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OneDrive\Documents\Employment\Sales Operation\QECD\2016\template 20160727\"/>
    </mc:Choice>
  </mc:AlternateContent>
  <bookViews>
    <workbookView xWindow="0" yWindow="0" windowWidth="21600" windowHeight="8730" tabRatio="789"/>
  </bookViews>
  <sheets>
    <sheet name="WW Weekly Sales Call SUMMARY" sheetId="30" r:id="rId1"/>
    <sheet name="Agenda" sheetId="45" r:id="rId2"/>
    <sheet name="Countdown Summary" sheetId="19" r:id="rId3"/>
    <sheet name="China" sheetId="47" r:id="rId4"/>
    <sheet name="China Actions " sheetId="48" r:id="rId5"/>
    <sheet name="China Closed Actions " sheetId="34" r:id="rId6"/>
    <sheet name="Taiwan" sheetId="7" r:id="rId7"/>
    <sheet name="Taiwan Actions " sheetId="35" r:id="rId8"/>
    <sheet name="Taiwan Closed Actions " sheetId="36" r:id="rId9"/>
    <sheet name="Europe" sheetId="24" r:id="rId10"/>
    <sheet name="Europe Actions " sheetId="43" r:id="rId11"/>
    <sheet name="Europe Closed Actions " sheetId="44" r:id="rId12"/>
    <sheet name="North America" sheetId="15" r:id="rId13"/>
    <sheet name="US Actions " sheetId="37" r:id="rId14"/>
    <sheet name="US Closed Actions " sheetId="38" r:id="rId15"/>
    <sheet name="Japan" sheetId="16" r:id="rId16"/>
    <sheet name="Japan Actions " sheetId="39" r:id="rId17"/>
    <sheet name="Japan Closed Actions " sheetId="40" r:id="rId18"/>
    <sheet name="Korea" sheetId="18" r:id="rId19"/>
    <sheet name="Korea Actions " sheetId="41" r:id="rId20"/>
    <sheet name="Korea Closed Actions " sheetId="42" r:id="rId21"/>
  </sheets>
  <definedNames>
    <definedName name="_xlnm._FilterDatabase" localSheetId="9" hidden="1">Europe!$A$6:$AF$7</definedName>
    <definedName name="_xlnm._FilterDatabase" localSheetId="15" hidden="1">Japan!$A$6:$AY$7</definedName>
    <definedName name="_xlnm._FilterDatabase" localSheetId="12" hidden="1">'North America'!$A$6:$AY$28</definedName>
    <definedName name="_xlnm._FilterDatabase" localSheetId="6" hidden="1">Taiwan!$A$6:$AY$45</definedName>
    <definedName name="_xlnm._FilterDatabase" localSheetId="0" hidden="1">'WW Weekly Sales Call SUMMARY'!#REF!</definedName>
    <definedName name="_xlnm.Print_Area" localSheetId="2">'Countdown Summary'!$A$1:$AP$27</definedName>
    <definedName name="_xlnm.Print_Area" localSheetId="9">Europe!$A$1:$AT$106</definedName>
    <definedName name="_xlnm.Print_Area" localSheetId="15">Japan!$A$1:$AT$58</definedName>
    <definedName name="_xlnm.Print_Area" localSheetId="18">Korea!$A$1:$AT$32</definedName>
    <definedName name="_xlnm.Print_Area" localSheetId="12">'North America'!$A$1:$AT$43</definedName>
    <definedName name="_xlnm.Print_Area" localSheetId="6">Taiwan!$A$1:$AT$46</definedName>
    <definedName name="_xlnm.Print_Area" localSheetId="0">'WW Weekly Sales Call SUMMARY'!#REF!</definedName>
    <definedName name="_xlnm.Print_Titles" localSheetId="2">'Countdown Summary'!$A:$A,'Countdown Summary'!$1:$4</definedName>
    <definedName name="_xlnm.Print_Titles" localSheetId="9">Europe!$1:$4</definedName>
    <definedName name="_xlnm.Print_Titles" localSheetId="15">Japan!$1:$4</definedName>
    <definedName name="_xlnm.Print_Titles" localSheetId="18">Korea!$1:$4</definedName>
    <definedName name="_xlnm.Print_Titles" localSheetId="12">'North America'!$1:$4</definedName>
    <definedName name="_xlnm.Print_Titles" localSheetId="6">Taiwan!$1:$4</definedName>
    <definedName name="_xlnm.Print_Titles" localSheetId="0">'WW Weekly Sales Call SUMMARY'!#REF!</definedName>
    <definedName name="Today_Date">'WW Weekly Sales Call SUMMARY'!$B$4</definedName>
  </definedNames>
  <calcPr calcId="152511" concurrentCalc="0"/>
</workbook>
</file>

<file path=xl/calcChain.xml><?xml version="1.0" encoding="utf-8"?>
<calcChain xmlns="http://schemas.openxmlformats.org/spreadsheetml/2006/main">
  <c r="I12" i="41" l="1"/>
  <c r="B12" i="41"/>
  <c r="I11" i="41"/>
  <c r="B11" i="41"/>
  <c r="I10" i="41"/>
  <c r="B10" i="41"/>
  <c r="I7" i="41"/>
  <c r="B7" i="41"/>
  <c r="I15" i="39"/>
  <c r="B15" i="39"/>
  <c r="I17" i="37"/>
  <c r="B17" i="37"/>
  <c r="I16" i="37"/>
  <c r="B16" i="37"/>
  <c r="I15" i="37"/>
  <c r="B15" i="37"/>
  <c r="I14" i="37"/>
  <c r="B14" i="37"/>
  <c r="I13" i="37"/>
  <c r="B13" i="37"/>
  <c r="I10" i="37"/>
  <c r="B10" i="37"/>
  <c r="I9" i="37"/>
  <c r="B9" i="37"/>
  <c r="I8" i="37"/>
  <c r="B8" i="37"/>
  <c r="I7" i="37"/>
  <c r="B7" i="37"/>
  <c r="I6" i="37"/>
  <c r="B6" i="37"/>
  <c r="I14" i="35"/>
  <c r="B14" i="35"/>
  <c r="I12" i="35"/>
  <c r="B12" i="35"/>
  <c r="I9" i="35"/>
  <c r="B9" i="35"/>
  <c r="I7" i="35"/>
  <c r="B7" i="35"/>
  <c r="I16" i="48"/>
  <c r="B16" i="48"/>
  <c r="I13" i="48"/>
  <c r="B13" i="48"/>
  <c r="I11" i="48"/>
  <c r="B11" i="48"/>
  <c r="I9" i="48"/>
  <c r="B9" i="48"/>
  <c r="A4" i="41"/>
  <c r="A4" i="39"/>
  <c r="A4" i="35"/>
  <c r="K13" i="19"/>
  <c r="F39" i="30"/>
  <c r="B39" i="30"/>
  <c r="G186" i="24"/>
  <c r="G178" i="24"/>
  <c r="G171" i="24"/>
  <c r="G163" i="24"/>
  <c r="G129" i="24"/>
  <c r="M18" i="18"/>
  <c r="M44" i="16"/>
  <c r="M29" i="15"/>
  <c r="M92" i="24"/>
  <c r="M32" i="7"/>
  <c r="M36" i="47"/>
  <c r="F132" i="16"/>
  <c r="D132" i="16"/>
  <c r="C132" i="16"/>
  <c r="B132" i="16"/>
  <c r="H131" i="16"/>
  <c r="H130" i="16"/>
  <c r="H129" i="16"/>
  <c r="F124" i="16"/>
  <c r="D124" i="16"/>
  <c r="C124" i="16"/>
  <c r="B124" i="16"/>
  <c r="H123" i="16"/>
  <c r="H122" i="16"/>
  <c r="H120" i="16"/>
  <c r="H119" i="16"/>
  <c r="H112" i="16"/>
  <c r="H115" i="16"/>
  <c r="F115" i="16"/>
  <c r="D115" i="16"/>
  <c r="C115" i="16"/>
  <c r="B115" i="16"/>
  <c r="H108" i="16"/>
  <c r="D108" i="16"/>
  <c r="C108" i="16"/>
  <c r="B108" i="16"/>
  <c r="I107" i="16"/>
  <c r="I106" i="16"/>
  <c r="I105" i="16"/>
  <c r="I104" i="16"/>
  <c r="I102" i="16"/>
  <c r="I101" i="16"/>
  <c r="I100" i="16"/>
  <c r="I99" i="16"/>
  <c r="I98" i="16"/>
  <c r="I97" i="16"/>
  <c r="I96" i="16"/>
  <c r="I95" i="16"/>
  <c r="I94" i="16"/>
  <c r="I93" i="16"/>
  <c r="F103" i="16"/>
  <c r="F108" i="16"/>
  <c r="H89" i="16"/>
  <c r="F89" i="16"/>
  <c r="D89" i="16"/>
  <c r="I88" i="16"/>
  <c r="I87" i="16"/>
  <c r="I86" i="16"/>
  <c r="I85" i="16"/>
  <c r="I84" i="16"/>
  <c r="I83" i="16"/>
  <c r="I80" i="16"/>
  <c r="I79" i="16"/>
  <c r="I77" i="16"/>
  <c r="I76" i="16"/>
  <c r="I75" i="16"/>
  <c r="I74" i="16"/>
  <c r="I73" i="16"/>
  <c r="I72" i="16"/>
  <c r="I71" i="16"/>
  <c r="I70" i="16"/>
  <c r="I69" i="16"/>
  <c r="I68" i="16"/>
  <c r="I67" i="16"/>
  <c r="I66" i="16"/>
  <c r="I65" i="16"/>
  <c r="I64" i="16"/>
  <c r="I63" i="16"/>
  <c r="C82" i="16"/>
  <c r="I82" i="16"/>
  <c r="C81" i="16"/>
  <c r="I81" i="16"/>
  <c r="C78" i="16"/>
  <c r="I78" i="16"/>
  <c r="C62" i="16"/>
  <c r="I62" i="16"/>
  <c r="C61" i="16"/>
  <c r="I61" i="16"/>
  <c r="AB44" i="16"/>
  <c r="Z10" i="19"/>
  <c r="AA44" i="16"/>
  <c r="Y10" i="19"/>
  <c r="Z44" i="16"/>
  <c r="X10" i="19"/>
  <c r="X44" i="16"/>
  <c r="V10" i="19"/>
  <c r="U44" i="16"/>
  <c r="T44" i="16"/>
  <c r="R10" i="19"/>
  <c r="S44" i="16"/>
  <c r="O44" i="16"/>
  <c r="AR6" i="16"/>
  <c r="AQ6" i="16"/>
  <c r="AP6" i="16"/>
  <c r="N6" i="16"/>
  <c r="M6" i="16"/>
  <c r="L6" i="16"/>
  <c r="K6" i="16"/>
  <c r="F117" i="15"/>
  <c r="D117" i="15"/>
  <c r="C117" i="15"/>
  <c r="B117" i="15"/>
  <c r="H116" i="15"/>
  <c r="H115" i="15"/>
  <c r="H114" i="15"/>
  <c r="F110" i="15"/>
  <c r="D110" i="15"/>
  <c r="C110" i="15"/>
  <c r="B110" i="15"/>
  <c r="H109" i="15"/>
  <c r="H108" i="15"/>
  <c r="F102" i="15"/>
  <c r="D102" i="15"/>
  <c r="C102" i="15"/>
  <c r="B102" i="15"/>
  <c r="H101" i="15"/>
  <c r="H100" i="15"/>
  <c r="H99" i="15"/>
  <c r="H98" i="15"/>
  <c r="H97" i="15"/>
  <c r="H93" i="15"/>
  <c r="F93" i="15"/>
  <c r="D93" i="15"/>
  <c r="B93" i="15"/>
  <c r="I92" i="15"/>
  <c r="I91" i="15"/>
  <c r="I90" i="15"/>
  <c r="I89" i="15"/>
  <c r="I88" i="15"/>
  <c r="I86" i="15"/>
  <c r="I85" i="15"/>
  <c r="I84" i="15"/>
  <c r="I83" i="15"/>
  <c r="I82" i="15"/>
  <c r="I81" i="15"/>
  <c r="I80" i="15"/>
  <c r="I79" i="15"/>
  <c r="I78" i="15"/>
  <c r="C87" i="15"/>
  <c r="I87" i="15"/>
  <c r="H74" i="15"/>
  <c r="F74" i="15"/>
  <c r="D74" i="15"/>
  <c r="I72" i="15"/>
  <c r="I71" i="15"/>
  <c r="I70" i="15"/>
  <c r="I68" i="15"/>
  <c r="I67" i="15"/>
  <c r="I66" i="15"/>
  <c r="I65" i="15"/>
  <c r="I64" i="15"/>
  <c r="I60" i="15"/>
  <c r="I59" i="15"/>
  <c r="I58" i="15"/>
  <c r="I57" i="15"/>
  <c r="I56" i="15"/>
  <c r="I55" i="15"/>
  <c r="I54" i="15"/>
  <c r="I53" i="15"/>
  <c r="I52" i="15"/>
  <c r="I51" i="15"/>
  <c r="I50" i="15"/>
  <c r="I46" i="15"/>
  <c r="C69" i="15"/>
  <c r="I69" i="15"/>
  <c r="C63" i="15"/>
  <c r="I63" i="15"/>
  <c r="C62" i="15"/>
  <c r="I62" i="15"/>
  <c r="C61" i="15"/>
  <c r="I61" i="15"/>
  <c r="C49" i="15"/>
  <c r="I49" i="15"/>
  <c r="C48" i="15"/>
  <c r="I48" i="15"/>
  <c r="C47" i="15"/>
  <c r="AB29" i="15"/>
  <c r="Z9" i="19"/>
  <c r="AA29" i="15"/>
  <c r="Y9" i="19"/>
  <c r="Z29" i="15"/>
  <c r="X9" i="19"/>
  <c r="Y29" i="15"/>
  <c r="W9" i="19"/>
  <c r="X29" i="15"/>
  <c r="V9" i="19"/>
  <c r="W29" i="15"/>
  <c r="U9" i="19"/>
  <c r="U29" i="15"/>
  <c r="S9" i="19"/>
  <c r="T29" i="15"/>
  <c r="R9" i="19"/>
  <c r="S29" i="15"/>
  <c r="P29" i="15"/>
  <c r="N9" i="19"/>
  <c r="O29" i="15"/>
  <c r="AR6" i="15"/>
  <c r="AQ6" i="15"/>
  <c r="AP6" i="15"/>
  <c r="N6" i="15"/>
  <c r="M6" i="15"/>
  <c r="L6" i="15"/>
  <c r="K6" i="15"/>
  <c r="D186" i="24"/>
  <c r="C186" i="24"/>
  <c r="B186" i="24"/>
  <c r="H185" i="24"/>
  <c r="H183" i="24"/>
  <c r="D178" i="24"/>
  <c r="C178" i="24"/>
  <c r="B178" i="24"/>
  <c r="H177" i="24"/>
  <c r="H178" i="24"/>
  <c r="D171" i="24"/>
  <c r="C171" i="24"/>
  <c r="B171" i="24"/>
  <c r="H170" i="24"/>
  <c r="H171" i="24"/>
  <c r="H163" i="24"/>
  <c r="D163" i="24"/>
  <c r="C163" i="24"/>
  <c r="B163" i="24"/>
  <c r="I161" i="24"/>
  <c r="I160" i="24"/>
  <c r="I159" i="24"/>
  <c r="I158" i="24"/>
  <c r="I157" i="24"/>
  <c r="I156" i="24"/>
  <c r="I155" i="24"/>
  <c r="I154" i="24"/>
  <c r="I153" i="24"/>
  <c r="I152" i="24"/>
  <c r="I151" i="24"/>
  <c r="I150" i="24"/>
  <c r="I149" i="24"/>
  <c r="I148" i="24"/>
  <c r="I147" i="24"/>
  <c r="I146" i="24"/>
  <c r="I145" i="24"/>
  <c r="I144" i="24"/>
  <c r="I143" i="24"/>
  <c r="I142" i="24"/>
  <c r="I141" i="24"/>
  <c r="I140" i="24"/>
  <c r="I139" i="24"/>
  <c r="I138" i="24"/>
  <c r="I137" i="24"/>
  <c r="I136" i="24"/>
  <c r="I135" i="24"/>
  <c r="I134" i="24"/>
  <c r="I133" i="24"/>
  <c r="H129" i="24"/>
  <c r="D129" i="24"/>
  <c r="I128" i="24"/>
  <c r="I127" i="24"/>
  <c r="I126" i="24"/>
  <c r="I125" i="24"/>
  <c r="I124" i="24"/>
  <c r="I123" i="24"/>
  <c r="I122" i="24"/>
  <c r="I121" i="24"/>
  <c r="I120" i="24"/>
  <c r="I119" i="24"/>
  <c r="I114" i="24"/>
  <c r="I113" i="24"/>
  <c r="I112" i="24"/>
  <c r="I111" i="24"/>
  <c r="I110" i="24"/>
  <c r="I109" i="24"/>
  <c r="C118" i="24"/>
  <c r="I118" i="24"/>
  <c r="C117" i="24"/>
  <c r="I117" i="24"/>
  <c r="C116" i="24"/>
  <c r="I116" i="24"/>
  <c r="C115" i="24"/>
  <c r="AB92" i="24"/>
  <c r="Z11" i="19"/>
  <c r="AA92" i="24"/>
  <c r="Y11" i="19"/>
  <c r="Z92" i="24"/>
  <c r="X11" i="19"/>
  <c r="Y92" i="24"/>
  <c r="W11" i="19"/>
  <c r="X92" i="24"/>
  <c r="V11" i="19"/>
  <c r="W92" i="24"/>
  <c r="U11" i="19"/>
  <c r="U92" i="24"/>
  <c r="S11" i="19"/>
  <c r="T92" i="24"/>
  <c r="R11" i="19"/>
  <c r="S92" i="24"/>
  <c r="Q92" i="24"/>
  <c r="O11" i="19"/>
  <c r="P92" i="24"/>
  <c r="N11" i="19"/>
  <c r="O92" i="24"/>
  <c r="AR6" i="24"/>
  <c r="AQ6" i="24"/>
  <c r="AP6" i="24"/>
  <c r="N6" i="24"/>
  <c r="M6" i="24"/>
  <c r="L6" i="24"/>
  <c r="K6" i="24"/>
  <c r="R13" i="19"/>
  <c r="Q13" i="19"/>
  <c r="M13" i="19"/>
  <c r="J10" i="19"/>
  <c r="I12" i="19"/>
  <c r="I11" i="19"/>
  <c r="I10" i="19"/>
  <c r="I9" i="19"/>
  <c r="I8" i="19"/>
  <c r="I7" i="19"/>
  <c r="AP12" i="19"/>
  <c r="AO12" i="19"/>
  <c r="AN12" i="19"/>
  <c r="AP11" i="19"/>
  <c r="AO11" i="19"/>
  <c r="AN11" i="19"/>
  <c r="AP10" i="19"/>
  <c r="AO10" i="19"/>
  <c r="AN10" i="19"/>
  <c r="AP9" i="19"/>
  <c r="AO9" i="19"/>
  <c r="AN9" i="19"/>
  <c r="AP8" i="19"/>
  <c r="AO8" i="19"/>
  <c r="AN8" i="19"/>
  <c r="AP7" i="19"/>
  <c r="AO7" i="19"/>
  <c r="AN7" i="19"/>
  <c r="O9" i="19"/>
  <c r="L12" i="19"/>
  <c r="K12" i="19"/>
  <c r="L11" i="19"/>
  <c r="K11" i="19"/>
  <c r="L10" i="19"/>
  <c r="K10" i="19"/>
  <c r="L9" i="19"/>
  <c r="K9" i="19"/>
  <c r="L8" i="19"/>
  <c r="K8" i="19"/>
  <c r="L7" i="19"/>
  <c r="K7" i="19"/>
  <c r="F146" i="30"/>
  <c r="F128" i="30"/>
  <c r="I41" i="30"/>
  <c r="C41" i="30"/>
  <c r="B41" i="30"/>
  <c r="AM39" i="30"/>
  <c r="AK39" i="30"/>
  <c r="AG39" i="30"/>
  <c r="AC39" i="30"/>
  <c r="D39" i="30"/>
  <c r="D38" i="30"/>
  <c r="D37" i="30"/>
  <c r="D36" i="30"/>
  <c r="D35" i="30"/>
  <c r="D34" i="30"/>
  <c r="D33" i="30"/>
  <c r="D32" i="30"/>
  <c r="AI37" i="30"/>
  <c r="AI36" i="30"/>
  <c r="AI35" i="30"/>
  <c r="AI34" i="30"/>
  <c r="AI33" i="30"/>
  <c r="AI32" i="30"/>
  <c r="AI39" i="30"/>
  <c r="AE37" i="30"/>
  <c r="AE36" i="30"/>
  <c r="AE35" i="30"/>
  <c r="AE34" i="30"/>
  <c r="AE33" i="30"/>
  <c r="AE32" i="30"/>
  <c r="AE39" i="30"/>
  <c r="I39" i="30"/>
  <c r="H39" i="30"/>
  <c r="I38" i="30"/>
  <c r="H38" i="30"/>
  <c r="I37" i="30"/>
  <c r="H37" i="30"/>
  <c r="I36" i="30"/>
  <c r="H36" i="30"/>
  <c r="I35" i="30"/>
  <c r="H35" i="30"/>
  <c r="I34" i="30"/>
  <c r="H34" i="30"/>
  <c r="H33" i="30"/>
  <c r="H32" i="30"/>
  <c r="I32" i="30"/>
  <c r="AM30" i="30"/>
  <c r="AC30" i="30"/>
  <c r="I30" i="30"/>
  <c r="H30" i="30"/>
  <c r="D30" i="30"/>
  <c r="AI28" i="30"/>
  <c r="AI27" i="30"/>
  <c r="AI26" i="30"/>
  <c r="AI25" i="30"/>
  <c r="AE28" i="30"/>
  <c r="AE27" i="30"/>
  <c r="AE26" i="30"/>
  <c r="AE25" i="30"/>
  <c r="D28" i="30"/>
  <c r="D27" i="30"/>
  <c r="D26" i="30"/>
  <c r="D25" i="30"/>
  <c r="I28" i="30"/>
  <c r="H28" i="30"/>
  <c r="I27" i="30"/>
  <c r="H27" i="30"/>
  <c r="I26" i="30"/>
  <c r="H26" i="30"/>
  <c r="I25" i="30"/>
  <c r="H25" i="30"/>
  <c r="AM23" i="30"/>
  <c r="AG23" i="30"/>
  <c r="AG30" i="30"/>
  <c r="AC23" i="30"/>
  <c r="I23" i="30"/>
  <c r="H23" i="30"/>
  <c r="D23" i="30"/>
  <c r="AI21" i="30"/>
  <c r="AI20" i="30"/>
  <c r="AI19" i="30"/>
  <c r="AI23" i="30"/>
  <c r="AE21" i="30"/>
  <c r="AE20" i="30"/>
  <c r="AE19" i="30"/>
  <c r="AE30" i="30"/>
  <c r="D21" i="30"/>
  <c r="D20" i="30"/>
  <c r="D19" i="30"/>
  <c r="I21" i="30"/>
  <c r="H21" i="30"/>
  <c r="I20" i="30"/>
  <c r="H20" i="30"/>
  <c r="I19" i="30"/>
  <c r="H19" i="30"/>
  <c r="F17" i="30"/>
  <c r="C17" i="30"/>
  <c r="G17" i="30"/>
  <c r="G16" i="30"/>
  <c r="F16" i="30"/>
  <c r="D16" i="30"/>
  <c r="H16" i="30"/>
  <c r="F8" i="30"/>
  <c r="H132" i="16"/>
  <c r="H110" i="15"/>
  <c r="K14" i="19"/>
  <c r="H117" i="15"/>
  <c r="I103" i="16"/>
  <c r="I108" i="16"/>
  <c r="H124" i="16"/>
  <c r="J11" i="19"/>
  <c r="M11" i="19"/>
  <c r="AF29" i="15"/>
  <c r="H102" i="15"/>
  <c r="J9" i="19"/>
  <c r="M9" i="19"/>
  <c r="I163" i="24"/>
  <c r="H186" i="24"/>
  <c r="AF44" i="16"/>
  <c r="Q10" i="19"/>
  <c r="L14" i="19"/>
  <c r="AP14" i="19"/>
  <c r="M10" i="19"/>
  <c r="C129" i="24"/>
  <c r="AI30" i="30"/>
  <c r="P44" i="16"/>
  <c r="N10" i="19"/>
  <c r="T13" i="19"/>
  <c r="AA13" i="19"/>
  <c r="AC13" i="19"/>
  <c r="D54" i="30"/>
  <c r="AO14" i="19"/>
  <c r="C74" i="15"/>
  <c r="C93" i="15"/>
  <c r="I14" i="19"/>
  <c r="AN14" i="19"/>
  <c r="Y44" i="16"/>
  <c r="W10" i="19"/>
  <c r="I89" i="16"/>
  <c r="Q44" i="16"/>
  <c r="O10" i="19"/>
  <c r="V44" i="16"/>
  <c r="C89" i="16"/>
  <c r="W44" i="16"/>
  <c r="U10" i="19"/>
  <c r="I93" i="15"/>
  <c r="I47" i="15"/>
  <c r="I74" i="15"/>
  <c r="Q9" i="19"/>
  <c r="V29" i="15"/>
  <c r="AF92" i="24"/>
  <c r="I115" i="24"/>
  <c r="I129" i="24"/>
  <c r="Q11" i="19"/>
  <c r="T11" i="19"/>
  <c r="V92" i="24"/>
  <c r="AE23" i="30"/>
  <c r="Q18" i="18"/>
  <c r="O12" i="19"/>
  <c r="AD10" i="19"/>
  <c r="B54" i="30"/>
  <c r="AB13" i="19"/>
  <c r="C54" i="30"/>
  <c r="AS44" i="16"/>
  <c r="AE44" i="16"/>
  <c r="AC44" i="16"/>
  <c r="AT44" i="16"/>
  <c r="AD44" i="16"/>
  <c r="T9" i="19"/>
  <c r="AD9" i="19"/>
  <c r="AT29" i="15"/>
  <c r="AD29" i="15"/>
  <c r="AB9" i="19"/>
  <c r="C50" i="30"/>
  <c r="AS29" i="15"/>
  <c r="AE29" i="15"/>
  <c r="AC9" i="19"/>
  <c r="D50" i="30"/>
  <c r="AC29" i="15"/>
  <c r="AA9" i="19"/>
  <c r="B50" i="30"/>
  <c r="AT92" i="24"/>
  <c r="AD92" i="24"/>
  <c r="AB11" i="19"/>
  <c r="C52" i="30"/>
  <c r="AS92" i="24"/>
  <c r="AE92" i="24"/>
  <c r="AC11" i="19"/>
  <c r="D52" i="30"/>
  <c r="AC92" i="24"/>
  <c r="AA11" i="19"/>
  <c r="B52" i="30"/>
  <c r="AD11" i="19"/>
  <c r="J12" i="19"/>
  <c r="M12" i="19"/>
  <c r="J8" i="19"/>
  <c r="M8" i="19"/>
  <c r="J7" i="19"/>
  <c r="M7" i="19"/>
  <c r="J14" i="19"/>
  <c r="M14" i="19"/>
  <c r="S10" i="19"/>
  <c r="T10" i="19"/>
  <c r="AB10" i="19"/>
  <c r="AC10" i="19"/>
  <c r="AA10" i="19"/>
  <c r="P36" i="47"/>
  <c r="N7" i="19"/>
  <c r="Q36" i="47"/>
  <c r="O7" i="19"/>
  <c r="S36" i="47"/>
  <c r="Q7" i="19"/>
  <c r="T36" i="47"/>
  <c r="R7" i="19"/>
  <c r="U36" i="47"/>
  <c r="S7" i="19"/>
  <c r="W36" i="47"/>
  <c r="U7" i="19"/>
  <c r="X36" i="47"/>
  <c r="V7" i="19"/>
  <c r="Y36" i="47"/>
  <c r="W7" i="19"/>
  <c r="Z36" i="47"/>
  <c r="X7" i="19"/>
  <c r="AA36" i="47"/>
  <c r="Y7" i="19"/>
  <c r="AB36" i="47"/>
  <c r="Z7" i="19"/>
  <c r="T7" i="19"/>
  <c r="AD7" i="19"/>
  <c r="O36" i="47"/>
  <c r="AF36" i="47"/>
  <c r="V36" i="47"/>
  <c r="AC36" i="47"/>
  <c r="AA7" i="19"/>
  <c r="B48" i="30"/>
  <c r="AE36" i="47"/>
  <c r="AC7" i="19"/>
  <c r="D48" i="30"/>
  <c r="AD36" i="47"/>
  <c r="AB7" i="19"/>
  <c r="C48" i="30"/>
  <c r="B51" i="30"/>
  <c r="D51" i="30"/>
  <c r="C51" i="30"/>
  <c r="N6" i="47"/>
  <c r="M6" i="47"/>
  <c r="L6" i="47"/>
  <c r="K6" i="47"/>
  <c r="AB32" i="7"/>
  <c r="Z8" i="19"/>
  <c r="U32" i="7"/>
  <c r="S8" i="19"/>
  <c r="A4" i="42"/>
  <c r="I10" i="42"/>
  <c r="B10" i="42"/>
  <c r="AB18" i="18"/>
  <c r="Z12" i="19"/>
  <c r="Z14" i="19"/>
  <c r="AA18" i="18"/>
  <c r="Y12" i="19"/>
  <c r="Z18" i="18"/>
  <c r="X12" i="19"/>
  <c r="Y18" i="18"/>
  <c r="W12" i="19"/>
  <c r="X18" i="18"/>
  <c r="V12" i="19"/>
  <c r="W18" i="18"/>
  <c r="U12" i="19"/>
  <c r="U18" i="18"/>
  <c r="S12" i="19"/>
  <c r="S14" i="19"/>
  <c r="T18" i="18"/>
  <c r="R12" i="19"/>
  <c r="S18" i="18"/>
  <c r="Q12" i="19"/>
  <c r="P18" i="18"/>
  <c r="N12" i="19"/>
  <c r="O18" i="18"/>
  <c r="AR6" i="18"/>
  <c r="AQ6" i="18"/>
  <c r="AP6" i="18"/>
  <c r="N6" i="18"/>
  <c r="M6" i="18"/>
  <c r="L6" i="18"/>
  <c r="K6" i="18"/>
  <c r="A4" i="40"/>
  <c r="I16" i="40"/>
  <c r="B16" i="40"/>
  <c r="A4" i="38"/>
  <c r="I12" i="38"/>
  <c r="B12" i="38"/>
  <c r="A4" i="37"/>
  <c r="A4" i="44"/>
  <c r="A4" i="43"/>
  <c r="A4" i="36"/>
  <c r="AA32" i="7"/>
  <c r="Y8" i="19"/>
  <c r="Z32" i="7"/>
  <c r="X8" i="19"/>
  <c r="Y32" i="7"/>
  <c r="W8" i="19"/>
  <c r="X32" i="7"/>
  <c r="V8" i="19"/>
  <c r="W32" i="7"/>
  <c r="U8" i="19"/>
  <c r="T32" i="7"/>
  <c r="R8" i="19"/>
  <c r="R14" i="19"/>
  <c r="S32" i="7"/>
  <c r="Q8" i="19"/>
  <c r="Q32" i="7"/>
  <c r="O8" i="19"/>
  <c r="O14" i="19"/>
  <c r="P32" i="7"/>
  <c r="N8" i="19"/>
  <c r="O32" i="7"/>
  <c r="AR6" i="7"/>
  <c r="AQ6" i="7"/>
  <c r="AP6" i="7"/>
  <c r="N6" i="7"/>
  <c r="M6" i="7"/>
  <c r="L6" i="7"/>
  <c r="K6" i="7"/>
  <c r="A4" i="34"/>
  <c r="A4" i="48"/>
  <c r="B5" i="45"/>
  <c r="E3" i="45"/>
  <c r="I11" i="38"/>
  <c r="B11" i="38"/>
  <c r="I9" i="38"/>
  <c r="B9" i="38"/>
  <c r="I10" i="38"/>
  <c r="B10" i="38"/>
  <c r="I8" i="38"/>
  <c r="B8" i="38"/>
  <c r="W14" i="19"/>
  <c r="I7" i="38"/>
  <c r="B7" i="38"/>
  <c r="I6" i="38"/>
  <c r="B6" i="38"/>
  <c r="I5" i="38"/>
  <c r="B5" i="38"/>
  <c r="N14" i="19"/>
  <c r="U14" i="19"/>
  <c r="Y14" i="19"/>
  <c r="V14" i="19"/>
  <c r="X14" i="19"/>
  <c r="T8" i="19"/>
  <c r="AD8" i="19"/>
  <c r="Q14" i="19"/>
  <c r="AD14" i="19"/>
  <c r="T12" i="19"/>
  <c r="AD12" i="19"/>
  <c r="I7" i="40"/>
  <c r="B7" i="40"/>
  <c r="I7" i="42"/>
  <c r="B7" i="42"/>
  <c r="AF18" i="18"/>
  <c r="AF32" i="7"/>
  <c r="V32" i="7"/>
  <c r="AT32" i="7"/>
  <c r="V18" i="18"/>
  <c r="AS18" i="18"/>
  <c r="T14" i="19"/>
  <c r="AT18" i="18"/>
  <c r="AD32" i="7"/>
  <c r="AB8" i="19"/>
  <c r="AC18" i="18"/>
  <c r="AA12" i="19"/>
  <c r="B53" i="30"/>
  <c r="AE32" i="7"/>
  <c r="AC8" i="19"/>
  <c r="AE18" i="18"/>
  <c r="AC12" i="19"/>
  <c r="D53" i="30"/>
  <c r="AC32" i="7"/>
  <c r="AA8" i="19"/>
  <c r="AD18" i="18"/>
  <c r="AB12" i="19"/>
  <c r="C53" i="30"/>
  <c r="AS32" i="7"/>
  <c r="B49" i="30"/>
  <c r="B55" i="30"/>
  <c r="AA14" i="19"/>
  <c r="C49" i="30"/>
  <c r="C55" i="30"/>
  <c r="AB14" i="19"/>
  <c r="D49" i="30"/>
  <c r="D55" i="30"/>
  <c r="AC14" i="19"/>
</calcChain>
</file>

<file path=xl/sharedStrings.xml><?xml version="1.0" encoding="utf-8"?>
<sst xmlns="http://schemas.openxmlformats.org/spreadsheetml/2006/main" count="1466" uniqueCount="429">
  <si>
    <t>VeriSilicon Holdings Co., Ltd.</t>
  </si>
  <si>
    <t>(in thousands of dollars)</t>
  </si>
  <si>
    <t>Customer/Region</t>
  </si>
  <si>
    <t>Description</t>
  </si>
  <si>
    <t>BU</t>
  </si>
  <si>
    <t>Stage</t>
  </si>
  <si>
    <t>%</t>
  </si>
  <si>
    <t>Est. Close Date</t>
  </si>
  <si>
    <t>Total World Wide</t>
  </si>
  <si>
    <t>Total Taiwan</t>
  </si>
  <si>
    <t>Total North America</t>
  </si>
  <si>
    <t>Total Japan</t>
  </si>
  <si>
    <t>Total Korea</t>
  </si>
  <si>
    <t>Target</t>
  </si>
  <si>
    <t>China</t>
  </si>
  <si>
    <t>Taiwan</t>
  </si>
  <si>
    <t>Korea</t>
  </si>
  <si>
    <t>Europe</t>
  </si>
  <si>
    <t>Japan</t>
  </si>
  <si>
    <t>North America</t>
  </si>
  <si>
    <t>New Potential Booking</t>
  </si>
  <si>
    <t>Near Term Booking  Opps</t>
  </si>
  <si>
    <t>Total Europe</t>
  </si>
  <si>
    <t>BOOKING</t>
  </si>
  <si>
    <t xml:space="preserve">HELP Request </t>
  </si>
  <si>
    <t>From:  Ernest</t>
  </si>
  <si>
    <t>From:   Wayne</t>
  </si>
  <si>
    <t>WW09</t>
  </si>
  <si>
    <t>WW08</t>
  </si>
  <si>
    <t>WW07</t>
  </si>
  <si>
    <t>QECD Turned in On Time?</t>
  </si>
  <si>
    <t>Key</t>
  </si>
  <si>
    <t>●</t>
  </si>
  <si>
    <t>QECD was submitted on time in correct format.</t>
  </si>
  <si>
    <t>QECD was NOT submitted or submitted during or after the Sales Call.</t>
  </si>
  <si>
    <t xml:space="preserve"> </t>
  </si>
  <si>
    <t>QECD was turned-in, but either: 1) late, but before the Monday Sales Call, or 2) Incorrect format.</t>
  </si>
  <si>
    <t>Bookings</t>
  </si>
  <si>
    <t>License</t>
  </si>
  <si>
    <t>DS/NRE</t>
  </si>
  <si>
    <t>Turnkey</t>
  </si>
  <si>
    <t>Ref Silicon</t>
  </si>
  <si>
    <t>Customer Name</t>
  </si>
  <si>
    <t>Reference Silicon</t>
  </si>
  <si>
    <t>Grand Total</t>
  </si>
  <si>
    <t>Backlog</t>
  </si>
  <si>
    <t>Project Name / Description</t>
  </si>
  <si>
    <t>(B)</t>
  </si>
  <si>
    <t>(D)</t>
  </si>
  <si>
    <t>( C)</t>
  </si>
  <si>
    <t>(A)</t>
  </si>
  <si>
    <t>(E)</t>
  </si>
  <si>
    <t>Variance
BB
vs.
FCST</t>
  </si>
  <si>
    <t>Variance
BB
vs
AOP</t>
  </si>
  <si>
    <t>Project Name</t>
  </si>
  <si>
    <t>Q309</t>
  </si>
  <si>
    <t>TK</t>
  </si>
  <si>
    <r>
      <t xml:space="preserve">Backlog </t>
    </r>
    <r>
      <rPr>
        <b/>
        <sz val="14"/>
        <color indexed="10"/>
        <rFont val="Cambria"/>
        <family val="1"/>
      </rPr>
      <t>At-Risk</t>
    </r>
    <r>
      <rPr>
        <b/>
        <sz val="14"/>
        <rFont val="Cambria"/>
        <family val="1"/>
      </rPr>
      <t>/Pulls</t>
    </r>
  </si>
  <si>
    <t>Q409</t>
  </si>
  <si>
    <t>Q110</t>
  </si>
  <si>
    <r>
      <rPr>
        <b/>
        <sz val="10"/>
        <rFont val="Cambria"/>
        <family val="1"/>
      </rPr>
      <t>Backlog</t>
    </r>
    <r>
      <rPr>
        <b/>
        <sz val="10"/>
        <color indexed="10"/>
        <rFont val="Cambria"/>
        <family val="1"/>
      </rPr>
      <t xml:space="preserve"> (Risks)/
Pulls</t>
    </r>
  </si>
  <si>
    <t>(F)</t>
  </si>
  <si>
    <t>ACTIONS / STATUS</t>
  </si>
  <si>
    <t>TARGET</t>
  </si>
  <si>
    <t xml:space="preserve">Total Booking </t>
  </si>
  <si>
    <t>Total</t>
  </si>
  <si>
    <t xml:space="preserve"> Total</t>
  </si>
  <si>
    <t>(a)</t>
  </si>
  <si>
    <t>(b)</t>
  </si>
  <si>
    <t xml:space="preserve">( c) </t>
  </si>
  <si>
    <t>(d)</t>
  </si>
  <si>
    <t>Total 
Booking 
To Date (a+b+c+d)</t>
  </si>
  <si>
    <t>Act</t>
  </si>
  <si>
    <t>AOP</t>
  </si>
  <si>
    <t>Broadcom</t>
  </si>
  <si>
    <t>Royalty</t>
  </si>
  <si>
    <t>ZSP Royalty</t>
  </si>
  <si>
    <t>Cresta</t>
  </si>
  <si>
    <t>Marvell</t>
  </si>
  <si>
    <t>O2Micro</t>
  </si>
  <si>
    <t>Bosch</t>
  </si>
  <si>
    <t>Sequans</t>
  </si>
  <si>
    <t>Sony</t>
  </si>
  <si>
    <t>Yamaha</t>
  </si>
  <si>
    <t>ATI</t>
  </si>
  <si>
    <t>Cortina</t>
  </si>
  <si>
    <t>UnScheduled Backlog</t>
  </si>
  <si>
    <t>Intel</t>
  </si>
  <si>
    <t>Region</t>
  </si>
  <si>
    <t>JRC</t>
  </si>
  <si>
    <t>CN</t>
  </si>
  <si>
    <t>EU</t>
  </si>
  <si>
    <t>JP</t>
  </si>
  <si>
    <t>Daito</t>
  </si>
  <si>
    <t>KR</t>
  </si>
  <si>
    <t>NA</t>
  </si>
  <si>
    <t>PMC Sierra</t>
  </si>
  <si>
    <t>Sonavation</t>
  </si>
  <si>
    <t>TW</t>
  </si>
  <si>
    <t>Q210</t>
  </si>
  <si>
    <t>Project 
Name</t>
  </si>
  <si>
    <t>Demand FCST
Mgmt Judgment</t>
  </si>
  <si>
    <t>(H)</t>
  </si>
  <si>
    <t>(I)</t>
  </si>
  <si>
    <t>(J)</t>
  </si>
  <si>
    <t>(K)</t>
  </si>
  <si>
    <t>WW02</t>
  </si>
  <si>
    <t>WW03</t>
  </si>
  <si>
    <t>WW04</t>
  </si>
  <si>
    <t>WW05</t>
  </si>
  <si>
    <t>WW06</t>
  </si>
  <si>
    <t xml:space="preserve">(G) </t>
  </si>
  <si>
    <r>
      <t xml:space="preserve">Demand
 FCST
</t>
    </r>
    <r>
      <rPr>
        <b/>
        <sz val="10"/>
        <color indexed="10"/>
        <rFont val="Cambria"/>
        <family val="1"/>
      </rPr>
      <t xml:space="preserve">Mgmt 
Judgment </t>
    </r>
  </si>
  <si>
    <t>Royatlty</t>
  </si>
  <si>
    <t>Raijin</t>
  </si>
  <si>
    <r>
      <t>D</t>
    </r>
    <r>
      <rPr>
        <b/>
        <sz val="10"/>
        <color indexed="8"/>
        <rFont val="Cambria"/>
        <family val="1"/>
      </rPr>
      <t>aito</t>
    </r>
  </si>
  <si>
    <t>ZSP500+540 Royalties</t>
  </si>
  <si>
    <t>Perkeo Probe card wafers</t>
  </si>
  <si>
    <t>TC Electronic</t>
  </si>
  <si>
    <t>RefSilicon</t>
  </si>
  <si>
    <t>SB-USB2 + USB-EMU</t>
  </si>
  <si>
    <t>2x USB-EMU</t>
  </si>
  <si>
    <t>Prime Sense</t>
  </si>
  <si>
    <t>Samba 1st Risk prod order</t>
  </si>
  <si>
    <t>DAVID-CA(Char+test prog)</t>
  </si>
  <si>
    <t>Samba NRE (SPIL Auto Bat)</t>
  </si>
  <si>
    <t>Samba NRE (SPIL ET Checkers)</t>
  </si>
  <si>
    <t>S&amp;M fee</t>
  </si>
  <si>
    <t>Sales Funnel
Mgmt Judgment</t>
  </si>
  <si>
    <t>Sales Funnel (All % Conf) 
MAX Achievable</t>
  </si>
  <si>
    <t>( J )</t>
  </si>
  <si>
    <t>( I )</t>
  </si>
  <si>
    <t>NEW Opportunities
MAX Achievable</t>
  </si>
  <si>
    <t>NEW Opportunities
Mgmt Judgment</t>
  </si>
  <si>
    <t>( K )</t>
  </si>
  <si>
    <t>( L )</t>
  </si>
  <si>
    <t>( M )</t>
  </si>
  <si>
    <t>( H )</t>
  </si>
  <si>
    <t>( G )</t>
  </si>
  <si>
    <t>( F )</t>
  </si>
  <si>
    <t>( E )</t>
  </si>
  <si>
    <t>( D )</t>
  </si>
  <si>
    <t>( C )</t>
  </si>
  <si>
    <t>( B )</t>
  </si>
  <si>
    <t>( A )</t>
  </si>
  <si>
    <t>Demand FCST 
(&gt;50% Conf)
Safe Achievable</t>
  </si>
  <si>
    <r>
      <t xml:space="preserve">Demand
 FCST
</t>
    </r>
    <r>
      <rPr>
        <b/>
        <sz val="10"/>
        <color indexed="10"/>
        <rFont val="Cambria"/>
        <family val="1"/>
      </rPr>
      <t xml:space="preserve">Mgmt 
Judgment </t>
    </r>
  </si>
  <si>
    <t>Lexar Media</t>
  </si>
  <si>
    <t>Triceratop</t>
  </si>
  <si>
    <t xml:space="preserve">ACTIONS / STATUS </t>
  </si>
  <si>
    <t>Status</t>
  </si>
  <si>
    <t>Action</t>
  </si>
  <si>
    <t>Owner</t>
  </si>
  <si>
    <t>Deadline</t>
  </si>
  <si>
    <t>WW10</t>
  </si>
  <si>
    <t>WW11</t>
  </si>
  <si>
    <t>WW12</t>
  </si>
  <si>
    <t>Completion
Date 
(of action item)</t>
  </si>
  <si>
    <t>David-CA additiona NRE, CP test time</t>
  </si>
  <si>
    <t>Samba additional NRE for 12" SMIC Beijing fab</t>
  </si>
  <si>
    <t>David-BD production shipment (Invoice#. INHOPR090076)</t>
  </si>
  <si>
    <t>David-BD production shipment (Invoice#. INHOPR090078)</t>
  </si>
  <si>
    <t>Samba NRE (Amkor ELCs)</t>
  </si>
  <si>
    <t>David-CA additiona NRE, SHL &amp; HL fee</t>
  </si>
  <si>
    <t>Perkeo Engineering prototype delivery</t>
  </si>
  <si>
    <t>O2 Micro</t>
  </si>
  <si>
    <t>Gunslinger_C3 ECO</t>
  </si>
  <si>
    <t>Conservative</t>
  </si>
  <si>
    <t>Assessed</t>
  </si>
  <si>
    <t>WW13</t>
  </si>
  <si>
    <t>WW14</t>
  </si>
  <si>
    <t>Samba additional NRE for SAMBA-II Assembly &amp; Ft of 6 wafers</t>
  </si>
  <si>
    <t>Samba additional NRE for various qualification tasks</t>
  </si>
  <si>
    <t>David-BD production shipment (Invoice#. INHOPR090087)</t>
  </si>
  <si>
    <t>TK</t>
    <phoneticPr fontId="26" type="noConversion"/>
  </si>
  <si>
    <t>Shinko</t>
    <phoneticPr fontId="26" type="noConversion"/>
  </si>
  <si>
    <t>NEC</t>
    <phoneticPr fontId="26" type="noConversion"/>
  </si>
  <si>
    <t>Royalty</t>
    <phoneticPr fontId="26" type="noConversion"/>
  </si>
  <si>
    <t>JVC</t>
    <phoneticPr fontId="26" type="noConversion"/>
  </si>
  <si>
    <t>Yamaha</t>
    <phoneticPr fontId="26" type="noConversion"/>
  </si>
  <si>
    <t>License</t>
    <phoneticPr fontId="26" type="noConversion"/>
  </si>
  <si>
    <t>8th use</t>
    <phoneticPr fontId="26" type="noConversion"/>
  </si>
  <si>
    <t>Adjustment</t>
    <phoneticPr fontId="26" type="noConversion"/>
  </si>
  <si>
    <t>Shinko</t>
    <phoneticPr fontId="32" type="noConversion"/>
  </si>
  <si>
    <t>Thine LVD1027</t>
    <phoneticPr fontId="26" type="noConversion"/>
  </si>
  <si>
    <t>ExtraCharge</t>
    <phoneticPr fontId="32" type="noConversion"/>
  </si>
  <si>
    <t>JRC2 3rd Payment</t>
    <phoneticPr fontId="32" type="noConversion"/>
  </si>
  <si>
    <t>JRC</t>
    <phoneticPr fontId="32" type="noConversion"/>
  </si>
  <si>
    <t>Reference 
Silicon</t>
  </si>
  <si>
    <t>Ryosan - JRC</t>
  </si>
  <si>
    <t>EID</t>
  </si>
  <si>
    <t>Nabro Able LLC</t>
  </si>
  <si>
    <t>Prescope Tech</t>
  </si>
  <si>
    <t>Fujin</t>
  </si>
  <si>
    <t>Triceratop - Last Unit in Eng lot delivery</t>
  </si>
  <si>
    <t>Quark wafers</t>
  </si>
  <si>
    <r>
      <rPr>
        <b/>
        <sz val="10"/>
        <rFont val="Cambria"/>
        <family val="1"/>
      </rPr>
      <t>Backlog</t>
    </r>
    <r>
      <rPr>
        <b/>
        <sz val="10"/>
        <color indexed="10"/>
        <rFont val="Cambria"/>
        <family val="1"/>
      </rPr>
      <t xml:space="preserve"> (Risks)/
</t>
    </r>
    <r>
      <rPr>
        <b/>
        <sz val="10"/>
        <rFont val="Cambria"/>
        <family val="1"/>
      </rPr>
      <t>Pulls</t>
    </r>
  </si>
  <si>
    <t>Siglead</t>
  </si>
  <si>
    <t>Push out to Q4 - due to sub-vendor ASO delay</t>
  </si>
  <si>
    <t>SMIC IP Bundle</t>
  </si>
  <si>
    <t>GS - D</t>
  </si>
  <si>
    <t>ZS Bundle</t>
  </si>
  <si>
    <t xml:space="preserve">JTAG Proble </t>
  </si>
  <si>
    <t>ECO 187 - Triceratops A2</t>
  </si>
  <si>
    <t>Triceratop - 1st batch of Prd Test Yielded parts</t>
  </si>
  <si>
    <t>Triceratop  - 1st Proto delivery</t>
  </si>
  <si>
    <t>Triceratop - Production test program and hardware</t>
  </si>
  <si>
    <t>Q2-09</t>
  </si>
  <si>
    <t>($000s)</t>
  </si>
  <si>
    <t>Total by Region</t>
  </si>
  <si>
    <t>Q3-09</t>
  </si>
  <si>
    <t>BBB</t>
  </si>
  <si>
    <t>Forecast</t>
  </si>
  <si>
    <t>Q/Q
%</t>
  </si>
  <si>
    <t>Project</t>
  </si>
  <si>
    <t>Amount</t>
  </si>
  <si>
    <t>Notes</t>
  </si>
  <si>
    <t>Total Backlog Pushes &amp; Pulls</t>
  </si>
  <si>
    <t>David-BD production shipment (Invoice#. INHOPR090094)</t>
  </si>
  <si>
    <t>TO GO</t>
  </si>
  <si>
    <t>BD1280816A</t>
  </si>
  <si>
    <t>LVD1027</t>
  </si>
  <si>
    <t>Benchmark</t>
  </si>
  <si>
    <t>TURNS (BBB - FCTS)</t>
  </si>
  <si>
    <t>TURNS (BBB - AOP)</t>
  </si>
  <si>
    <t>Performance%</t>
  </si>
  <si>
    <t>BACKLOG - Judgments</t>
  </si>
  <si>
    <r>
      <t xml:space="preserve">PUSHED-OUT &amp; </t>
    </r>
    <r>
      <rPr>
        <b/>
        <sz val="12"/>
        <color indexed="8"/>
        <rFont val="Cambria"/>
        <family val="1"/>
      </rPr>
      <t xml:space="preserve">PULLED-IN </t>
    </r>
    <r>
      <rPr>
        <b/>
        <sz val="12"/>
        <color indexed="10"/>
        <rFont val="Cambria"/>
        <family val="1"/>
      </rPr>
      <t>BACKLOG ITEMS</t>
    </r>
  </si>
  <si>
    <t>David-BD production shipment (Invoice#. INHOPR090096)</t>
  </si>
  <si>
    <t>Samba additional NRE for SAMBA-II Assembly &amp; Ft of 6 wafers - Push out to Q4</t>
  </si>
  <si>
    <t>Samba additional NRE for various qualification tasks - Push out to Q4</t>
  </si>
  <si>
    <t>Daito</t>
    <phoneticPr fontId="25" type="noConversion"/>
  </si>
  <si>
    <t>BD128/256</t>
    <phoneticPr fontId="25" type="noConversion"/>
  </si>
  <si>
    <t>Triceratop A2</t>
  </si>
  <si>
    <t>Triceratop A2  ECO_187</t>
  </si>
  <si>
    <t xml:space="preserve">Triceratop A1 </t>
  </si>
  <si>
    <t>Q/Q  %</t>
  </si>
  <si>
    <t>Ratio To Date</t>
  </si>
  <si>
    <t>Failure analysis+FIB</t>
  </si>
  <si>
    <t>Amkor package HSpice models</t>
  </si>
  <si>
    <t>Samba-A2 ECO(Design Service)</t>
  </si>
  <si>
    <t>Failure analysis+FIB (Invoice#. INHO090078)</t>
  </si>
  <si>
    <t>Amkor package HSpice models (Invoice#. INHO090079)</t>
  </si>
  <si>
    <t>David-BD production shipment (Invoice#. INHOPR090102)</t>
  </si>
  <si>
    <t>Samba NRE (Characterization)</t>
  </si>
  <si>
    <t>Zview ZSP-IDE Node-Locked for ZSP400 (4 x $3,500)</t>
  </si>
  <si>
    <t>Quintic Holdings</t>
  </si>
  <si>
    <t>Kendron</t>
  </si>
  <si>
    <t>Symphony</t>
  </si>
  <si>
    <t>Sparrow-BD  75000-$0.47</t>
  </si>
  <si>
    <t xml:space="preserve">Sparrow-BD           </t>
  </si>
  <si>
    <t>Triceratop M5 revision</t>
  </si>
  <si>
    <t>Sonavation (ATI)</t>
  </si>
  <si>
    <t>BD2561616A</t>
  </si>
  <si>
    <t>Zview Annual  ZSP400 (4x$3500)</t>
  </si>
  <si>
    <t>Zview Annual (09-01-09 to 08-31-10)</t>
  </si>
  <si>
    <t>Siglead</t>
    <phoneticPr fontId="38" type="noConversion"/>
  </si>
  <si>
    <t>NRE</t>
    <phoneticPr fontId="38" type="noConversion"/>
  </si>
  <si>
    <t>JRC</t>
    <phoneticPr fontId="38" type="noConversion"/>
  </si>
  <si>
    <t>TK</t>
    <phoneticPr fontId="38" type="noConversion"/>
  </si>
  <si>
    <t>De-book as 2nd SPIL substate re-design not required</t>
  </si>
  <si>
    <t>Perkeo-AA additiona NRE, SHL fee</t>
  </si>
  <si>
    <t>Samba-B1 ECO(Design Service) completed 35% then stopped</t>
  </si>
  <si>
    <t>David-BD production shipment (Invoice#. INHOPR090104)</t>
  </si>
  <si>
    <t>Test Program + Corner Samples(Invoice#. INHO090085)</t>
  </si>
  <si>
    <t>Samba Qualification tasks (Invoice#. INHO090083)</t>
  </si>
  <si>
    <t>Samba-B1 NRE(Design Service, 35% completed) - Invoice#. INHO090088</t>
  </si>
  <si>
    <t>Samba-A2 NRE(Design Service) - Invoice#. INHO090090</t>
  </si>
  <si>
    <t>Fortemedia Inc.</t>
  </si>
  <si>
    <t>NEC</t>
    <phoneticPr fontId="38" type="noConversion"/>
  </si>
  <si>
    <t>SambaA3 ESD+LU on Amkor modified bonding</t>
  </si>
  <si>
    <t>David-BD production shipment (Invoice#. INHOPR090106)</t>
  </si>
  <si>
    <t>Fortemedia</t>
  </si>
  <si>
    <t>Gunslinger</t>
  </si>
  <si>
    <t>SMIC 0.13i generic process</t>
  </si>
  <si>
    <t>NRE Mini BAR</t>
  </si>
  <si>
    <t>David-BD bookings adjustment based on parts shipped and Invoiced to date</t>
  </si>
  <si>
    <t>Fisrt portinon PO for  David-CA</t>
  </si>
  <si>
    <t>David-CA first production shipment (Invoice#. INHOPR090110)</t>
  </si>
  <si>
    <t>SambaA3 ESD+LU on Amkor modified bonding - Invoice INHO090091</t>
  </si>
  <si>
    <t>Mini Bar</t>
  </si>
  <si>
    <t>Growth</t>
  </si>
  <si>
    <t>Actual</t>
  </si>
  <si>
    <t>Remianing</t>
  </si>
  <si>
    <t>Date:</t>
  </si>
  <si>
    <t>1) Countdown Summary</t>
  </si>
  <si>
    <t>2) Action Items</t>
  </si>
  <si>
    <t>WW</t>
  </si>
  <si>
    <t>Milestone description</t>
  </si>
  <si>
    <t>Sales Person</t>
  </si>
  <si>
    <t>Q310</t>
  </si>
  <si>
    <t>Q410</t>
  </si>
  <si>
    <t>WW Weekly Sales Call</t>
  </si>
  <si>
    <t>WW Weekly Sales Call Agenda</t>
  </si>
  <si>
    <t>Worldwide Summary - Finance</t>
  </si>
  <si>
    <t>DS/NRE Backlog Updates - PMO</t>
  </si>
  <si>
    <t>Turnkey Backlog Updates - Operation</t>
  </si>
  <si>
    <t>Regional Reviews</t>
  </si>
  <si>
    <t># of New Action Item</t>
  </si>
  <si>
    <t>Deal Quarlification</t>
  </si>
  <si>
    <t># of Open Action Item</t>
  </si>
  <si>
    <t># of Closed Action Item</t>
  </si>
  <si>
    <t>Total backlog At Risk</t>
  </si>
  <si>
    <t>Please refer the consolidated file from NianFeng</t>
  </si>
  <si>
    <t>Sales Target</t>
  </si>
  <si>
    <r>
      <t xml:space="preserve">Updates on the </t>
    </r>
    <r>
      <rPr>
        <b/>
        <sz val="11"/>
        <color indexed="10"/>
        <rFont val="Cambria"/>
        <family val="1"/>
      </rPr>
      <t>At-Risk</t>
    </r>
    <r>
      <rPr>
        <b/>
        <sz val="11"/>
        <rFont val="Cambria"/>
        <family val="1"/>
      </rPr>
      <t xml:space="preserve"> items</t>
    </r>
  </si>
  <si>
    <t>WW Total</t>
  </si>
  <si>
    <t xml:space="preserve"> </t>
    <phoneticPr fontId="82" type="noConversion"/>
  </si>
  <si>
    <t xml:space="preserve">From:  </t>
    <phoneticPr fontId="38" type="noConversion"/>
  </si>
  <si>
    <t xml:space="preserve">From:  </t>
    <phoneticPr fontId="14" type="noConversion"/>
  </si>
  <si>
    <t>world wide</t>
    <phoneticPr fontId="38" type="noConversion"/>
  </si>
  <si>
    <t>Sales Funnel (All % Conf) 
MAX Achievable</t>
    <phoneticPr fontId="38" type="noConversion"/>
  </si>
  <si>
    <t>●</t>
    <phoneticPr fontId="38" type="noConversion"/>
  </si>
  <si>
    <t>FCST
Q212</t>
    <phoneticPr fontId="38" type="noConversion"/>
  </si>
  <si>
    <t>Funnel
Q212</t>
    <phoneticPr fontId="38" type="noConversion"/>
  </si>
  <si>
    <t>AOP
Q212</t>
    <phoneticPr fontId="38" type="noConversion"/>
  </si>
  <si>
    <r>
      <rPr>
        <b/>
        <sz val="10"/>
        <rFont val="Cambria"/>
        <family val="1"/>
      </rPr>
      <t>Backlog</t>
    </r>
    <r>
      <rPr>
        <b/>
        <sz val="10"/>
        <color indexed="10"/>
        <rFont val="Cambria"/>
        <family val="1"/>
      </rPr>
      <t xml:space="preserve"> (Risks)/
Pulls</t>
    </r>
    <phoneticPr fontId="38" type="noConversion"/>
  </si>
  <si>
    <t>WW02</t>
    <phoneticPr fontId="86" type="noConversion"/>
  </si>
  <si>
    <t>WW03</t>
    <phoneticPr fontId="86" type="noConversion"/>
  </si>
  <si>
    <t>WW04</t>
    <phoneticPr fontId="86" type="noConversion"/>
  </si>
  <si>
    <t>WW05</t>
    <phoneticPr fontId="86" type="noConversion"/>
  </si>
  <si>
    <t>WW06</t>
    <phoneticPr fontId="86" type="noConversion"/>
  </si>
  <si>
    <t>WW07</t>
    <phoneticPr fontId="86" type="noConversion"/>
  </si>
  <si>
    <t>WW08</t>
    <phoneticPr fontId="86" type="noConversion"/>
  </si>
  <si>
    <t>WW09</t>
    <phoneticPr fontId="86" type="noConversion"/>
  </si>
  <si>
    <t>WW10</t>
    <phoneticPr fontId="86" type="noConversion"/>
  </si>
  <si>
    <t>WW11</t>
    <phoneticPr fontId="86" type="noConversion"/>
  </si>
  <si>
    <t>WW12</t>
    <phoneticPr fontId="86" type="noConversion"/>
  </si>
  <si>
    <t>WW13</t>
    <phoneticPr fontId="86" type="noConversion"/>
  </si>
  <si>
    <t>WW02</t>
    <phoneticPr fontId="38" type="noConversion"/>
  </si>
  <si>
    <t>Demand FCST 
(&gt;50% Conf)
Safe Achievable</t>
    <phoneticPr fontId="38" type="noConversion"/>
  </si>
  <si>
    <t>QECD Conference Call Attendance?</t>
    <phoneticPr fontId="38" type="noConversion"/>
  </si>
  <si>
    <t>Back</t>
  </si>
  <si>
    <t>VeriSilicon Europe ACTION ITEMS</t>
  </si>
  <si>
    <t>Closed items will be moved to the Closed Actions Tab</t>
  </si>
  <si>
    <t>Date Opened</t>
  </si>
  <si>
    <t>Issue</t>
  </si>
  <si>
    <t>Action Item</t>
  </si>
  <si>
    <t>Date Closed</t>
  </si>
  <si>
    <t xml:space="preserve">No. of Days </t>
  </si>
  <si>
    <t>Design and Turn Key Service</t>
  </si>
  <si>
    <t>VeriSilicon Europe CLOSED ACTION ITEMS</t>
  </si>
  <si>
    <t>VeriSilicon Korea ACTION ITEMS</t>
  </si>
  <si>
    <t>Closed items will be moved to the Closed Actions Tab</t>
    <phoneticPr fontId="75"/>
  </si>
  <si>
    <t>VeriSilicon Japan ACTION ITEMS</t>
  </si>
  <si>
    <t>VeriSilicon Japan CLOSED ACTION ITEMS</t>
  </si>
  <si>
    <t>Closed items will be moved to the Closed Actions Tab</t>
    <phoneticPr fontId="75"/>
  </si>
  <si>
    <t>VeriSilicon Taiwan CLOSED ACTION ITEMS</t>
  </si>
  <si>
    <t>VeriSilicon US ACTION ITEMS</t>
  </si>
  <si>
    <t>No. of Days</t>
  </si>
  <si>
    <t>VeriSilicon USA CLOSED ACTION ITEMS</t>
    <phoneticPr fontId="75"/>
  </si>
  <si>
    <t>Closed items will be moved to the Closed Actions Tab</t>
    <phoneticPr fontId="75"/>
  </si>
  <si>
    <t>●</t>
    <phoneticPr fontId="38" type="noConversion"/>
  </si>
  <si>
    <t>VeriSilicon China CLOSED ACTION ITEMS</t>
    <phoneticPr fontId="113"/>
  </si>
  <si>
    <t>Closed items will be moved to the Closed Actions Tab</t>
    <phoneticPr fontId="113"/>
  </si>
  <si>
    <t>worldwide</t>
  </si>
  <si>
    <t xml:space="preserve">From:  </t>
  </si>
  <si>
    <t>FCST
Q212</t>
  </si>
  <si>
    <t>Funnel
Q212</t>
  </si>
  <si>
    <t>AOP
Q212</t>
  </si>
  <si>
    <t>Back</t>
    <phoneticPr fontId="89"/>
  </si>
  <si>
    <t>VeriSilicon China ACTION ITEMS</t>
  </si>
  <si>
    <t>Total China</t>
  </si>
  <si>
    <t>IP License</t>
    <phoneticPr fontId="75"/>
  </si>
  <si>
    <t>BILLING</t>
  </si>
  <si>
    <t>BILLING - Status</t>
  </si>
  <si>
    <t>Billing</t>
  </si>
  <si>
    <t xml:space="preserve">Conservative Billing </t>
  </si>
  <si>
    <t xml:space="preserve">MAX Achievable Billing </t>
  </si>
  <si>
    <t xml:space="preserve">Assessed Billing 
</t>
  </si>
  <si>
    <t>Billing Category</t>
  </si>
  <si>
    <t>Conservative Billing 
(D+E-F)</t>
  </si>
  <si>
    <t>MAX Achievable Billing (Sales Funnel + Opportunities)
(D+E+G+I)</t>
  </si>
  <si>
    <t>Assessed Billing 
(D+E-F+G-H+I+J)</t>
  </si>
  <si>
    <t>Conservative 
Billing 
(D+E+F)</t>
  </si>
  <si>
    <t>Assessed 
Billing 
(D+E+F+G+H+I+J)</t>
  </si>
  <si>
    <t>Max Billing</t>
  </si>
  <si>
    <t>MAX Achievable Billing 
(Sales Funnel + Opportunities)
(D+E+G+I)</t>
  </si>
  <si>
    <t>Book to Bill</t>
  </si>
  <si>
    <t>TOTAL 
Bill+BKLG
(A+B+C)</t>
  </si>
  <si>
    <t>B2B
Up to Date (Bill/
Booking)</t>
  </si>
  <si>
    <t>CTC201 Bill B (ES verification - PASSED!)</t>
  </si>
  <si>
    <t>TK Book to Bill</t>
  </si>
  <si>
    <t>Booking  for 
Q116</t>
  </si>
  <si>
    <t>Booking  for 
Q216</t>
  </si>
  <si>
    <t>Booking  for 
Q316</t>
  </si>
  <si>
    <t>Booking  for 
Q416</t>
  </si>
  <si>
    <t>ZSP</t>
  </si>
  <si>
    <t>GPU</t>
  </si>
  <si>
    <t>WW03</t>
    <phoneticPr fontId="17" type="noConversion"/>
  </si>
  <si>
    <t>WW04</t>
    <phoneticPr fontId="17" type="noConversion"/>
  </si>
  <si>
    <t>Bill Wang</t>
  </si>
  <si>
    <t>Prasad Kalluri</t>
  </si>
  <si>
    <t>Howard Tang</t>
  </si>
  <si>
    <t>Victor Fan</t>
  </si>
  <si>
    <t>James Jiang</t>
  </si>
  <si>
    <t>Jiaming Du</t>
  </si>
  <si>
    <t>Sheng Wu</t>
  </si>
  <si>
    <t>Joe Liu</t>
  </si>
  <si>
    <t>Nianfeng Li</t>
  </si>
  <si>
    <t>Jeff Li</t>
  </si>
  <si>
    <t>Jensen Zhang</t>
  </si>
  <si>
    <t>Halim Theny</t>
  </si>
  <si>
    <t>Thomas Wong</t>
  </si>
  <si>
    <t>DSIP</t>
  </si>
  <si>
    <t>NRE</t>
  </si>
  <si>
    <t>Total CSD</t>
  </si>
  <si>
    <t xml:space="preserve">      h</t>
    <phoneticPr fontId="14" type="noConversion"/>
  </si>
  <si>
    <t>Video</t>
  </si>
  <si>
    <t>VIP</t>
  </si>
  <si>
    <t>Total IPD</t>
  </si>
  <si>
    <t>worldwide</t>
    <phoneticPr fontId="109" type="noConversion"/>
  </si>
  <si>
    <t>Q2-16</t>
  </si>
  <si>
    <t>William Sun/Janet Zhao</t>
  </si>
  <si>
    <t>Dave Jarmon</t>
  </si>
  <si>
    <t>Weijin Dai</t>
  </si>
  <si>
    <t>Updated 1/5/10</t>
  </si>
  <si>
    <t>RFQ Received</t>
  </si>
  <si>
    <t>Q3-16</t>
  </si>
  <si>
    <t>IP License</t>
    <phoneticPr fontId="60"/>
  </si>
  <si>
    <t>Q3 2016 - Work week 04</t>
  </si>
  <si>
    <t>ww04</t>
  </si>
  <si>
    <t>Schedule Close Date</t>
    <phoneticPr fontId="79"/>
  </si>
  <si>
    <t>IP License</t>
    <phoneticPr fontId="87" type="noConversion"/>
  </si>
  <si>
    <t>VeriSilicon TW ACTION ITEMS</t>
    <phoneticPr fontId="60"/>
  </si>
  <si>
    <t>Schedule Close Date</t>
    <phoneticPr fontId="77"/>
  </si>
  <si>
    <t>IP License</t>
    <phoneticPr fontId="60"/>
  </si>
  <si>
    <t>Date Opened</t>
    <phoneticPr fontId="60"/>
  </si>
  <si>
    <t>IP License</t>
    <phoneticPr fontId="85"/>
  </si>
</sst>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00_ ;_ * \-#,##0.00_ ;_ * &quot;-&quot;??_ ;_ @_ "/>
    <numFmt numFmtId="165" formatCode="_-* #,##0.00_-;\-* #,##0.00_-;_-* &quot;-&quot;??_-;_-@_-"/>
    <numFmt numFmtId="166" formatCode="mm/dd/yy;@"/>
    <numFmt numFmtId="167" formatCode="0.00_)"/>
    <numFmt numFmtId="168" formatCode="&quot;$&quot;#,##0"/>
    <numFmt numFmtId="169" formatCode="&quot;$&quot;#,##0.00"/>
    <numFmt numFmtId="170" formatCode="&quot;$&quot;#,##0.0000_);[Red]\(&quot;$&quot;#,##0.0000\)"/>
    <numFmt numFmtId="171" formatCode="_(&quot;$&quot;* #,##0_);_(&quot;$&quot;* \(#,##0\);_(&quot;$&quot;* &quot;-&quot;??_);_(@_)"/>
    <numFmt numFmtId="172" formatCode="m/d/yy;@"/>
    <numFmt numFmtId="173" formatCode="_(* #,##0_);[Red]_(* \(#,##0\);_(* &quot;-&quot;??_)"/>
    <numFmt numFmtId="174" formatCode="0_);[Red]\(0\)"/>
    <numFmt numFmtId="175" formatCode="[$-409]d\-mmm\-yy;@"/>
    <numFmt numFmtId="176" formatCode="[$$-409]#,##0"/>
    <numFmt numFmtId="177" formatCode="000000"/>
    <numFmt numFmtId="178" formatCode="_-#,##0_-;\(#,##0\);_-\ \ &quot;-&quot;_-;_-@_-"/>
    <numFmt numFmtId="179" formatCode="_-#,##0.00_-;\(#,##0.00\);_-\ \ &quot;-&quot;_-;_-@_-"/>
    <numFmt numFmtId="180" formatCode="mmm/dd/yyyy;_-\ &quot;N/A&quot;_-;_-\ &quot;-&quot;_-"/>
    <numFmt numFmtId="181" formatCode="mmm/yyyy;_-\ &quot;N/A&quot;_-;_-\ &quot;-&quot;_-"/>
    <numFmt numFmtId="182" formatCode="_-#,##0%_-;\(#,##0%\);_-\ &quot;-&quot;_-"/>
    <numFmt numFmtId="183" formatCode="_-#,###,_-;\(#,###,\);_-\ \ &quot;-&quot;_-;_-@_-"/>
    <numFmt numFmtId="184" formatCode="_-#,###.00,_-;\(#,###.00,\);_-\ \ &quot;-&quot;_-;_-@_-"/>
    <numFmt numFmtId="185" formatCode="_-#0&quot;.&quot;0,_-;\(#0&quot;.&quot;0,\);_-\ \ &quot;-&quot;_-;_-@_-"/>
    <numFmt numFmtId="186" formatCode="_-#0&quot;.&quot;0000_-;\(#0&quot;.&quot;0000\);_-\ \ &quot;-&quot;_-;_-@_-"/>
    <numFmt numFmtId="187" formatCode="[$$-409]#,##0.00"/>
    <numFmt numFmtId="188" formatCode="\$#,##0;[Red]\-\$#,##0"/>
    <numFmt numFmtId="189" formatCode="\$#,##0"/>
    <numFmt numFmtId="190" formatCode="[$-409]d/mmm;@"/>
    <numFmt numFmtId="191" formatCode="_([$€-2]* #,##0.00_);_([$€-2]* \(#,##0.00\);_([$€-2]* &quot;-&quot;??_)"/>
    <numFmt numFmtId="192" formatCode="_ [$€-2]\ * #,##0.0000_ ;_ [$€-2]\ * \-#,##0.0000_ ;_ [$€-2]\ * &quot;-&quot;????_ ;_ @_ "/>
    <numFmt numFmtId="193" formatCode="[$$-409]#,##0_);\([$$-409]#,##0\)"/>
    <numFmt numFmtId="194" formatCode="_ &quot;¥&quot;* #,##0_ ;_ &quot;¥&quot;* \-#,##0_ ;_ &quot;¥&quot;* &quot;-&quot;_ ;_ @_ "/>
  </numFmts>
  <fonts count="181">
    <font>
      <sz val="10"/>
      <color theme="1"/>
      <name val="Bookman Old Style"/>
      <family val="1"/>
    </font>
    <font>
      <sz val="11"/>
      <color theme="1"/>
      <name val="Calibri"/>
      <family val="2"/>
      <scheme val="minor"/>
    </font>
    <font>
      <sz val="11"/>
      <color theme="1"/>
      <name val="Calibri"/>
      <family val="2"/>
      <scheme val="minor"/>
    </font>
    <font>
      <sz val="10"/>
      <color indexed="8"/>
      <name val="Bookman Old Style"/>
      <family val="1"/>
    </font>
    <font>
      <sz val="10"/>
      <color indexed="8"/>
      <name val="Bookman Old Style"/>
      <family val="1"/>
    </font>
    <font>
      <sz val="10"/>
      <name val="Arial"/>
      <family val="2"/>
    </font>
    <font>
      <b/>
      <sz val="12"/>
      <color indexed="62"/>
      <name val="Cambria"/>
      <family val="1"/>
    </font>
    <font>
      <sz val="12"/>
      <name val="Cambria"/>
      <family val="1"/>
    </font>
    <font>
      <sz val="10"/>
      <color indexed="62"/>
      <name val="Cambria"/>
      <family val="1"/>
    </font>
    <font>
      <b/>
      <sz val="10"/>
      <name val="Cambria"/>
      <family val="1"/>
    </font>
    <font>
      <sz val="10"/>
      <name val="Cambria"/>
      <family val="1"/>
    </font>
    <font>
      <sz val="14"/>
      <name val="Arial"/>
      <family val="2"/>
    </font>
    <font>
      <sz val="8"/>
      <name val="Arial"/>
      <family val="2"/>
    </font>
    <font>
      <b/>
      <i/>
      <sz val="16"/>
      <name val="Helv"/>
      <family val="2"/>
    </font>
    <font>
      <sz val="8"/>
      <name val="Bookman Old Style"/>
      <family val="1"/>
    </font>
    <font>
      <b/>
      <sz val="12"/>
      <name val="Cambria"/>
      <family val="1"/>
    </font>
    <font>
      <sz val="10"/>
      <color indexed="10"/>
      <name val="Cambria"/>
      <family val="1"/>
    </font>
    <font>
      <b/>
      <sz val="10"/>
      <color indexed="10"/>
      <name val="Cambria"/>
      <family val="1"/>
    </font>
    <font>
      <sz val="10"/>
      <color indexed="18"/>
      <name val="Cambria"/>
      <family val="1"/>
    </font>
    <font>
      <sz val="10"/>
      <name val="Cambria"/>
      <family val="1"/>
    </font>
    <font>
      <b/>
      <sz val="10"/>
      <name val="Cambria"/>
      <family val="1"/>
    </font>
    <font>
      <b/>
      <sz val="10"/>
      <color indexed="18"/>
      <name val="Cambria"/>
      <family val="1"/>
    </font>
    <font>
      <b/>
      <sz val="14"/>
      <name val="Cambria"/>
      <family val="1"/>
    </font>
    <font>
      <sz val="10"/>
      <name val="Cambria"/>
      <family val="1"/>
    </font>
    <font>
      <sz val="12"/>
      <name val="宋体"/>
      <family val="3"/>
      <charset val="134"/>
    </font>
    <font>
      <sz val="10"/>
      <color indexed="23"/>
      <name val="Cambria"/>
      <family val="1"/>
    </font>
    <font>
      <b/>
      <u/>
      <sz val="10"/>
      <name val="Cambria"/>
      <family val="1"/>
    </font>
    <font>
      <b/>
      <sz val="14"/>
      <color indexed="10"/>
      <name val="Cambria"/>
      <family val="1"/>
    </font>
    <font>
      <sz val="10"/>
      <name val="Arial"/>
      <family val="2"/>
    </font>
    <font>
      <sz val="10"/>
      <color indexed="13"/>
      <name val="Cambria"/>
      <family val="1"/>
    </font>
    <font>
      <b/>
      <sz val="10"/>
      <color indexed="10"/>
      <name val="Cambria"/>
      <family val="1"/>
    </font>
    <font>
      <b/>
      <sz val="10"/>
      <color indexed="9"/>
      <name val="Cambria"/>
      <family val="1"/>
    </font>
    <font>
      <sz val="10"/>
      <color indexed="8"/>
      <name val="Cambria"/>
      <family val="1"/>
    </font>
    <font>
      <b/>
      <sz val="10"/>
      <color indexed="8"/>
      <name val="Cambria"/>
      <family val="1"/>
    </font>
    <font>
      <b/>
      <sz val="12"/>
      <color indexed="30"/>
      <name val="Cambria"/>
      <family val="1"/>
    </font>
    <font>
      <sz val="10"/>
      <color indexed="12"/>
      <name val="Cambria"/>
      <family val="1"/>
    </font>
    <font>
      <b/>
      <sz val="10"/>
      <color indexed="12"/>
      <name val="Cambria"/>
      <family val="1"/>
    </font>
    <font>
      <b/>
      <sz val="10"/>
      <color indexed="30"/>
      <name val="Cambria"/>
      <family val="1"/>
    </font>
    <font>
      <sz val="9"/>
      <name val="細明體"/>
      <family val="3"/>
      <charset val="136"/>
    </font>
    <font>
      <b/>
      <sz val="12"/>
      <color indexed="10"/>
      <name val="Cambria"/>
      <family val="1"/>
    </font>
    <font>
      <b/>
      <sz val="12"/>
      <color indexed="12"/>
      <name val="Cambria"/>
      <family val="1"/>
    </font>
    <font>
      <u/>
      <sz val="10"/>
      <color indexed="12"/>
      <name val="Arial"/>
      <family val="2"/>
    </font>
    <font>
      <b/>
      <sz val="10"/>
      <color indexed="10"/>
      <name val="Cambria"/>
      <family val="1"/>
    </font>
    <font>
      <sz val="10"/>
      <color indexed="30"/>
      <name val="Cambria"/>
      <family val="1"/>
    </font>
    <font>
      <sz val="10"/>
      <color indexed="10"/>
      <name val="Cambria"/>
      <family val="1"/>
    </font>
    <font>
      <b/>
      <sz val="10"/>
      <color indexed="10"/>
      <name val="Cambria"/>
      <family val="1"/>
    </font>
    <font>
      <b/>
      <sz val="10"/>
      <color indexed="30"/>
      <name val="Cambria"/>
      <family val="1"/>
    </font>
    <font>
      <b/>
      <sz val="10"/>
      <color indexed="8"/>
      <name val="Cambria"/>
      <family val="1"/>
    </font>
    <font>
      <sz val="10"/>
      <color indexed="30"/>
      <name val="Cambria"/>
      <family val="1"/>
    </font>
    <font>
      <b/>
      <sz val="10"/>
      <name val="Arial"/>
      <family val="2"/>
    </font>
    <font>
      <i/>
      <sz val="10"/>
      <name val="Cambria"/>
      <family val="1"/>
    </font>
    <font>
      <b/>
      <sz val="12"/>
      <color indexed="8"/>
      <name val="Cambria"/>
      <family val="1"/>
    </font>
    <font>
      <b/>
      <sz val="14"/>
      <color indexed="62"/>
      <name val="Cambria"/>
      <family val="1"/>
    </font>
    <font>
      <sz val="14"/>
      <color indexed="62"/>
      <name val="Cambria"/>
      <family val="1"/>
    </font>
    <font>
      <sz val="10"/>
      <color indexed="8"/>
      <name val="Calibri"/>
      <family val="2"/>
    </font>
    <font>
      <sz val="10"/>
      <color indexed="12"/>
      <name val="Cambria"/>
      <family val="1"/>
    </font>
    <font>
      <b/>
      <sz val="10"/>
      <color indexed="12"/>
      <name val="Cambria"/>
      <family val="1"/>
    </font>
    <font>
      <b/>
      <sz val="10"/>
      <color indexed="10"/>
      <name val="Cambria"/>
      <family val="1"/>
    </font>
    <font>
      <sz val="10"/>
      <color indexed="8"/>
      <name val="Cambria"/>
      <family val="1"/>
    </font>
    <font>
      <b/>
      <sz val="10"/>
      <color indexed="8"/>
      <name val="Cambria"/>
      <family val="1"/>
    </font>
    <font>
      <sz val="10"/>
      <name val="Cambria"/>
      <family val="1"/>
    </font>
    <font>
      <b/>
      <sz val="10"/>
      <name val="Cambria"/>
      <family val="1"/>
    </font>
    <font>
      <b/>
      <sz val="12"/>
      <color indexed="12"/>
      <name val="Cambria"/>
      <family val="1"/>
    </font>
    <font>
      <b/>
      <sz val="12"/>
      <color indexed="10"/>
      <name val="Cambria"/>
      <family val="1"/>
    </font>
    <font>
      <sz val="10"/>
      <name val="Times New Roman"/>
      <family val="1"/>
    </font>
    <font>
      <sz val="10"/>
      <name val="Calibri"/>
      <family val="2"/>
    </font>
    <font>
      <sz val="8"/>
      <name val="Calibri"/>
      <family val="2"/>
    </font>
    <font>
      <i/>
      <sz val="10"/>
      <color indexed="8"/>
      <name val="Calibri"/>
      <family val="2"/>
    </font>
    <font>
      <b/>
      <sz val="12"/>
      <color indexed="10"/>
      <name val="Calibri"/>
      <family val="2"/>
    </font>
    <font>
      <b/>
      <sz val="11"/>
      <name val="Cambria"/>
      <family val="1"/>
    </font>
    <font>
      <u/>
      <sz val="12"/>
      <color indexed="12"/>
      <name val="Bookman Old Style"/>
      <family val="1"/>
    </font>
    <font>
      <u/>
      <sz val="12"/>
      <color indexed="12"/>
      <name val="Arial Black"/>
      <family val="2"/>
    </font>
    <font>
      <b/>
      <u/>
      <sz val="12"/>
      <color indexed="12"/>
      <name val="Arial Black"/>
      <family val="2"/>
    </font>
    <font>
      <sz val="12"/>
      <name val="宋体"/>
      <family val="3"/>
      <charset val="134"/>
    </font>
    <font>
      <u/>
      <sz val="9"/>
      <color indexed="12"/>
      <name val="Bookman Old Style"/>
      <family val="1"/>
    </font>
    <font>
      <sz val="6"/>
      <name val="ＭＳ Ｐ明朝"/>
      <family val="1"/>
      <charset val="128"/>
    </font>
    <font>
      <sz val="12"/>
      <name val="宋体"/>
      <family val="3"/>
      <charset val="134"/>
    </font>
    <font>
      <sz val="10"/>
      <name val="Cambria"/>
      <family val="1"/>
    </font>
    <font>
      <b/>
      <sz val="10"/>
      <name val="Cambria"/>
      <family val="1"/>
    </font>
    <font>
      <b/>
      <sz val="10"/>
      <color indexed="10"/>
      <name val="Cambria"/>
      <family val="1"/>
    </font>
    <font>
      <sz val="12"/>
      <color indexed="8"/>
      <name val="Cambria"/>
      <family val="1"/>
    </font>
    <font>
      <b/>
      <sz val="11"/>
      <color indexed="10"/>
      <name val="Cambria"/>
      <family val="1"/>
    </font>
    <font>
      <sz val="9"/>
      <name val="MingLiU"/>
      <family val="3"/>
      <charset val="136"/>
    </font>
    <font>
      <sz val="10"/>
      <color indexed="10"/>
      <name val="Cambria"/>
      <family val="1"/>
    </font>
    <font>
      <sz val="10"/>
      <color indexed="8"/>
      <name val="Cambria"/>
      <family val="1"/>
    </font>
    <font>
      <b/>
      <sz val="10"/>
      <color indexed="8"/>
      <name val="Cambria"/>
      <family val="1"/>
    </font>
    <font>
      <sz val="9"/>
      <name val="宋体"/>
      <family val="3"/>
      <charset val="134"/>
    </font>
    <font>
      <sz val="10"/>
      <color theme="1"/>
      <name val="Bookman Old Style"/>
      <family val="1"/>
    </font>
    <font>
      <u/>
      <sz val="9"/>
      <color theme="10"/>
      <name val="Bookman Old Style"/>
      <family val="1"/>
    </font>
    <font>
      <sz val="11"/>
      <name val="Calibri"/>
      <family val="2"/>
    </font>
    <font>
      <sz val="12"/>
      <color theme="0"/>
      <name val="Cambria"/>
      <family val="1"/>
    </font>
    <font>
      <b/>
      <sz val="12"/>
      <color theme="0"/>
      <name val="Cambria"/>
      <family val="1"/>
    </font>
    <font>
      <sz val="10"/>
      <color theme="0"/>
      <name val="Cambria"/>
      <family val="1"/>
    </font>
    <font>
      <b/>
      <sz val="10"/>
      <color theme="0"/>
      <name val="Cambria"/>
      <family val="1"/>
    </font>
    <font>
      <sz val="10"/>
      <color theme="6" tint="-0.249977111117893"/>
      <name val="Cambria"/>
      <family val="1"/>
    </font>
    <font>
      <b/>
      <sz val="10"/>
      <color theme="6" tint="-0.249977111117893"/>
      <name val="Cambria"/>
      <family val="1"/>
    </font>
    <font>
      <sz val="9"/>
      <color theme="1"/>
      <name val="Arial"/>
      <family val="2"/>
    </font>
    <font>
      <sz val="9"/>
      <name val="Arial"/>
      <family val="2"/>
    </font>
    <font>
      <sz val="10"/>
      <color indexed="10"/>
      <name val="宋体"/>
      <family val="3"/>
      <charset val="134"/>
    </font>
    <font>
      <sz val="14"/>
      <color theme="1"/>
      <name val="Cambria"/>
      <family val="1"/>
    </font>
    <font>
      <i/>
      <sz val="10"/>
      <color indexed="12"/>
      <name val="Calibri"/>
      <family val="2"/>
    </font>
    <font>
      <b/>
      <sz val="12"/>
      <name val="Calibri"/>
      <family val="2"/>
    </font>
    <font>
      <b/>
      <i/>
      <sz val="12"/>
      <color indexed="10"/>
      <name val="Calibri"/>
      <family val="2"/>
    </font>
    <font>
      <b/>
      <sz val="10"/>
      <color indexed="10"/>
      <name val="Calibri"/>
      <family val="2"/>
    </font>
    <font>
      <b/>
      <sz val="11"/>
      <color indexed="8"/>
      <name val="Cambria"/>
      <family val="1"/>
    </font>
    <font>
      <b/>
      <sz val="11"/>
      <name val="Calibri"/>
      <family val="2"/>
    </font>
    <font>
      <i/>
      <sz val="11"/>
      <color indexed="8"/>
      <name val="Calibri"/>
      <family val="2"/>
    </font>
    <font>
      <b/>
      <sz val="11"/>
      <color indexed="8"/>
      <name val="Calibri"/>
      <family val="2"/>
    </font>
    <font>
      <b/>
      <sz val="9"/>
      <name val="Arial"/>
      <family val="2"/>
    </font>
    <font>
      <sz val="9"/>
      <name val="Calibri"/>
      <family val="2"/>
      <charset val="134"/>
      <scheme val="minor"/>
    </font>
    <font>
      <b/>
      <sz val="10"/>
      <color rgb="FFFF0000"/>
      <name val="Cambria"/>
      <family val="1"/>
    </font>
    <font>
      <sz val="14"/>
      <color indexed="8"/>
      <name val="Calibri"/>
      <family val="2"/>
    </font>
    <font>
      <i/>
      <sz val="11"/>
      <color rgb="FFFF0000"/>
      <name val="Calibri"/>
      <family val="2"/>
    </font>
    <font>
      <sz val="6"/>
      <name val="ＭＳ Ｐ明朝"/>
      <family val="1"/>
    </font>
    <font>
      <sz val="10"/>
      <color rgb="FFFF0000"/>
      <name val="Calibri"/>
      <family val="2"/>
    </font>
    <font>
      <b/>
      <sz val="11"/>
      <color rgb="FFFF0000"/>
      <name val="Calibri"/>
      <family val="2"/>
    </font>
    <font>
      <i/>
      <sz val="10"/>
      <color rgb="FFFF0000"/>
      <name val="Calibri"/>
      <family val="2"/>
    </font>
    <font>
      <b/>
      <sz val="12"/>
      <color rgb="FFFF0000"/>
      <name val="Calibri"/>
      <family val="2"/>
    </font>
    <font>
      <b/>
      <u/>
      <sz val="12"/>
      <color theme="4"/>
      <name val="Arial Black"/>
      <family val="2"/>
    </font>
    <font>
      <b/>
      <i/>
      <sz val="12"/>
      <color indexed="10"/>
      <name val="Arial"/>
      <family val="2"/>
    </font>
    <font>
      <sz val="14"/>
      <color theme="0" tint="-0.249977111117893"/>
      <name val="Cambria"/>
      <family val="1"/>
    </font>
    <font>
      <sz val="10"/>
      <color indexed="17"/>
      <name val="宋体"/>
      <family val="3"/>
      <charset val="134"/>
    </font>
    <font>
      <u val="singleAccounting"/>
      <vertAlign val="subscript"/>
      <sz val="10"/>
      <name val="Times New Roman"/>
      <family val="1"/>
    </font>
    <font>
      <i/>
      <sz val="9"/>
      <name val="Times New Roman"/>
      <family val="1"/>
    </font>
    <font>
      <sz val="10"/>
      <color rgb="FFFF0000"/>
      <name val="Cambria"/>
      <family val="1"/>
    </font>
    <font>
      <b/>
      <sz val="12"/>
      <color indexed="8"/>
      <name val="Calibri"/>
      <family val="2"/>
    </font>
    <font>
      <sz val="11"/>
      <color rgb="FFFF0000"/>
      <name val="Calibri"/>
      <family val="2"/>
    </font>
    <font>
      <sz val="14"/>
      <color theme="0" tint="-0.34998626667073579"/>
      <name val="Cambria"/>
      <family val="1"/>
    </font>
    <font>
      <sz val="14"/>
      <color rgb="FFFF0000"/>
      <name val="Calibri"/>
      <family val="2"/>
    </font>
    <font>
      <sz val="12"/>
      <name val="宋体"/>
      <family val="3"/>
      <charset val="134"/>
    </font>
    <font>
      <sz val="12"/>
      <name val="宋体"/>
      <family val="3"/>
      <charset val="134"/>
    </font>
    <font>
      <sz val="11"/>
      <color theme="1"/>
      <name val="Calibri"/>
      <family val="2"/>
      <charset val="134"/>
      <scheme val="minor"/>
    </font>
    <font>
      <sz val="11"/>
      <color indexed="8"/>
      <name val="Calibri"/>
      <family val="2"/>
    </font>
    <font>
      <sz val="11"/>
      <color indexed="9"/>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37"/>
      <name val="Calibri"/>
      <family val="2"/>
    </font>
    <font>
      <b/>
      <sz val="11"/>
      <color indexed="17"/>
      <name val="Calibri"/>
      <family val="2"/>
    </font>
    <font>
      <b/>
      <sz val="11"/>
      <color indexed="9"/>
      <name val="Calibri"/>
      <family val="2"/>
    </font>
    <font>
      <sz val="11"/>
      <color indexed="14"/>
      <name val="Calibri"/>
      <family val="2"/>
    </font>
    <font>
      <sz val="11"/>
      <color indexed="17"/>
      <name val="Calibri"/>
      <family val="2"/>
    </font>
    <font>
      <b/>
      <sz val="11"/>
      <color indexed="63"/>
      <name val="Calibri"/>
      <family val="2"/>
    </font>
    <font>
      <sz val="11"/>
      <color indexed="48"/>
      <name val="Calibri"/>
      <family val="2"/>
    </font>
    <font>
      <sz val="9"/>
      <color theme="1"/>
      <name val="Arial"/>
      <family val="2"/>
      <charset val="134"/>
    </font>
    <font>
      <sz val="11"/>
      <color theme="1"/>
      <name val="Calibri"/>
      <family val="3"/>
      <charset val="134"/>
      <scheme val="minor"/>
    </font>
    <font>
      <sz val="10"/>
      <color theme="1"/>
      <name val="Cambria"/>
      <family val="1"/>
    </font>
    <font>
      <sz val="14"/>
      <color rgb="FFFF0000"/>
      <name val="Cambria"/>
      <family val="1"/>
    </font>
    <font>
      <sz val="10"/>
      <color rgb="FFFF0000"/>
      <name val="Bookman Old Style"/>
      <family val="1"/>
    </font>
    <font>
      <sz val="10"/>
      <color theme="0" tint="-0.249977111117893"/>
      <name val="Cambria"/>
      <family val="1"/>
    </font>
    <font>
      <b/>
      <sz val="10"/>
      <color theme="0" tint="-0.249977111117893"/>
      <name val="Cambria"/>
      <family val="1"/>
    </font>
    <font>
      <sz val="12"/>
      <name val="宋体"/>
      <charset val="134"/>
    </font>
    <font>
      <sz val="11"/>
      <color indexed="8"/>
      <name val="宋体"/>
      <charset val="134"/>
    </font>
    <font>
      <sz val="11"/>
      <color theme="1"/>
      <name val="宋体"/>
      <charset val="134"/>
    </font>
    <font>
      <sz val="10"/>
      <color theme="1"/>
      <name val="Calibri"/>
      <family val="1"/>
      <scheme val="minor"/>
    </font>
    <font>
      <i/>
      <sz val="11"/>
      <name val="Calibri"/>
      <family val="2"/>
    </font>
    <font>
      <sz val="12"/>
      <name val="宋体"/>
      <charset val="134"/>
    </font>
    <font>
      <sz val="11"/>
      <color indexed="8"/>
      <name val="宋体"/>
      <charset val="134"/>
    </font>
    <font>
      <sz val="11"/>
      <color theme="1"/>
      <name val="宋体"/>
      <charset val="134"/>
    </font>
    <font>
      <sz val="10"/>
      <color rgb="FF00B050"/>
      <name val="Cambria"/>
      <family val="1"/>
    </font>
    <font>
      <b/>
      <sz val="10"/>
      <color rgb="FF00B050"/>
      <name val="Cambria"/>
      <family val="1"/>
    </font>
    <font>
      <sz val="10"/>
      <color theme="1"/>
      <name val="Arial"/>
      <family val="2"/>
    </font>
    <font>
      <b/>
      <sz val="10"/>
      <name val="Calibri"/>
      <family val="2"/>
    </font>
    <font>
      <i/>
      <sz val="10"/>
      <name val="Calibri"/>
      <family val="2"/>
    </font>
    <font>
      <sz val="14"/>
      <color theme="0" tint="-4.9989318521683403E-2"/>
      <name val="Cambria"/>
      <family val="1"/>
    </font>
    <font>
      <b/>
      <sz val="12"/>
      <color theme="1"/>
      <name val="Calibri"/>
      <family val="2"/>
    </font>
    <font>
      <i/>
      <sz val="12"/>
      <color theme="1"/>
      <name val="Calibri"/>
      <family val="2"/>
    </font>
    <font>
      <sz val="10"/>
      <color rgb="FFFF0000"/>
      <name val="Times New Roman"/>
      <family val="1"/>
    </font>
    <font>
      <b/>
      <i/>
      <sz val="12"/>
      <name val="Calibri"/>
      <family val="2"/>
    </font>
    <font>
      <sz val="10"/>
      <color theme="6" tint="0.59999389629810485"/>
      <name val="Cambria"/>
      <family val="1"/>
    </font>
    <font>
      <b/>
      <sz val="10"/>
      <color theme="6" tint="0.59999389629810485"/>
      <name val="Cambria"/>
      <family val="1"/>
    </font>
    <font>
      <sz val="11"/>
      <color rgb="FFFF0000"/>
      <name val="Calibri"/>
      <family val="2"/>
      <scheme val="minor"/>
    </font>
    <font>
      <sz val="10"/>
      <color theme="0" tint="-0.34998626667073579"/>
      <name val="Cambria"/>
    </font>
    <font>
      <b/>
      <sz val="10"/>
      <color theme="0" tint="-0.34998626667073579"/>
      <name val="Cambria"/>
    </font>
  </fonts>
  <fills count="8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lightUp"/>
    </fill>
    <fill>
      <patternFill patternType="solid">
        <fgColor indexed="65"/>
        <bgColor indexed="64"/>
      </patternFill>
    </fill>
    <fill>
      <patternFill patternType="solid">
        <fgColor indexed="65"/>
        <bgColor indexed="9"/>
      </patternFill>
    </fill>
    <fill>
      <patternFill patternType="solid">
        <fgColor indexed="31"/>
        <bgColor indexed="64"/>
      </patternFill>
    </fill>
    <fill>
      <patternFill patternType="lightUp">
        <bgColor indexed="31"/>
      </patternFill>
    </fill>
    <fill>
      <patternFill patternType="solid">
        <fgColor indexed="18"/>
        <bgColor indexed="18"/>
      </patternFill>
    </fill>
    <fill>
      <patternFill patternType="solid">
        <fgColor indexed="44"/>
        <bgColor indexed="44"/>
      </patternFill>
    </fill>
    <fill>
      <patternFill patternType="solid">
        <fgColor indexed="31"/>
        <bgColor indexed="31"/>
      </patternFill>
    </fill>
    <fill>
      <patternFill patternType="lightUp">
        <bgColor indexed="11"/>
      </patternFill>
    </fill>
    <fill>
      <patternFill patternType="solid">
        <fgColor indexed="11"/>
        <bgColor indexed="64"/>
      </patternFill>
    </fill>
    <fill>
      <patternFill patternType="solid">
        <fgColor indexed="11"/>
        <bgColor indexed="9"/>
      </patternFill>
    </fill>
    <fill>
      <patternFill patternType="solid">
        <fgColor indexed="31"/>
        <bgColor indexed="9"/>
      </patternFill>
    </fill>
    <fill>
      <patternFill patternType="solid">
        <fgColor indexed="9"/>
        <bgColor indexed="44"/>
      </patternFill>
    </fill>
    <fill>
      <patternFill patternType="solid">
        <fgColor indexed="44"/>
        <bgColor indexed="64"/>
      </patternFill>
    </fill>
    <fill>
      <patternFill patternType="solid">
        <fgColor indexed="51"/>
        <bgColor indexed="64"/>
      </patternFill>
    </fill>
    <fill>
      <patternFill patternType="lightUp">
        <bgColor indexed="51"/>
      </patternFill>
    </fill>
    <fill>
      <patternFill patternType="solid">
        <fgColor indexed="51"/>
        <bgColor indexed="9"/>
      </patternFill>
    </fill>
    <fill>
      <patternFill patternType="solid">
        <fgColor indexed="9"/>
        <bgColor indexed="18"/>
      </patternFill>
    </fill>
    <fill>
      <patternFill patternType="solid">
        <fgColor indexed="44"/>
        <bgColor indexed="9"/>
      </patternFill>
    </fill>
    <fill>
      <patternFill patternType="lightUp">
        <bgColor indexed="44"/>
      </patternFill>
    </fill>
    <fill>
      <patternFill patternType="solid">
        <fgColor indexed="9"/>
        <bgColor indexed="9"/>
      </patternFill>
    </fill>
    <fill>
      <patternFill patternType="lightUp">
        <fgColor indexed="9"/>
        <bgColor indexed="9"/>
      </patternFill>
    </fill>
    <fill>
      <patternFill patternType="solid">
        <fgColor indexed="13"/>
        <bgColor indexed="64"/>
      </patternFill>
    </fill>
    <fill>
      <patternFill patternType="solid">
        <fgColor indexed="31"/>
        <bgColor indexed="18"/>
      </patternFill>
    </fill>
    <fill>
      <patternFill patternType="solid">
        <fgColor indexed="49"/>
        <bgColor indexed="64"/>
      </patternFill>
    </fill>
    <fill>
      <patternFill patternType="solid">
        <fgColor indexed="43"/>
        <bgColor indexed="64"/>
      </patternFill>
    </fill>
    <fill>
      <patternFill patternType="solid">
        <fgColor indexed="36"/>
        <bgColor indexed="64"/>
      </patternFill>
    </fill>
    <fill>
      <patternFill patternType="solid">
        <fgColor indexed="8"/>
        <bgColor indexed="64"/>
      </patternFill>
    </fill>
    <fill>
      <patternFill patternType="solid">
        <fgColor indexed="53"/>
        <bgColor indexed="64"/>
      </patternFill>
    </fill>
    <fill>
      <patternFill patternType="solid">
        <fgColor indexed="27"/>
        <bgColor indexed="64"/>
      </patternFill>
    </fill>
    <fill>
      <patternFill patternType="solid">
        <fgColor theme="0"/>
        <bgColor indexed="64"/>
      </patternFill>
    </fill>
    <fill>
      <patternFill patternType="solid">
        <fgColor theme="4" tint="0.59999389629810485"/>
        <bgColor indexed="64"/>
      </patternFill>
    </fill>
    <fill>
      <patternFill patternType="solid">
        <fgColor indexed="49"/>
      </patternFill>
    </fill>
    <fill>
      <patternFill patternType="solid">
        <fgColor indexed="4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0"/>
        <bgColor indexed="40"/>
      </patternFill>
    </fill>
    <fill>
      <patternFill patternType="solid">
        <fgColor indexed="45"/>
        <bgColor indexed="4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2"/>
      </patternFill>
    </fill>
    <fill>
      <patternFill patternType="solid">
        <fgColor indexed="23"/>
      </patternFill>
    </fill>
    <fill>
      <patternFill patternType="solid">
        <fgColor indexed="44"/>
      </patternFill>
    </fill>
    <fill>
      <patternFill patternType="solid">
        <fgColor indexed="9"/>
      </patternFill>
    </fill>
    <fill>
      <patternFill patternType="solid">
        <fgColor indexed="26"/>
      </patternFill>
    </fill>
    <fill>
      <patternFill patternType="solid">
        <fgColor indexed="15"/>
      </patternFill>
    </fill>
    <fill>
      <patternFill patternType="solid">
        <fgColor indexed="20"/>
      </patternFill>
    </fill>
    <fill>
      <patternFill patternType="solid">
        <fgColor indexed="35"/>
        <bgColor indexed="35"/>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53"/>
        <bgColor indexed="53"/>
      </patternFill>
    </fill>
    <fill>
      <patternFill patternType="solid">
        <fgColor indexed="60"/>
      </patternFill>
    </fill>
    <fill>
      <patternFill patternType="solid">
        <fgColor rgb="FFFFFF00"/>
        <bgColor indexed="64"/>
      </patternFill>
    </fill>
    <fill>
      <patternFill patternType="solid">
        <fgColor theme="0" tint="-0.34998626667073579"/>
        <bgColor indexed="64"/>
      </patternFill>
    </fill>
    <fill>
      <patternFill patternType="lightUp">
        <bgColor theme="0" tint="-0.34998626667073579"/>
      </patternFill>
    </fill>
    <fill>
      <patternFill patternType="solid">
        <fgColor theme="1"/>
        <bgColor indexed="64"/>
      </patternFill>
    </fill>
    <fill>
      <patternFill patternType="solid">
        <fgColor theme="0" tint="-0.14999847407452621"/>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dashed">
        <color indexed="55"/>
      </right>
      <top style="medium">
        <color indexed="64"/>
      </top>
      <bottom style="medium">
        <color indexed="64"/>
      </bottom>
      <diagonal/>
    </border>
    <border>
      <left style="dashed">
        <color indexed="55"/>
      </left>
      <right style="dashed">
        <color indexed="55"/>
      </right>
      <top style="medium">
        <color indexed="64"/>
      </top>
      <bottom style="medium">
        <color indexed="64"/>
      </bottom>
      <diagonal/>
    </border>
    <border>
      <left style="medium">
        <color indexed="64"/>
      </left>
      <right style="thin">
        <color indexed="22"/>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dashed">
        <color indexed="55"/>
      </left>
      <right style="medium">
        <color indexed="64"/>
      </right>
      <top style="medium">
        <color indexed="64"/>
      </top>
      <bottom style="medium">
        <color indexed="64"/>
      </bottom>
      <diagonal/>
    </border>
    <border>
      <left style="dashed">
        <color indexed="55"/>
      </left>
      <right style="dashed">
        <color indexed="55"/>
      </right>
      <top style="thin">
        <color indexed="22"/>
      </top>
      <bottom style="thin">
        <color indexed="22"/>
      </bottom>
      <diagonal/>
    </border>
    <border>
      <left style="dashed">
        <color indexed="55"/>
      </left>
      <right style="medium">
        <color indexed="64"/>
      </right>
      <top style="thin">
        <color indexed="22"/>
      </top>
      <bottom style="thin">
        <color indexed="22"/>
      </bottom>
      <diagonal/>
    </border>
    <border>
      <left style="thin">
        <color indexed="55"/>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36"/>
      </left>
      <right style="thin">
        <color indexed="64"/>
      </right>
      <top style="medium">
        <color indexed="64"/>
      </top>
      <bottom style="medium">
        <color indexed="8"/>
      </bottom>
      <diagonal/>
    </border>
    <border>
      <left style="medium">
        <color indexed="64"/>
      </left>
      <right style="medium">
        <color indexed="64"/>
      </right>
      <top style="medium">
        <color indexed="64"/>
      </top>
      <bottom style="medium">
        <color indexed="64"/>
      </bottom>
      <diagonal/>
    </border>
    <border>
      <left/>
      <right style="dashed">
        <color indexed="55"/>
      </right>
      <top style="medium">
        <color indexed="64"/>
      </top>
      <bottom style="thin">
        <color indexed="55"/>
      </bottom>
      <diagonal/>
    </border>
    <border>
      <left style="dashed">
        <color indexed="55"/>
      </left>
      <right style="dashed">
        <color indexed="55"/>
      </right>
      <top style="medium">
        <color indexed="64"/>
      </top>
      <bottom style="thin">
        <color indexed="55"/>
      </bottom>
      <diagonal/>
    </border>
    <border>
      <left style="dashed">
        <color indexed="55"/>
      </left>
      <right style="medium">
        <color indexed="64"/>
      </right>
      <top style="medium">
        <color indexed="64"/>
      </top>
      <bottom style="thin">
        <color indexed="55"/>
      </bottom>
      <diagonal/>
    </border>
    <border>
      <left/>
      <right style="dashed">
        <color indexed="55"/>
      </right>
      <top style="thin">
        <color indexed="55"/>
      </top>
      <bottom style="thin">
        <color indexed="55"/>
      </bottom>
      <diagonal/>
    </border>
    <border>
      <left style="dashed">
        <color indexed="55"/>
      </left>
      <right style="dashed">
        <color indexed="55"/>
      </right>
      <top style="thin">
        <color indexed="55"/>
      </top>
      <bottom style="thin">
        <color indexed="55"/>
      </bottom>
      <diagonal/>
    </border>
    <border>
      <left style="dashed">
        <color indexed="55"/>
      </left>
      <right style="medium">
        <color indexed="64"/>
      </right>
      <top style="thin">
        <color indexed="55"/>
      </top>
      <bottom style="thin">
        <color indexed="55"/>
      </bottom>
      <diagonal/>
    </border>
    <border>
      <left/>
      <right style="dashed">
        <color indexed="55"/>
      </right>
      <top style="thin">
        <color indexed="55"/>
      </top>
      <bottom/>
      <diagonal/>
    </border>
    <border>
      <left style="dashed">
        <color indexed="55"/>
      </left>
      <right style="dashed">
        <color indexed="55"/>
      </right>
      <top style="thin">
        <color indexed="55"/>
      </top>
      <bottom/>
      <diagonal/>
    </border>
    <border>
      <left style="dashed">
        <color indexed="55"/>
      </left>
      <right style="medium">
        <color indexed="64"/>
      </right>
      <top style="thin">
        <color indexed="55"/>
      </top>
      <bottom/>
      <diagonal/>
    </border>
    <border>
      <left style="thin">
        <color indexed="53"/>
      </left>
      <right style="thin">
        <color indexed="53"/>
      </right>
      <top/>
      <bottom style="thin">
        <color indexed="53"/>
      </bottom>
      <diagonal/>
    </border>
    <border>
      <left/>
      <right style="dashed">
        <color indexed="55"/>
      </right>
      <top/>
      <bottom style="medium">
        <color indexed="64"/>
      </bottom>
      <diagonal/>
    </border>
    <border>
      <left style="dashed">
        <color indexed="55"/>
      </left>
      <right style="dashed">
        <color indexed="55"/>
      </right>
      <top/>
      <bottom style="medium">
        <color indexed="64"/>
      </bottom>
      <diagonal/>
    </border>
    <border>
      <left style="dashed">
        <color indexed="55"/>
      </left>
      <right style="medium">
        <color indexed="64"/>
      </right>
      <top/>
      <bottom style="medium">
        <color indexed="64"/>
      </bottom>
      <diagonal/>
    </border>
    <border>
      <left style="thin">
        <color indexed="53"/>
      </left>
      <right style="thin">
        <color indexed="53"/>
      </right>
      <top style="thin">
        <color indexed="53"/>
      </top>
      <bottom style="thin">
        <color indexed="53"/>
      </bottom>
      <diagonal/>
    </border>
    <border>
      <left style="medium">
        <color indexed="64"/>
      </left>
      <right style="dashed">
        <color indexed="55"/>
      </right>
      <top style="thin">
        <color indexed="22"/>
      </top>
      <bottom/>
      <diagonal/>
    </border>
    <border>
      <left style="dashed">
        <color indexed="55"/>
      </left>
      <right style="dashed">
        <color indexed="55"/>
      </right>
      <top style="thin">
        <color indexed="22"/>
      </top>
      <bottom/>
      <diagonal/>
    </border>
    <border>
      <left style="dashed">
        <color indexed="55"/>
      </left>
      <right style="medium">
        <color indexed="64"/>
      </right>
      <top style="thin">
        <color indexed="22"/>
      </top>
      <bottom/>
      <diagonal/>
    </border>
    <border>
      <left/>
      <right style="medium">
        <color indexed="64"/>
      </right>
      <top style="thin">
        <color indexed="22"/>
      </top>
      <bottom/>
      <diagonal/>
    </border>
    <border>
      <left style="thin">
        <color indexed="64"/>
      </left>
      <right style="thick">
        <color indexed="36"/>
      </right>
      <top/>
      <bottom/>
      <diagonal/>
    </border>
    <border>
      <left style="dashed">
        <color indexed="55"/>
      </left>
      <right style="dashed">
        <color indexed="55"/>
      </right>
      <top style="thin">
        <color indexed="22"/>
      </top>
      <bottom style="medium">
        <color indexed="64"/>
      </bottom>
      <diagonal/>
    </border>
    <border>
      <left style="dashed">
        <color indexed="55"/>
      </left>
      <right style="medium">
        <color indexed="64"/>
      </right>
      <top style="thin">
        <color indexed="22"/>
      </top>
      <bottom style="medium">
        <color indexed="64"/>
      </bottom>
      <diagonal/>
    </border>
    <border>
      <left/>
      <right/>
      <top/>
      <bottom style="medium">
        <color indexed="64"/>
      </bottom>
      <diagonal/>
    </border>
    <border>
      <left/>
      <right style="medium">
        <color indexed="64"/>
      </right>
      <top style="thin">
        <color indexed="22"/>
      </top>
      <bottom style="medium">
        <color indexed="64"/>
      </bottom>
      <diagonal/>
    </border>
    <border>
      <left/>
      <right/>
      <top style="thin">
        <color indexed="22"/>
      </top>
      <bottom/>
      <diagonal/>
    </border>
    <border>
      <left style="thin">
        <color indexed="64"/>
      </left>
      <right style="thick">
        <color indexed="36"/>
      </right>
      <top style="medium">
        <color indexed="64"/>
      </top>
      <bottom style="medium">
        <color indexed="8"/>
      </bottom>
      <diagonal/>
    </border>
    <border>
      <left style="thin">
        <color indexed="55"/>
      </left>
      <right style="medium">
        <color indexed="64"/>
      </right>
      <top style="thin">
        <color indexed="22"/>
      </top>
      <bottom/>
      <diagonal/>
    </border>
    <border>
      <left style="medium">
        <color indexed="64"/>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style="thin">
        <color indexed="22"/>
      </top>
      <bottom/>
      <diagonal/>
    </border>
    <border>
      <left style="thin">
        <color indexed="64"/>
      </left>
      <right/>
      <top style="thin">
        <color indexed="22"/>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right/>
      <top style="thin">
        <color indexed="22"/>
      </top>
      <bottom style="medium">
        <color indexed="64"/>
      </bottom>
      <diagonal/>
    </border>
    <border>
      <left style="thin">
        <color indexed="64"/>
      </left>
      <right style="thin">
        <color indexed="64"/>
      </right>
      <top style="thin">
        <color indexed="22"/>
      </top>
      <bottom style="medium">
        <color indexed="64"/>
      </bottom>
      <diagonal/>
    </border>
    <border>
      <left style="thin">
        <color indexed="64"/>
      </left>
      <right/>
      <top style="thin">
        <color indexed="22"/>
      </top>
      <bottom style="medium">
        <color indexed="64"/>
      </bottom>
      <diagonal/>
    </border>
    <border>
      <left style="thin">
        <color indexed="22"/>
      </left>
      <right style="thin">
        <color indexed="22"/>
      </right>
      <top style="medium">
        <color indexed="64"/>
      </top>
      <bottom style="medium">
        <color indexed="64"/>
      </bottom>
      <diagonal/>
    </border>
    <border>
      <left style="thick">
        <color indexed="62"/>
      </left>
      <right style="thick">
        <color indexed="62"/>
      </right>
      <top style="medium">
        <color indexed="64"/>
      </top>
      <bottom style="medium">
        <color indexed="64"/>
      </bottom>
      <diagonal/>
    </border>
    <border>
      <left style="thick">
        <color indexed="62"/>
      </left>
      <right style="thick">
        <color indexed="62"/>
      </right>
      <top/>
      <bottom/>
      <diagonal/>
    </border>
    <border>
      <left style="thick">
        <color indexed="36"/>
      </left>
      <right style="thin">
        <color indexed="64"/>
      </right>
      <top/>
      <bottom style="thin">
        <color indexed="22"/>
      </bottom>
      <diagonal/>
    </border>
    <border>
      <left style="thin">
        <color indexed="64"/>
      </left>
      <right style="thick">
        <color indexed="20"/>
      </right>
      <top style="thin">
        <color indexed="22"/>
      </top>
      <bottom style="thin">
        <color indexed="22"/>
      </bottom>
      <diagonal/>
    </border>
    <border>
      <left style="thick">
        <color indexed="36"/>
      </left>
      <right style="thin">
        <color indexed="64"/>
      </right>
      <top/>
      <bottom/>
      <diagonal/>
    </border>
    <border>
      <left/>
      <right/>
      <top/>
      <bottom style="thin">
        <color indexed="62"/>
      </bottom>
      <diagonal/>
    </border>
    <border>
      <left/>
      <right/>
      <top style="thin">
        <color indexed="31"/>
      </top>
      <bottom style="thin">
        <color indexed="31"/>
      </bottom>
      <diagonal/>
    </border>
    <border>
      <left/>
      <right/>
      <top/>
      <bottom style="thin">
        <color indexed="31"/>
      </bottom>
      <diagonal/>
    </border>
    <border>
      <left style="thin">
        <color indexed="18"/>
      </left>
      <right/>
      <top style="thin">
        <color indexed="18"/>
      </top>
      <bottom style="thin">
        <color indexed="18"/>
      </bottom>
      <diagonal/>
    </border>
    <border>
      <left/>
      <right/>
      <top style="thin">
        <color indexed="18"/>
      </top>
      <bottom style="thin">
        <color indexed="18"/>
      </bottom>
      <diagonal/>
    </border>
    <border>
      <left style="medium">
        <color indexed="64"/>
      </left>
      <right style="dashed">
        <color indexed="55"/>
      </right>
      <top style="thin">
        <color indexed="22"/>
      </top>
      <bottom style="thin">
        <color indexed="22"/>
      </bottom>
      <diagonal/>
    </border>
    <border>
      <left style="thin">
        <color indexed="18"/>
      </left>
      <right style="thin">
        <color indexed="18"/>
      </right>
      <top/>
      <bottom style="thin">
        <color indexed="62"/>
      </bottom>
      <diagonal/>
    </border>
    <border>
      <left style="thin">
        <color indexed="18"/>
      </left>
      <right style="thin">
        <color indexed="18"/>
      </right>
      <top/>
      <bottom style="thin">
        <color indexed="31"/>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31"/>
      </top>
      <bottom style="thin">
        <color indexed="31"/>
      </bottom>
      <diagonal/>
    </border>
    <border>
      <left/>
      <right/>
      <top style="medium">
        <color indexed="64"/>
      </top>
      <bottom/>
      <diagonal/>
    </border>
    <border>
      <left style="thin">
        <color indexed="22"/>
      </left>
      <right/>
      <top style="medium">
        <color indexed="64"/>
      </top>
      <bottom style="medium">
        <color indexed="64"/>
      </bottom>
      <diagonal/>
    </border>
    <border>
      <left style="thin">
        <color indexed="22"/>
      </left>
      <right/>
      <top style="thin">
        <color indexed="22"/>
      </top>
      <bottom/>
      <diagonal/>
    </border>
    <border>
      <left style="thick">
        <color indexed="17"/>
      </left>
      <right style="thick">
        <color indexed="17"/>
      </right>
      <top style="thin">
        <color indexed="22"/>
      </top>
      <bottom/>
      <diagonal/>
    </border>
    <border>
      <left style="thin">
        <color indexed="22"/>
      </left>
      <right/>
      <top style="thin">
        <color indexed="22"/>
      </top>
      <bottom style="medium">
        <color indexed="64"/>
      </bottom>
      <diagonal/>
    </border>
    <border>
      <left style="thick">
        <color indexed="17"/>
      </left>
      <right style="thick">
        <color indexed="17"/>
      </right>
      <top style="medium">
        <color indexed="64"/>
      </top>
      <bottom style="medium">
        <color indexed="64"/>
      </bottom>
      <diagonal/>
    </border>
    <border>
      <left style="thick">
        <color indexed="17"/>
      </left>
      <right style="thick">
        <color indexed="17"/>
      </right>
      <top style="thin">
        <color indexed="22"/>
      </top>
      <bottom style="medium">
        <color indexed="64"/>
      </bottom>
      <diagonal/>
    </border>
    <border>
      <left style="thick">
        <color indexed="62"/>
      </left>
      <right style="thick">
        <color indexed="62"/>
      </right>
      <top style="thick">
        <color indexed="62"/>
      </top>
      <bottom/>
      <diagonal/>
    </border>
    <border>
      <left style="thick">
        <color indexed="62"/>
      </left>
      <right style="thick">
        <color indexed="62"/>
      </right>
      <top style="thin">
        <color indexed="22"/>
      </top>
      <bottom/>
      <diagonal/>
    </border>
    <border>
      <left style="thick">
        <color indexed="62"/>
      </left>
      <right style="thick">
        <color indexed="62"/>
      </right>
      <top style="thin">
        <color indexed="22"/>
      </top>
      <bottom style="medium">
        <color indexed="64"/>
      </bottom>
      <diagonal/>
    </border>
    <border>
      <left style="thick">
        <color indexed="62"/>
      </left>
      <right style="thick">
        <color indexed="62"/>
      </right>
      <top style="medium">
        <color indexed="64"/>
      </top>
      <bottom style="thick">
        <color indexed="62"/>
      </bottom>
      <diagonal/>
    </border>
    <border>
      <left style="medium">
        <color indexed="64"/>
      </left>
      <right style="thin">
        <color indexed="55"/>
      </right>
      <top style="medium">
        <color indexed="64"/>
      </top>
      <bottom style="medium">
        <color indexed="64"/>
      </bottom>
      <diagonal/>
    </border>
    <border>
      <left style="thin">
        <color indexed="55"/>
      </left>
      <right/>
      <top style="medium">
        <color indexed="64"/>
      </top>
      <bottom style="medium">
        <color indexed="64"/>
      </bottom>
      <diagonal/>
    </border>
    <border>
      <left style="medium">
        <color indexed="18"/>
      </left>
      <right style="medium">
        <color indexed="18"/>
      </right>
      <top style="medium">
        <color indexed="18"/>
      </top>
      <bottom/>
      <diagonal/>
    </border>
    <border>
      <left style="medium">
        <color indexed="18"/>
      </left>
      <right style="medium">
        <color indexed="18"/>
      </right>
      <top style="medium">
        <color indexed="64"/>
      </top>
      <bottom style="medium">
        <color indexed="64"/>
      </bottom>
      <diagonal/>
    </border>
    <border>
      <left style="medium">
        <color indexed="18"/>
      </left>
      <right style="medium">
        <color indexed="18"/>
      </right>
      <top style="thin">
        <color indexed="22"/>
      </top>
      <bottom/>
      <diagonal/>
    </border>
    <border>
      <left style="medium">
        <color indexed="18"/>
      </left>
      <right style="medium">
        <color indexed="18"/>
      </right>
      <top style="medium">
        <color indexed="64"/>
      </top>
      <bottom style="medium">
        <color indexed="18"/>
      </bottom>
      <diagonal/>
    </border>
    <border>
      <left style="medium">
        <color indexed="53"/>
      </left>
      <right style="medium">
        <color indexed="53"/>
      </right>
      <top style="medium">
        <color indexed="64"/>
      </top>
      <bottom style="medium">
        <color indexed="64"/>
      </bottom>
      <diagonal/>
    </border>
    <border>
      <left style="medium">
        <color indexed="53"/>
      </left>
      <right style="medium">
        <color indexed="53"/>
      </right>
      <top style="medium">
        <color indexed="53"/>
      </top>
      <bottom/>
      <diagonal/>
    </border>
    <border>
      <left style="medium">
        <color indexed="53"/>
      </left>
      <right style="medium">
        <color indexed="53"/>
      </right>
      <top style="thin">
        <color indexed="22"/>
      </top>
      <bottom/>
      <diagonal/>
    </border>
    <border>
      <left style="medium">
        <color indexed="53"/>
      </left>
      <right style="medium">
        <color indexed="53"/>
      </right>
      <top style="thin">
        <color indexed="22"/>
      </top>
      <bottom style="medium">
        <color indexed="64"/>
      </bottom>
      <diagonal/>
    </border>
    <border>
      <left style="medium">
        <color indexed="53"/>
      </left>
      <right style="medium">
        <color indexed="53"/>
      </right>
      <top style="medium">
        <color indexed="64"/>
      </top>
      <bottom style="medium">
        <color indexed="53"/>
      </bottom>
      <diagonal/>
    </border>
    <border>
      <left/>
      <right style="thin">
        <color indexed="18"/>
      </right>
      <top/>
      <bottom style="thin">
        <color indexed="62"/>
      </bottom>
      <diagonal/>
    </border>
    <border>
      <left style="thin">
        <color indexed="18"/>
      </left>
      <right/>
      <top/>
      <bottom style="thin">
        <color indexed="31"/>
      </bottom>
      <diagonal/>
    </border>
    <border>
      <left/>
      <right style="thin">
        <color indexed="18"/>
      </right>
      <top/>
      <bottom style="thin">
        <color indexed="31"/>
      </bottom>
      <diagonal/>
    </border>
    <border>
      <left style="thin">
        <color indexed="62"/>
      </left>
      <right style="thin">
        <color indexed="18"/>
      </right>
      <top/>
      <bottom style="thin">
        <color indexed="31"/>
      </bottom>
      <diagonal/>
    </border>
    <border>
      <left style="medium">
        <color indexed="17"/>
      </left>
      <right style="thick">
        <color indexed="17"/>
      </right>
      <top style="thin">
        <color indexed="22"/>
      </top>
      <bottom/>
      <diagonal/>
    </border>
    <border>
      <left style="medium">
        <color indexed="17"/>
      </left>
      <right style="thick">
        <color indexed="17"/>
      </right>
      <top style="medium">
        <color indexed="64"/>
      </top>
      <bottom style="medium">
        <color indexed="64"/>
      </bottom>
      <diagonal/>
    </border>
    <border>
      <left style="thick">
        <color indexed="17"/>
      </left>
      <right style="medium">
        <color indexed="17"/>
      </right>
      <top style="medium">
        <color indexed="64"/>
      </top>
      <bottom style="medium">
        <color indexed="64"/>
      </bottom>
      <diagonal/>
    </border>
    <border>
      <left style="medium">
        <color indexed="17"/>
      </left>
      <right style="thick">
        <color indexed="17"/>
      </right>
      <top style="thin">
        <color indexed="22"/>
      </top>
      <bottom style="medium">
        <color indexed="64"/>
      </bottom>
      <diagonal/>
    </border>
    <border>
      <left style="medium">
        <color indexed="17"/>
      </left>
      <right style="thick">
        <color indexed="17"/>
      </right>
      <top style="medium">
        <color indexed="64"/>
      </top>
      <bottom style="medium">
        <color indexed="17"/>
      </bottom>
      <diagonal/>
    </border>
    <border>
      <left style="thick">
        <color indexed="17"/>
      </left>
      <right style="thick">
        <color indexed="17"/>
      </right>
      <top style="medium">
        <color indexed="64"/>
      </top>
      <bottom style="medium">
        <color indexed="17"/>
      </bottom>
      <diagonal/>
    </border>
    <border>
      <left/>
      <right/>
      <top style="thin">
        <color indexed="18"/>
      </top>
      <bottom/>
      <diagonal/>
    </border>
    <border>
      <left style="thin">
        <color indexed="18"/>
      </left>
      <right/>
      <top style="thin">
        <color indexed="62"/>
      </top>
      <bottom style="thin">
        <color indexed="31"/>
      </bottom>
      <diagonal/>
    </border>
    <border>
      <left style="thin">
        <color indexed="18"/>
      </left>
      <right/>
      <top style="thin">
        <color indexed="31"/>
      </top>
      <bottom style="thin">
        <color indexed="31"/>
      </bottom>
      <diagonal/>
    </border>
    <border>
      <left style="thin">
        <color indexed="18"/>
      </left>
      <right/>
      <top style="thin">
        <color indexed="31"/>
      </top>
      <bottom style="thin">
        <color indexed="18"/>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55"/>
      </bottom>
      <diagonal/>
    </border>
    <border>
      <left style="medium">
        <color indexed="64"/>
      </left>
      <right style="medium">
        <color indexed="64"/>
      </right>
      <top style="thin">
        <color indexed="55"/>
      </top>
      <bottom style="thin">
        <color indexed="55"/>
      </bottom>
      <diagonal/>
    </border>
    <border>
      <left style="medium">
        <color indexed="64"/>
      </left>
      <right style="medium">
        <color indexed="64"/>
      </right>
      <top style="thin">
        <color indexed="55"/>
      </top>
      <bottom/>
      <diagonal/>
    </border>
    <border>
      <left style="thin">
        <color indexed="64"/>
      </left>
      <right/>
      <top/>
      <bottom/>
      <diagonal/>
    </border>
    <border>
      <left/>
      <right style="dashed">
        <color indexed="55"/>
      </right>
      <top style="thin">
        <color indexed="22"/>
      </top>
      <bottom/>
      <diagonal/>
    </border>
    <border>
      <left style="medium">
        <color indexed="64"/>
      </left>
      <right style="medium">
        <color indexed="64"/>
      </right>
      <top style="thin">
        <color indexed="22"/>
      </top>
      <bottom/>
      <diagonal/>
    </border>
    <border>
      <left/>
      <right/>
      <top/>
      <bottom style="thin">
        <color indexed="18"/>
      </bottom>
      <diagonal/>
    </border>
    <border>
      <left style="thin">
        <color indexed="64"/>
      </left>
      <right style="thin">
        <color indexed="64"/>
      </right>
      <top/>
      <bottom/>
      <diagonal/>
    </border>
    <border>
      <left/>
      <right/>
      <top style="thin">
        <color indexed="31"/>
      </top>
      <bottom style="thin">
        <color indexed="18"/>
      </bottom>
      <diagonal/>
    </border>
    <border>
      <left style="thin">
        <color indexed="18"/>
      </left>
      <right/>
      <top style="thin">
        <color indexed="55"/>
      </top>
      <bottom style="thin">
        <color indexed="55"/>
      </bottom>
      <diagonal/>
    </border>
    <border>
      <left/>
      <right/>
      <top style="thin">
        <color indexed="55"/>
      </top>
      <bottom style="thin">
        <color indexed="55"/>
      </bottom>
      <diagonal/>
    </border>
    <border>
      <left/>
      <right/>
      <top style="thin">
        <color indexed="62"/>
      </top>
      <bottom style="thin">
        <color indexed="31"/>
      </bottom>
      <diagonal/>
    </border>
    <border>
      <left style="thick">
        <color indexed="62"/>
      </left>
      <right style="medium">
        <color indexed="64"/>
      </right>
      <top/>
      <bottom style="medium">
        <color indexed="8"/>
      </bottom>
      <diagonal/>
    </border>
    <border>
      <left style="thick">
        <color indexed="62"/>
      </left>
      <right style="medium">
        <color indexed="64"/>
      </right>
      <top/>
      <bottom style="medium">
        <color indexed="64"/>
      </bottom>
      <diagonal/>
    </border>
    <border>
      <left/>
      <right/>
      <top style="thin">
        <color indexed="22"/>
      </top>
      <bottom style="thin">
        <color indexed="22"/>
      </bottom>
      <diagonal/>
    </border>
    <border>
      <left style="medium">
        <color indexed="53"/>
      </left>
      <right/>
      <top style="medium">
        <color indexed="8"/>
      </top>
      <bottom style="medium">
        <color indexed="64"/>
      </bottom>
      <diagonal/>
    </border>
    <border>
      <left/>
      <right style="thick">
        <color indexed="17"/>
      </right>
      <top style="medium">
        <color indexed="64"/>
      </top>
      <bottom style="medium">
        <color indexed="64"/>
      </bottom>
      <diagonal/>
    </border>
    <border>
      <left/>
      <right style="thick">
        <color indexed="17"/>
      </right>
      <top style="thin">
        <color indexed="22"/>
      </top>
      <bottom/>
      <diagonal/>
    </border>
    <border>
      <left/>
      <right style="thick">
        <color indexed="17"/>
      </right>
      <top style="medium">
        <color indexed="64"/>
      </top>
      <bottom style="medium">
        <color indexed="17"/>
      </bottom>
      <diagonal/>
    </border>
    <border>
      <left/>
      <right style="thick">
        <color indexed="17"/>
      </right>
      <top style="thin">
        <color indexed="22"/>
      </top>
      <bottom style="medium">
        <color indexed="64"/>
      </bottom>
      <diagonal/>
    </border>
    <border>
      <left/>
      <right/>
      <top style="medium">
        <color indexed="17"/>
      </top>
      <bottom/>
      <diagonal/>
    </border>
    <border>
      <left style="medium">
        <color indexed="17"/>
      </left>
      <right/>
      <top style="medium">
        <color indexed="17"/>
      </top>
      <bottom/>
      <diagonal/>
    </border>
    <border>
      <left style="thick">
        <color indexed="17"/>
      </left>
      <right style="thick">
        <color indexed="17"/>
      </right>
      <top style="medium">
        <color indexed="17"/>
      </top>
      <bottom/>
      <diagonal/>
    </border>
    <border>
      <left/>
      <right style="medium">
        <color indexed="17"/>
      </right>
      <top style="medium">
        <color indexed="17"/>
      </top>
      <bottom/>
      <diagonal/>
    </border>
    <border>
      <left style="medium">
        <color indexed="17"/>
      </left>
      <right style="thick">
        <color indexed="17"/>
      </right>
      <top style="medium">
        <color indexed="17"/>
      </top>
      <bottom style="medium">
        <color indexed="64"/>
      </bottom>
      <diagonal/>
    </border>
    <border>
      <left/>
      <right style="thick">
        <color indexed="17"/>
      </right>
      <top style="medium">
        <color indexed="17"/>
      </top>
      <bottom style="medium">
        <color indexed="64"/>
      </bottom>
      <diagonal/>
    </border>
    <border>
      <left style="thick">
        <color indexed="17"/>
      </left>
      <right style="thick">
        <color indexed="17"/>
      </right>
      <top style="medium">
        <color indexed="17"/>
      </top>
      <bottom style="medium">
        <color indexed="64"/>
      </bottom>
      <diagonal/>
    </border>
    <border>
      <left style="thin">
        <color indexed="64"/>
      </left>
      <right/>
      <top style="medium">
        <color indexed="8"/>
      </top>
      <bottom style="medium">
        <color indexed="64"/>
      </bottom>
      <diagonal/>
    </border>
    <border>
      <left/>
      <right style="thick">
        <color indexed="62"/>
      </right>
      <top style="medium">
        <color indexed="64"/>
      </top>
      <bottom style="medium">
        <color indexed="64"/>
      </bottom>
      <diagonal/>
    </border>
    <border>
      <left style="thin">
        <color indexed="64"/>
      </left>
      <right style="thick">
        <color indexed="62"/>
      </right>
      <top style="medium">
        <color indexed="64"/>
      </top>
      <bottom style="medium">
        <color indexed="64"/>
      </bottom>
      <diagonal/>
    </border>
    <border>
      <left style="thin">
        <color indexed="64"/>
      </left>
      <right style="thick">
        <color indexed="62"/>
      </right>
      <top style="thin">
        <color indexed="22"/>
      </top>
      <bottom/>
      <diagonal/>
    </border>
    <border>
      <left style="thin">
        <color indexed="64"/>
      </left>
      <right style="thick">
        <color indexed="62"/>
      </right>
      <top style="thin">
        <color indexed="22"/>
      </top>
      <bottom style="medium">
        <color indexed="64"/>
      </bottom>
      <diagonal/>
    </border>
    <border>
      <left style="thick">
        <color indexed="53"/>
      </left>
      <right style="thin">
        <color indexed="64"/>
      </right>
      <top style="medium">
        <color indexed="64"/>
      </top>
      <bottom style="medium">
        <color indexed="64"/>
      </bottom>
      <diagonal/>
    </border>
    <border>
      <left style="thick">
        <color indexed="53"/>
      </left>
      <right style="thin">
        <color indexed="64"/>
      </right>
      <top style="thin">
        <color indexed="22"/>
      </top>
      <bottom/>
      <diagonal/>
    </border>
    <border>
      <left style="thick">
        <color indexed="53"/>
      </left>
      <right style="thin">
        <color indexed="64"/>
      </right>
      <top style="thin">
        <color indexed="22"/>
      </top>
      <bottom style="medium">
        <color indexed="64"/>
      </bottom>
      <diagonal/>
    </border>
    <border>
      <left/>
      <right style="medium">
        <color indexed="64"/>
      </right>
      <top style="medium">
        <color indexed="64"/>
      </top>
      <bottom style="medium">
        <color indexed="64"/>
      </bottom>
      <diagonal/>
    </border>
    <border>
      <left/>
      <right style="thick">
        <color indexed="36"/>
      </right>
      <top style="medium">
        <color indexed="64"/>
      </top>
      <bottom style="thick">
        <color indexed="36"/>
      </bottom>
      <diagonal/>
    </border>
    <border>
      <left style="thick">
        <color indexed="36"/>
      </left>
      <right/>
      <top style="medium">
        <color indexed="64"/>
      </top>
      <bottom style="thick">
        <color indexed="36"/>
      </bottom>
      <diagonal/>
    </border>
    <border>
      <left style="medium">
        <color indexed="64"/>
      </left>
      <right style="thick">
        <color indexed="36"/>
      </right>
      <top style="medium">
        <color indexed="64"/>
      </top>
      <bottom style="medium">
        <color indexed="64"/>
      </bottom>
      <diagonal/>
    </border>
    <border>
      <left style="medium">
        <color indexed="64"/>
      </left>
      <right style="thick">
        <color indexed="36"/>
      </right>
      <top/>
      <bottom/>
      <diagonal/>
    </border>
    <border>
      <left style="medium">
        <color indexed="64"/>
      </left>
      <right style="thick">
        <color indexed="36"/>
      </right>
      <top style="thin">
        <color indexed="22"/>
      </top>
      <bottom style="thin">
        <color indexed="22"/>
      </bottom>
      <diagonal/>
    </border>
    <border>
      <left style="thick">
        <color indexed="36"/>
      </left>
      <right style="thin">
        <color indexed="64"/>
      </right>
      <top style="thin">
        <color indexed="22"/>
      </top>
      <bottom style="thick">
        <color indexed="36"/>
      </bottom>
      <diagonal/>
    </border>
    <border>
      <left style="thin">
        <color indexed="64"/>
      </left>
      <right style="thick">
        <color indexed="20"/>
      </right>
      <top style="thin">
        <color indexed="22"/>
      </top>
      <bottom style="thick">
        <color indexed="36"/>
      </bottom>
      <diagonal/>
    </border>
    <border>
      <left style="thick">
        <color indexed="36"/>
      </left>
      <right style="thin">
        <color indexed="64"/>
      </right>
      <top/>
      <bottom style="thick">
        <color indexed="36"/>
      </bottom>
      <diagonal/>
    </border>
    <border>
      <left style="thin">
        <color indexed="64"/>
      </left>
      <right style="thick">
        <color indexed="36"/>
      </right>
      <top style="thin">
        <color indexed="22"/>
      </top>
      <bottom style="thick">
        <color indexed="36"/>
      </bottom>
      <diagonal/>
    </border>
    <border>
      <left style="thin">
        <color indexed="64"/>
      </left>
      <right style="thick">
        <color indexed="20"/>
      </right>
      <top style="thin">
        <color indexed="22"/>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ck">
        <color indexed="62"/>
      </left>
      <right style="thick">
        <color indexed="62"/>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18"/>
      </left>
      <right/>
      <top/>
      <bottom/>
      <diagonal/>
    </border>
    <border>
      <left style="medium">
        <color indexed="64"/>
      </left>
      <right style="medium">
        <color indexed="64"/>
      </right>
      <top/>
      <bottom style="medium">
        <color indexed="64"/>
      </bottom>
      <diagonal/>
    </border>
    <border>
      <left/>
      <right/>
      <top style="double">
        <color indexed="64"/>
      </top>
      <bottom/>
      <diagonal/>
    </border>
    <border>
      <left style="medium">
        <color indexed="64"/>
      </left>
      <right style="medium">
        <color indexed="64"/>
      </right>
      <top/>
      <bottom style="double">
        <color indexed="64"/>
      </bottom>
      <diagonal/>
    </border>
    <border>
      <left style="double">
        <color indexed="64"/>
      </left>
      <right style="double">
        <color indexed="64"/>
      </right>
      <top style="double">
        <color indexed="64"/>
      </top>
      <bottom style="double">
        <color indexed="64"/>
      </bottom>
      <diagonal/>
    </border>
    <border>
      <left/>
      <right style="medium">
        <color indexed="64"/>
      </right>
      <top/>
      <bottom/>
      <diagonal/>
    </border>
    <border>
      <left/>
      <right/>
      <top/>
      <bottom style="double">
        <color indexed="64"/>
      </bottom>
      <diagonal/>
    </border>
    <border>
      <left style="medium">
        <color indexed="64"/>
      </left>
      <right style="medium">
        <color indexed="64"/>
      </right>
      <top style="medium">
        <color indexed="64"/>
      </top>
      <bottom/>
      <diagonal/>
    </border>
    <border>
      <left style="thick">
        <color indexed="62"/>
      </left>
      <right style="thick">
        <color indexed="62"/>
      </right>
      <top style="thick">
        <color indexed="62"/>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double">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double">
        <color indexed="64"/>
      </bottom>
      <diagonal/>
    </border>
    <border>
      <left style="medium">
        <color indexed="64"/>
      </left>
      <right style="medium">
        <color indexed="64"/>
      </right>
      <top style="double">
        <color indexed="64"/>
      </top>
      <bottom/>
      <diagonal/>
    </border>
    <border>
      <left style="thin">
        <color indexed="64"/>
      </left>
      <right style="thin">
        <color indexed="62"/>
      </right>
      <top/>
      <bottom style="thin">
        <color indexed="3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medium">
        <color indexed="64"/>
      </left>
      <right style="thin">
        <color indexed="55"/>
      </right>
      <top style="thin">
        <color indexed="55"/>
      </top>
      <bottom/>
      <diagonal/>
    </border>
    <border>
      <left style="thin">
        <color indexed="55"/>
      </left>
      <right/>
      <top style="thin">
        <color indexed="55"/>
      </top>
      <bottom/>
      <diagonal/>
    </border>
    <border>
      <left/>
      <right style="dashed">
        <color indexed="55"/>
      </right>
      <top style="thin">
        <color indexed="22"/>
      </top>
      <bottom style="thin">
        <color indexed="22"/>
      </bottom>
      <diagonal/>
    </border>
    <border>
      <left style="thin">
        <color indexed="55"/>
      </left>
      <right/>
      <top/>
      <bottom style="thin">
        <color indexed="55"/>
      </bottom>
      <diagonal/>
    </border>
    <border>
      <left style="medium">
        <color indexed="64"/>
      </left>
      <right style="thin">
        <color indexed="55"/>
      </right>
      <top/>
      <bottom style="thin">
        <color indexed="55"/>
      </bottom>
      <diagonal/>
    </border>
    <border>
      <left style="medium">
        <color indexed="17"/>
      </left>
      <right style="thick">
        <color indexed="17"/>
      </right>
      <top/>
      <bottom/>
      <diagonal/>
    </border>
    <border>
      <left/>
      <right style="thick">
        <color indexed="17"/>
      </right>
      <top/>
      <bottom/>
      <diagonal/>
    </border>
    <border>
      <left style="thick">
        <color indexed="17"/>
      </left>
      <right style="medium">
        <color indexed="17"/>
      </right>
      <top/>
      <bottom/>
      <diagonal/>
    </border>
    <border>
      <left style="thick">
        <color indexed="17"/>
      </left>
      <right style="medium">
        <color indexed="17"/>
      </right>
      <top style="medium">
        <color indexed="64"/>
      </top>
      <bottom style="medium">
        <color indexed="17"/>
      </bottom>
      <diagonal/>
    </border>
    <border>
      <left style="thick">
        <color indexed="53"/>
      </left>
      <right style="thin">
        <color indexed="64"/>
      </right>
      <top/>
      <bottom/>
      <diagonal/>
    </border>
    <border>
      <left style="thick">
        <color indexed="17"/>
      </left>
      <right style="medium">
        <color indexed="17"/>
      </right>
      <top style="thin">
        <color indexed="22"/>
      </top>
      <bottom/>
      <diagonal/>
    </border>
    <border>
      <left style="thick">
        <color indexed="17"/>
      </left>
      <right style="medium">
        <color indexed="17"/>
      </right>
      <top style="thin">
        <color indexed="22"/>
      </top>
      <bottom style="medium">
        <color indexed="64"/>
      </bottom>
      <diagonal/>
    </border>
    <border>
      <left style="medium">
        <color indexed="64"/>
      </left>
      <right/>
      <top style="medium">
        <color indexed="64"/>
      </top>
      <bottom style="medium">
        <color indexed="64"/>
      </bottom>
      <diagonal/>
    </border>
    <border>
      <left style="thick">
        <color indexed="17"/>
      </left>
      <right style="medium">
        <color indexed="17"/>
      </right>
      <top style="medium">
        <color indexed="17"/>
      </top>
      <bottom style="medium">
        <color indexed="64"/>
      </bottom>
      <diagonal/>
    </border>
    <border>
      <left style="medium">
        <color indexed="64"/>
      </left>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right style="thin">
        <color indexed="55"/>
      </right>
      <top style="medium">
        <color indexed="64"/>
      </top>
      <bottom style="thin">
        <color indexed="55"/>
      </bottom>
      <diagonal/>
    </border>
    <border>
      <left style="medium">
        <color indexed="8"/>
      </left>
      <right style="thin">
        <color indexed="22"/>
      </right>
      <top style="thin">
        <color indexed="22"/>
      </top>
      <bottom style="thin">
        <color indexed="22"/>
      </bottom>
      <diagonal/>
    </border>
    <border>
      <left/>
      <right style="thick">
        <color indexed="62"/>
      </right>
      <top style="thin">
        <color indexed="22"/>
      </top>
      <bottom/>
      <diagonal/>
    </border>
    <border>
      <left style="medium">
        <color indexed="64"/>
      </left>
      <right style="thick">
        <color indexed="36"/>
      </right>
      <top style="medium">
        <color indexed="64"/>
      </top>
      <bottom style="thin">
        <color indexed="22"/>
      </bottom>
      <diagonal/>
    </border>
    <border>
      <left style="medium">
        <color indexed="64"/>
      </left>
      <right/>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bottom style="thin">
        <color indexed="55"/>
      </bottom>
      <diagonal/>
    </border>
    <border>
      <left/>
      <right/>
      <top/>
      <bottom style="thin">
        <color indexed="55"/>
      </bottom>
      <diagonal/>
    </border>
    <border>
      <left style="thin">
        <color indexed="55"/>
      </left>
      <right style="thin">
        <color indexed="55"/>
      </right>
      <top/>
      <bottom style="thin">
        <color indexed="55"/>
      </bottom>
      <diagonal/>
    </border>
    <border>
      <left style="double">
        <color indexed="64"/>
      </left>
      <right/>
      <top style="double">
        <color indexed="64"/>
      </top>
      <bottom style="double">
        <color indexed="64"/>
      </bottom>
      <diagonal/>
    </border>
    <border>
      <left style="thin">
        <color indexed="64"/>
      </left>
      <right style="thick">
        <color indexed="62"/>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22"/>
      </top>
      <bottom/>
      <diagonal/>
    </border>
    <border>
      <left style="medium">
        <color indexed="64"/>
      </left>
      <right style="thin">
        <color indexed="64"/>
      </right>
      <top style="thin">
        <color indexed="22"/>
      </top>
      <bottom style="thin">
        <color indexed="22"/>
      </bottom>
      <diagonal/>
    </border>
    <border>
      <left style="thin">
        <color indexed="55"/>
      </left>
      <right style="thin">
        <color indexed="55"/>
      </right>
      <top style="thin">
        <color indexed="22"/>
      </top>
      <bottom/>
      <diagonal/>
    </border>
    <border>
      <left style="thin">
        <color indexed="55"/>
      </left>
      <right style="thin">
        <color indexed="55"/>
      </right>
      <top style="thin">
        <color indexed="22"/>
      </top>
      <bottom style="thin">
        <color indexed="55"/>
      </bottom>
      <diagonal/>
    </border>
    <border>
      <left style="medium">
        <color indexed="64"/>
      </left>
      <right style="thin">
        <color indexed="55"/>
      </right>
      <top style="thin">
        <color indexed="22"/>
      </top>
      <bottom/>
      <diagonal/>
    </border>
    <border>
      <left style="medium">
        <color indexed="64"/>
      </left>
      <right style="thin">
        <color indexed="55"/>
      </right>
      <top style="thin">
        <color indexed="22"/>
      </top>
      <bottom style="thin">
        <color indexed="55"/>
      </bottom>
      <diagonal/>
    </border>
    <border>
      <left style="thin">
        <color indexed="64"/>
      </left>
      <right style="thick">
        <color indexed="53"/>
      </right>
      <top style="thin">
        <color indexed="22"/>
      </top>
      <bottom style="medium">
        <color indexed="64"/>
      </bottom>
      <diagonal/>
    </border>
    <border>
      <left style="thin">
        <color indexed="18"/>
      </left>
      <right/>
      <top/>
      <bottom style="thin">
        <color indexed="18"/>
      </bottom>
      <diagonal/>
    </border>
    <border>
      <left style="thin">
        <color indexed="55"/>
      </left>
      <right style="thin">
        <color indexed="55"/>
      </right>
      <top style="medium">
        <color indexed="64"/>
      </top>
      <bottom style="medium">
        <color indexed="64"/>
      </bottom>
      <diagonal/>
    </border>
    <border>
      <left style="thin">
        <color indexed="55"/>
      </left>
      <right style="thin">
        <color indexed="22"/>
      </right>
      <top style="medium">
        <color indexed="64"/>
      </top>
      <bottom style="medium">
        <color indexed="64"/>
      </bottom>
      <diagonal/>
    </border>
    <border>
      <left style="dashed">
        <color indexed="55"/>
      </left>
      <right style="dashed">
        <color indexed="55"/>
      </right>
      <top/>
      <bottom/>
      <diagonal/>
    </border>
    <border>
      <left style="dashed">
        <color indexed="55"/>
      </left>
      <right style="medium">
        <color indexed="64"/>
      </right>
      <top/>
      <bottom/>
      <diagonal/>
    </border>
    <border>
      <left style="thick">
        <color indexed="36"/>
      </left>
      <right/>
      <top/>
      <bottom/>
      <diagonal/>
    </border>
    <border>
      <left style="thick">
        <color indexed="17"/>
      </left>
      <right style="thick">
        <color indexed="17"/>
      </right>
      <top/>
      <bottom/>
      <diagonal/>
    </border>
    <border>
      <left style="double">
        <color indexed="64"/>
      </left>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ck">
        <color indexed="36"/>
      </left>
      <right/>
      <top style="thick">
        <color indexed="36"/>
      </top>
      <bottom style="medium">
        <color indexed="64"/>
      </bottom>
      <diagonal/>
    </border>
    <border>
      <left/>
      <right style="thick">
        <color indexed="36"/>
      </right>
      <top style="thick">
        <color indexed="36"/>
      </top>
      <bottom style="medium">
        <color indexed="64"/>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thin">
        <color indexed="18"/>
      </left>
      <right/>
      <top/>
      <bottom style="thin">
        <color indexed="62"/>
      </bottom>
      <diagonal/>
    </border>
    <border>
      <left style="thin">
        <color indexed="22"/>
      </left>
      <right style="medium">
        <color indexed="64"/>
      </right>
      <top style="thin">
        <color indexed="22"/>
      </top>
      <bottom style="thin">
        <color indexed="22"/>
      </bottom>
      <diagonal/>
    </border>
    <border>
      <left/>
      <right style="thick">
        <color indexed="36"/>
      </right>
      <top/>
      <bottom/>
      <diagonal/>
    </border>
    <border>
      <left style="thin">
        <color indexed="22"/>
      </left>
      <right style="thin">
        <color indexed="22"/>
      </right>
      <top style="thin">
        <color indexed="22"/>
      </top>
      <bottom/>
      <diagonal/>
    </border>
    <border>
      <left style="thin">
        <color indexed="55"/>
      </left>
      <right style="medium">
        <color indexed="64"/>
      </right>
      <top style="thin">
        <color indexed="22"/>
      </top>
      <bottom/>
      <diagonal/>
    </border>
    <border>
      <left style="thin">
        <color indexed="22"/>
      </left>
      <right/>
      <top style="thin">
        <color indexed="22"/>
      </top>
      <bottom/>
      <diagonal/>
    </border>
    <border>
      <left style="thin">
        <color indexed="64"/>
      </left>
      <right/>
      <top style="thin">
        <color indexed="22"/>
      </top>
      <bottom/>
      <diagonal/>
    </border>
    <border>
      <left style="medium">
        <color indexed="18"/>
      </left>
      <right style="medium">
        <color indexed="18"/>
      </right>
      <top style="thin">
        <color indexed="22"/>
      </top>
      <bottom style="medium">
        <color indexed="64"/>
      </bottom>
      <diagonal/>
    </border>
    <border>
      <left style="thin">
        <color indexed="55"/>
      </left>
      <right style="medium">
        <color indexed="64"/>
      </right>
      <top style="thin">
        <color indexed="22"/>
      </top>
      <bottom style="medium">
        <color indexed="64"/>
      </bottom>
      <diagonal/>
    </border>
    <border>
      <left style="thin">
        <color indexed="55"/>
      </left>
      <right/>
      <top style="thin">
        <color indexed="22"/>
      </top>
      <bottom/>
      <diagonal/>
    </border>
    <border>
      <left style="thick">
        <color indexed="53"/>
      </left>
      <right style="thin">
        <color indexed="64"/>
      </right>
      <top style="medium">
        <color indexed="64"/>
      </top>
      <bottom style="medium">
        <color indexed="8"/>
      </bottom>
      <diagonal/>
    </border>
    <border>
      <left style="thin">
        <color indexed="64"/>
      </left>
      <right/>
      <top style="medium">
        <color indexed="64"/>
      </top>
      <bottom style="medium">
        <color indexed="8"/>
      </bottom>
      <diagonal/>
    </border>
    <border>
      <left style="medium">
        <color indexed="64"/>
      </left>
      <right/>
      <top style="medium">
        <color indexed="64"/>
      </top>
      <bottom style="medium">
        <color indexed="8"/>
      </bottom>
      <diagonal/>
    </border>
    <border>
      <left style="thin">
        <color indexed="64"/>
      </left>
      <right style="thick">
        <color indexed="62"/>
      </right>
      <top style="medium">
        <color indexed="64"/>
      </top>
      <bottom style="medium">
        <color indexed="8"/>
      </bottom>
      <diagonal/>
    </border>
    <border>
      <left style="medium">
        <color indexed="64"/>
      </left>
      <right style="thin">
        <color indexed="64"/>
      </right>
      <top style="thin">
        <color indexed="22"/>
      </top>
      <bottom style="medium">
        <color indexed="64"/>
      </bottom>
      <diagonal/>
    </border>
    <border>
      <left style="medium">
        <color indexed="64"/>
      </left>
      <right style="thin">
        <color indexed="55"/>
      </right>
      <top/>
      <bottom style="thin">
        <color indexed="22"/>
      </bottom>
      <diagonal/>
    </border>
    <border>
      <left style="thin">
        <color indexed="24"/>
      </left>
      <right style="thin">
        <color indexed="55"/>
      </right>
      <top style="medium">
        <color indexed="64"/>
      </top>
      <bottom style="thin">
        <color indexed="55"/>
      </bottom>
      <diagonal/>
    </border>
    <border>
      <left style="thin">
        <color indexed="24"/>
      </left>
      <right style="thin">
        <color indexed="55"/>
      </right>
      <top/>
      <bottom style="thin">
        <color indexed="55"/>
      </bottom>
      <diagonal/>
    </border>
    <border>
      <left style="medium">
        <color indexed="64"/>
      </left>
      <right/>
      <top style="thin">
        <color indexed="55"/>
      </top>
      <bottom/>
      <diagonal/>
    </border>
    <border>
      <left style="thin">
        <color indexed="24"/>
      </left>
      <right style="thin">
        <color indexed="55"/>
      </right>
      <top style="thin">
        <color indexed="55"/>
      </top>
      <bottom/>
      <diagonal/>
    </border>
    <border>
      <left style="medium">
        <color indexed="64"/>
      </left>
      <right/>
      <top style="thin">
        <color indexed="55"/>
      </top>
      <bottom style="thin">
        <color indexed="55"/>
      </bottom>
      <diagonal/>
    </border>
    <border>
      <left style="thin">
        <color indexed="24"/>
      </left>
      <right style="thin">
        <color indexed="55"/>
      </right>
      <top style="thin">
        <color indexed="55"/>
      </top>
      <bottom style="thin">
        <color indexed="55"/>
      </bottom>
      <diagonal/>
    </border>
    <border>
      <left style="thick">
        <color indexed="62"/>
      </left>
      <right style="thick">
        <color indexed="62"/>
      </right>
      <top style="thin">
        <color indexed="22"/>
      </top>
      <bottom style="thick">
        <color indexed="62"/>
      </bottom>
      <diagonal/>
    </border>
    <border>
      <left style="thin">
        <color indexed="24"/>
      </left>
      <right style="thin">
        <color indexed="55"/>
      </right>
      <top style="thin">
        <color indexed="55"/>
      </top>
      <bottom style="thin">
        <color indexed="24"/>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indexed="64"/>
      </left>
      <right style="thin">
        <color indexed="22"/>
      </right>
      <top/>
      <bottom style="thin">
        <color indexed="22"/>
      </bottom>
      <diagonal/>
    </border>
    <border>
      <left style="thin">
        <color indexed="22"/>
      </left>
      <right/>
      <top/>
      <bottom style="thin">
        <color indexed="2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style="thin">
        <color indexed="48"/>
      </top>
      <bottom style="double">
        <color indexed="48"/>
      </bottom>
      <diagonal/>
    </border>
    <border>
      <left style="double">
        <color indexed="63"/>
      </left>
      <right style="double">
        <color indexed="63"/>
      </right>
      <top style="double">
        <color indexed="63"/>
      </top>
      <bottom style="double">
        <color indexed="63"/>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right style="thin">
        <color indexed="22"/>
      </right>
      <top style="thin">
        <color indexed="22"/>
      </top>
      <bottom/>
      <diagonal/>
    </border>
    <border>
      <left style="dashed">
        <color indexed="55"/>
      </left>
      <right style="dashed">
        <color indexed="55"/>
      </right>
      <top/>
      <bottom style="thin">
        <color indexed="22"/>
      </bottom>
      <diagonal/>
    </border>
    <border>
      <left style="thin">
        <color indexed="55"/>
      </left>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ck">
        <color indexed="53"/>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22"/>
      </top>
      <bottom style="thin">
        <color indexed="22"/>
      </bottom>
      <diagonal/>
    </border>
    <border>
      <left/>
      <right style="thick">
        <color indexed="62"/>
      </right>
      <top style="thin">
        <color indexed="22"/>
      </top>
      <bottom style="thin">
        <color indexed="22"/>
      </bottom>
      <diagonal/>
    </border>
    <border>
      <left style="thick">
        <color indexed="62"/>
      </left>
      <right style="thick">
        <color indexed="62"/>
      </right>
      <top style="thin">
        <color indexed="9"/>
      </top>
      <bottom style="thin">
        <color indexed="9"/>
      </bottom>
      <diagonal/>
    </border>
    <border>
      <left/>
      <right/>
      <top style="thin">
        <color indexed="9"/>
      </top>
      <bottom style="thin">
        <color indexed="9"/>
      </bottom>
      <diagonal/>
    </border>
    <border>
      <left/>
      <right style="medium">
        <color indexed="64"/>
      </right>
      <top style="thin">
        <color indexed="22"/>
      </top>
      <bottom style="thin">
        <color indexed="22"/>
      </bottom>
      <diagonal/>
    </border>
    <border>
      <left style="thin">
        <color indexed="55"/>
      </left>
      <right/>
      <top/>
      <bottom/>
      <diagonal/>
    </border>
    <border>
      <left style="thin">
        <color theme="1"/>
      </left>
      <right style="thin">
        <color indexed="64"/>
      </right>
      <top style="medium">
        <color indexed="64"/>
      </top>
      <bottom style="medium">
        <color indexed="8"/>
      </bottom>
      <diagonal/>
    </border>
    <border>
      <left style="medium">
        <color indexed="64"/>
      </left>
      <right style="dashed">
        <color indexed="55"/>
      </right>
      <top style="thin">
        <color indexed="22"/>
      </top>
      <bottom style="medium">
        <color indexed="64"/>
      </bottom>
      <diagonal/>
    </border>
    <border>
      <left/>
      <right/>
      <top/>
      <bottom style="thin">
        <color indexed="22"/>
      </bottom>
      <diagonal/>
    </border>
    <border>
      <left style="medium">
        <color indexed="64"/>
      </left>
      <right style="thin">
        <color indexed="55"/>
      </right>
      <top/>
      <bottom/>
      <diagonal/>
    </border>
    <border>
      <left style="medium">
        <color indexed="18"/>
      </left>
      <right style="medium">
        <color indexed="18"/>
      </right>
      <top style="medium">
        <color indexed="64"/>
      </top>
      <bottom/>
      <diagonal/>
    </border>
    <border>
      <left style="medium">
        <color indexed="53"/>
      </left>
      <right style="medium">
        <color indexed="53"/>
      </right>
      <top style="medium">
        <color indexed="64"/>
      </top>
      <bottom/>
      <diagonal/>
    </border>
    <border>
      <left style="dashed">
        <color indexed="64"/>
      </left>
      <right style="dashed">
        <color indexed="64"/>
      </right>
      <top style="thin">
        <color indexed="22"/>
      </top>
      <bottom style="thin">
        <color indexed="22"/>
      </bottom>
      <diagonal/>
    </border>
    <border>
      <left style="dashed">
        <color indexed="64"/>
      </left>
      <right style="medium">
        <color indexed="64"/>
      </right>
      <top style="thin">
        <color indexed="22"/>
      </top>
      <bottom style="thin">
        <color indexed="22"/>
      </bottom>
      <diagonal/>
    </border>
    <border>
      <left style="dashed">
        <color indexed="64"/>
      </left>
      <right style="dashed">
        <color indexed="64"/>
      </right>
      <top style="thin">
        <color indexed="22"/>
      </top>
      <bottom/>
      <diagonal/>
    </border>
    <border>
      <left style="dashed">
        <color indexed="64"/>
      </left>
      <right style="medium">
        <color indexed="64"/>
      </right>
      <top style="thin">
        <color indexed="22"/>
      </top>
      <bottom/>
      <diagonal/>
    </border>
    <border>
      <left style="medium">
        <color indexed="64"/>
      </left>
      <right style="dashed">
        <color indexed="64"/>
      </right>
      <top style="thin">
        <color indexed="22"/>
      </top>
      <bottom style="thin">
        <color theme="0" tint="-0.34998626667073579"/>
      </bottom>
      <diagonal/>
    </border>
    <border>
      <left style="thin">
        <color auto="1"/>
      </left>
      <right/>
      <top style="thin">
        <color indexed="22"/>
      </top>
      <bottom/>
      <diagonal/>
    </border>
    <border>
      <left style="thin">
        <color auto="1"/>
      </left>
      <right style="thin">
        <color auto="1"/>
      </right>
      <top style="thin">
        <color indexed="22"/>
      </top>
      <bottom/>
      <diagonal/>
    </border>
    <border>
      <left style="medium">
        <color indexed="64"/>
      </left>
      <right style="medium">
        <color indexed="64"/>
      </right>
      <top/>
      <bottom/>
      <diagonal/>
    </border>
    <border>
      <left style="medium">
        <color indexed="64"/>
      </left>
      <right/>
      <top/>
      <bottom/>
      <diagonal/>
    </border>
    <border>
      <left style="medium">
        <color indexed="18"/>
      </left>
      <right style="medium">
        <color indexed="18"/>
      </right>
      <top style="thin">
        <color indexed="22"/>
      </top>
      <bottom/>
      <diagonal/>
    </border>
    <border>
      <left style="medium">
        <color indexed="53"/>
      </left>
      <right style="medium">
        <color indexed="53"/>
      </right>
      <top style="thin">
        <color indexed="22"/>
      </top>
      <bottom/>
      <diagonal/>
    </border>
    <border>
      <left style="medium">
        <color indexed="17"/>
      </left>
      <right style="thick">
        <color indexed="17"/>
      </right>
      <top style="thin">
        <color indexed="22"/>
      </top>
      <bottom/>
      <diagonal/>
    </border>
    <border>
      <left style="medium">
        <color indexed="53"/>
      </left>
      <right style="medium">
        <color indexed="53"/>
      </right>
      <top style="thin">
        <color indexed="22"/>
      </top>
      <bottom/>
      <diagonal/>
    </border>
    <border>
      <left style="medium">
        <color indexed="64"/>
      </left>
      <right style="medium">
        <color indexed="64"/>
      </right>
      <top style="thin">
        <color indexed="22"/>
      </top>
      <bottom/>
      <diagonal/>
    </border>
    <border>
      <left style="medium">
        <color indexed="18"/>
      </left>
      <right style="medium">
        <color indexed="18"/>
      </right>
      <top style="thin">
        <color indexed="22"/>
      </top>
      <bottom/>
      <diagonal/>
    </border>
    <border>
      <left style="medium">
        <color indexed="64"/>
      </left>
      <right/>
      <top style="thin">
        <color indexed="22"/>
      </top>
      <bottom/>
      <diagonal/>
    </border>
    <border>
      <left style="medium">
        <color indexed="17"/>
      </left>
      <right style="thick">
        <color indexed="17"/>
      </right>
      <top style="thin">
        <color indexed="22"/>
      </top>
      <bottom/>
      <diagonal/>
    </border>
    <border>
      <left style="medium">
        <color indexed="17"/>
      </left>
      <right style="thick">
        <color indexed="17"/>
      </right>
      <top/>
      <bottom/>
      <diagonal/>
    </border>
    <border>
      <left style="medium">
        <color indexed="64"/>
      </left>
      <right style="medium">
        <color indexed="64"/>
      </right>
      <top/>
      <bottom/>
      <diagonal/>
    </border>
    <border>
      <left style="medium">
        <color auto="1"/>
      </left>
      <right style="thick">
        <color indexed="36"/>
      </right>
      <top style="thin">
        <color indexed="22"/>
      </top>
      <bottom/>
      <diagonal/>
    </border>
    <border>
      <left style="thin">
        <color indexed="22"/>
      </left>
      <right style="medium">
        <color theme="1"/>
      </right>
      <top style="thin">
        <color indexed="22"/>
      </top>
      <bottom style="thin">
        <color indexed="22"/>
      </bottom>
      <diagonal/>
    </border>
    <border>
      <left style="thin">
        <color auto="1"/>
      </left>
      <right style="thick">
        <color indexed="20"/>
      </right>
      <top style="thin">
        <color indexed="22"/>
      </top>
      <bottom style="thin">
        <color indexed="22"/>
      </bottom>
      <diagonal/>
    </border>
    <border>
      <left style="thin">
        <color indexed="55"/>
      </left>
      <right style="medium">
        <color theme="1"/>
      </right>
      <top style="thin">
        <color indexed="22"/>
      </top>
      <bottom style="thin">
        <color indexed="22"/>
      </bottom>
      <diagonal/>
    </border>
    <border>
      <left style="dashed">
        <color indexed="64"/>
      </left>
      <right style="dashed">
        <color indexed="64"/>
      </right>
      <top style="thin">
        <color indexed="22"/>
      </top>
      <bottom style="thin">
        <color theme="0" tint="-0.34998626667073579"/>
      </bottom>
      <diagonal/>
    </border>
    <border>
      <left style="thin">
        <color indexed="55"/>
      </left>
      <right style="medium">
        <color indexed="64"/>
      </right>
      <top style="thin">
        <color indexed="22"/>
      </top>
      <bottom/>
      <diagonal/>
    </border>
    <border>
      <left style="thin">
        <color indexed="64"/>
      </left>
      <right/>
      <top style="thin">
        <color indexed="22"/>
      </top>
      <bottom/>
      <diagonal/>
    </border>
    <border>
      <left style="thin">
        <color indexed="64"/>
      </left>
      <right style="thin">
        <color indexed="64"/>
      </right>
      <top style="thin">
        <color indexed="22"/>
      </top>
      <bottom/>
      <diagonal/>
    </border>
    <border>
      <left style="thin">
        <color indexed="55"/>
      </left>
      <right/>
      <top style="thin">
        <color indexed="22"/>
      </top>
      <bottom/>
      <diagonal/>
    </border>
    <border>
      <left style="thin">
        <color indexed="22"/>
      </left>
      <right style="medium">
        <color indexed="64"/>
      </right>
      <top style="thin">
        <color indexed="22"/>
      </top>
      <bottom/>
      <diagonal/>
    </border>
    <border>
      <left style="medium">
        <color indexed="64"/>
      </left>
      <right style="medium">
        <color indexed="64"/>
      </right>
      <top/>
      <bottom/>
      <diagonal/>
    </border>
    <border>
      <left style="medium">
        <color indexed="18"/>
      </left>
      <right style="thin">
        <color indexed="18"/>
      </right>
      <top style="thin">
        <color indexed="22"/>
      </top>
      <bottom style="thin">
        <color indexed="22"/>
      </bottom>
      <diagonal/>
    </border>
    <border>
      <left style="medium">
        <color indexed="64"/>
      </left>
      <right style="thin">
        <color indexed="55"/>
      </right>
      <top/>
      <bottom style="thin">
        <color indexed="31"/>
      </bottom>
      <diagonal/>
    </border>
    <border>
      <left style="thin">
        <color indexed="55"/>
      </left>
      <right/>
      <top/>
      <bottom style="thin">
        <color indexed="31"/>
      </bottom>
      <diagonal/>
    </border>
    <border>
      <left style="thin">
        <color indexed="55"/>
      </left>
      <right style="medium">
        <color indexed="18"/>
      </right>
      <top/>
      <bottom style="thin">
        <color indexed="31"/>
      </bottom>
      <diagonal/>
    </border>
    <border>
      <left/>
      <right style="thin">
        <color indexed="55"/>
      </right>
      <top/>
      <bottom style="thin">
        <color indexed="31"/>
      </bottom>
      <diagonal/>
    </border>
    <border>
      <left style="medium">
        <color indexed="64"/>
      </left>
      <right style="medium">
        <color indexed="64"/>
      </right>
      <top/>
      <bottom/>
      <diagonal/>
    </border>
    <border>
      <left style="medium">
        <color indexed="64"/>
      </left>
      <right style="dashed">
        <color indexed="64"/>
      </right>
      <top style="thin">
        <color theme="0" tint="-0.34998626667073579"/>
      </top>
      <bottom style="thin">
        <color theme="0" tint="-0.34998626667073579"/>
      </bottom>
      <diagonal/>
    </border>
    <border>
      <left style="medium">
        <color indexed="64"/>
      </left>
      <right style="dashed">
        <color indexed="64"/>
      </right>
      <top/>
      <bottom style="thin">
        <color theme="0" tint="-0.34998626667073579"/>
      </bottom>
      <diagonal/>
    </border>
    <border>
      <left style="medium">
        <color indexed="18"/>
      </left>
      <right style="medium">
        <color indexed="18"/>
      </right>
      <top style="thin">
        <color indexed="22"/>
      </top>
      <bottom style="thin">
        <color indexed="22"/>
      </bottom>
      <diagonal/>
    </border>
    <border>
      <left style="medium">
        <color indexed="64"/>
      </left>
      <right style="dashed">
        <color indexed="55"/>
      </right>
      <top style="thin">
        <color indexed="22"/>
      </top>
      <bottom style="thin">
        <color indexed="22"/>
      </bottom>
      <diagonal/>
    </border>
    <border>
      <left style="medium">
        <color indexed="64"/>
      </left>
      <right style="thin">
        <color indexed="55"/>
      </right>
      <top style="thin">
        <color indexed="22"/>
      </top>
      <bottom style="thin">
        <color indexed="22"/>
      </bottom>
      <diagonal/>
    </border>
    <border>
      <left style="thin">
        <color indexed="55"/>
      </left>
      <right style="medium">
        <color auto="1"/>
      </right>
      <top style="thin">
        <color indexed="22"/>
      </top>
      <bottom style="thin">
        <color indexed="22"/>
      </bottom>
      <diagonal/>
    </border>
    <border>
      <left style="medium">
        <color indexed="64"/>
      </left>
      <right style="thin">
        <color indexed="55"/>
      </right>
      <top style="thin">
        <color indexed="55"/>
      </top>
      <bottom style="thin">
        <color theme="0" tint="-0.34998626667073579"/>
      </bottom>
      <diagonal/>
    </border>
    <border>
      <left style="thin">
        <color indexed="55"/>
      </left>
      <right/>
      <top style="thin">
        <color indexed="55"/>
      </top>
      <bottom style="thin">
        <color theme="0" tint="-0.34998626667073579"/>
      </bottom>
      <diagonal/>
    </border>
    <border>
      <left style="medium">
        <color indexed="18"/>
      </left>
      <right style="medium">
        <color indexed="18"/>
      </right>
      <top style="thin">
        <color indexed="22"/>
      </top>
      <bottom style="thin">
        <color theme="0" tint="-0.34998626667073579"/>
      </bottom>
      <diagonal/>
    </border>
    <border>
      <left style="medium">
        <color indexed="64"/>
      </left>
      <right style="medium">
        <color indexed="64"/>
      </right>
      <top style="thin">
        <color indexed="22"/>
      </top>
      <bottom style="thin">
        <color theme="0" tint="-0.34998626667073579"/>
      </bottom>
      <diagonal/>
    </border>
    <border>
      <left/>
      <right style="medium">
        <color indexed="64"/>
      </right>
      <top style="thin">
        <color indexed="22"/>
      </top>
      <bottom style="thin">
        <color theme="0" tint="-0.34998626667073579"/>
      </bottom>
      <diagonal/>
    </border>
    <border>
      <left style="medium">
        <color rgb="FFC0C0C0"/>
      </left>
      <right style="medium">
        <color rgb="FFC0C0C0"/>
      </right>
      <top style="medium">
        <color rgb="FFC0C0C0"/>
      </top>
      <bottom style="medium">
        <color rgb="FFC0C0C0"/>
      </bottom>
      <diagonal/>
    </border>
    <border>
      <left style="thin">
        <color indexed="55"/>
      </left>
      <right style="medium">
        <color indexed="53"/>
      </right>
      <top style="thin">
        <color indexed="22"/>
      </top>
      <bottom style="thin">
        <color indexed="22"/>
      </bottom>
      <diagonal/>
    </border>
    <border>
      <left style="thin">
        <color indexed="55"/>
      </left>
      <right style="medium">
        <color indexed="64"/>
      </right>
      <top style="thin">
        <color indexed="22"/>
      </top>
      <bottom style="thin">
        <color indexed="22"/>
      </bottom>
      <diagonal/>
    </border>
    <border>
      <left style="medium">
        <color auto="1"/>
      </left>
      <right style="medium">
        <color auto="1"/>
      </right>
      <top/>
      <bottom/>
      <diagonal/>
    </border>
    <border>
      <left style="medium">
        <color indexed="17"/>
      </left>
      <right style="thick">
        <color indexed="17"/>
      </right>
      <top/>
      <bottom/>
      <diagonal/>
    </border>
    <border>
      <left style="medium">
        <color indexed="64"/>
      </left>
      <right style="medium">
        <color indexed="64"/>
      </right>
      <top/>
      <bottom/>
      <diagonal/>
    </border>
    <border>
      <left style="medium">
        <color indexed="64"/>
      </left>
      <right style="thin">
        <color indexed="55"/>
      </right>
      <top/>
      <bottom/>
      <diagonal/>
    </border>
    <border>
      <left style="thin">
        <color auto="1"/>
      </left>
      <right style="thin">
        <color auto="1"/>
      </right>
      <top/>
      <bottom/>
      <diagonal/>
    </border>
    <border>
      <left style="medium">
        <color indexed="64"/>
      </left>
      <right/>
      <top/>
      <bottom/>
      <diagonal/>
    </border>
  </borders>
  <cellStyleXfs count="31769">
    <xf numFmtId="187" fontId="0" fillId="0" borderId="0">
      <protection locked="0"/>
    </xf>
    <xf numFmtId="187" fontId="49" fillId="0" borderId="0" applyNumberFormat="0" applyFill="0" applyBorder="0" applyAlignment="0" applyProtection="0"/>
    <xf numFmtId="187" fontId="5"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6"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73"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5" fillId="0" borderId="0"/>
    <xf numFmtId="187" fontId="11" fillId="0" borderId="0" applyNumberFormat="0" applyAlignment="0"/>
    <xf numFmtId="43" fontId="3"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6"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73"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76"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73"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38" fontId="12" fillId="2" borderId="0" applyNumberFormat="0" applyBorder="0" applyAlignment="0" applyProtection="0"/>
    <xf numFmtId="187" fontId="41" fillId="0" borderId="0" applyNumberFormat="0" applyFill="0" applyBorder="0" applyAlignment="0" applyProtection="0">
      <alignment vertical="top"/>
      <protection locked="0"/>
    </xf>
    <xf numFmtId="187" fontId="74" fillId="0" borderId="0" applyNumberFormat="0" applyFill="0" applyBorder="0" applyAlignment="0" applyProtection="0">
      <alignment vertical="top"/>
      <protection locked="0"/>
    </xf>
    <xf numFmtId="10" fontId="12" fillId="3" borderId="1" applyNumberFormat="0" applyBorder="0" applyAlignment="0" applyProtection="0"/>
    <xf numFmtId="167" fontId="13" fillId="0" borderId="0"/>
    <xf numFmtId="187" fontId="5" fillId="0" borderId="0"/>
    <xf numFmtId="187" fontId="5" fillId="0" borderId="0"/>
    <xf numFmtId="187" fontId="3" fillId="0" borderId="0"/>
    <xf numFmtId="187" fontId="87" fillId="0" borderId="0"/>
    <xf numFmtId="187" fontId="28"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0" fontId="5"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6"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187" fontId="24" fillId="0" borderId="0"/>
    <xf numFmtId="187" fontId="76" fillId="0" borderId="0"/>
    <xf numFmtId="187" fontId="88" fillId="0" borderId="0" applyNumberFormat="0" applyFill="0" applyBorder="0" applyAlignment="0" applyProtection="0">
      <alignment vertical="top"/>
      <protection locked="0"/>
    </xf>
    <xf numFmtId="44" fontId="4" fillId="0" borderId="0" applyFont="0" applyFill="0" applyBorder="0" applyAlignment="0" applyProtection="0"/>
    <xf numFmtId="43" fontId="4" fillId="0" borderId="0" applyFont="0" applyFill="0" applyBorder="0" applyAlignment="0" applyProtection="0"/>
    <xf numFmtId="187" fontId="5" fillId="0" borderId="0"/>
    <xf numFmtId="164" fontId="24" fillId="0" borderId="0" applyFont="0" applyFill="0" applyBorder="0" applyAlignment="0" applyProtection="0"/>
    <xf numFmtId="187" fontId="5" fillId="0" borderId="0"/>
    <xf numFmtId="187" fontId="5" fillId="0" borderId="0">
      <protection locked="0"/>
    </xf>
    <xf numFmtId="4" fontId="12" fillId="38" borderId="64" applyNumberFormat="0" applyProtection="0">
      <alignment horizontal="left" vertical="center" indent="1"/>
    </xf>
    <xf numFmtId="4" fontId="12" fillId="0" borderId="64" applyNumberFormat="0" applyProtection="0">
      <alignment horizontal="right" vertical="center"/>
    </xf>
    <xf numFmtId="44" fontId="3" fillId="0" borderId="0" applyFont="0" applyFill="0" applyBorder="0" applyAlignment="0" applyProtection="0"/>
    <xf numFmtId="187" fontId="64" fillId="0" borderId="0">
      <protection locked="0"/>
    </xf>
    <xf numFmtId="49" fontId="64" fillId="0" borderId="0" applyProtection="0">
      <alignment horizontal="left"/>
    </xf>
    <xf numFmtId="178" fontId="64" fillId="0" borderId="0" applyFill="0" applyBorder="0" applyProtection="0">
      <alignment horizontal="right"/>
    </xf>
    <xf numFmtId="179" fontId="64" fillId="0" borderId="0" applyFill="0" applyBorder="0" applyProtection="0">
      <alignment horizontal="right"/>
    </xf>
    <xf numFmtId="180" fontId="122" fillId="0" borderId="0" applyFill="0" applyBorder="0" applyProtection="0">
      <alignment horizontal="center"/>
    </xf>
    <xf numFmtId="181" fontId="122" fillId="0" borderId="0" applyFill="0" applyBorder="0" applyProtection="0">
      <alignment horizontal="center"/>
    </xf>
    <xf numFmtId="182" fontId="123" fillId="0" borderId="0" applyFill="0" applyBorder="0" applyProtection="0">
      <alignment horizontal="right"/>
    </xf>
    <xf numFmtId="183" fontId="64" fillId="0" borderId="0" applyFill="0" applyBorder="0" applyProtection="0">
      <alignment horizontal="right"/>
    </xf>
    <xf numFmtId="184" fontId="64" fillId="0" borderId="0" applyFill="0" applyBorder="0" applyProtection="0">
      <alignment horizontal="right"/>
    </xf>
    <xf numFmtId="185" fontId="64" fillId="0" borderId="0" applyFill="0" applyBorder="0" applyProtection="0">
      <alignment horizontal="right"/>
    </xf>
    <xf numFmtId="186" fontId="64" fillId="0" borderId="0" applyFill="0" applyBorder="0" applyProtection="0">
      <alignment horizontal="right"/>
    </xf>
    <xf numFmtId="187" fontId="64" fillId="0" borderId="0" applyFont="0" applyFill="0" applyBorder="0" applyAlignment="0" applyProtection="0"/>
    <xf numFmtId="8" fontId="3" fillId="0" borderId="0" applyFont="0" applyFill="0" applyBorder="0" applyAlignment="0" applyProtection="0"/>
    <xf numFmtId="187" fontId="87"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30"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29" fillId="0" borderId="0"/>
    <xf numFmtId="187" fontId="11" fillId="0" borderId="0" applyNumberFormat="0" applyAlignment="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30"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9"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4" fontId="130"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65" fontId="129" fillId="0" borderId="0" applyFont="0" applyFill="0" applyBorder="0" applyAlignment="0" applyProtection="0"/>
    <xf numFmtId="187" fontId="88" fillId="0" borderId="0" applyNumberFormat="0" applyFill="0" applyBorder="0" applyAlignment="0" applyProtection="0">
      <alignment vertical="top"/>
      <protection locked="0"/>
    </xf>
    <xf numFmtId="187" fontId="41" fillId="0" borderId="0" applyNumberFormat="0" applyFill="0" applyBorder="0" applyAlignment="0" applyProtection="0">
      <alignment vertical="top"/>
      <protection locked="0"/>
    </xf>
    <xf numFmtId="187" fontId="5" fillId="0" borderId="0"/>
    <xf numFmtId="187" fontId="5" fillId="0" borderId="0"/>
    <xf numFmtId="187" fontId="3" fillId="0" borderId="0"/>
    <xf numFmtId="187" fontId="87"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5" fillId="0" borderId="0"/>
    <xf numFmtId="187" fontId="87" fillId="0" borderId="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30"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9" fontId="129" fillId="0" borderId="0" applyFont="0" applyFill="0" applyBorder="0" applyAlignment="0" applyProtection="0"/>
    <xf numFmtId="187" fontId="3" fillId="0" borderId="0"/>
    <xf numFmtId="187" fontId="87" fillId="0" borderId="0"/>
    <xf numFmtId="187" fontId="87" fillId="0" borderId="0"/>
    <xf numFmtId="187" fontId="87" fillId="0" borderId="0"/>
    <xf numFmtId="187" fontId="131" fillId="0" borderId="0">
      <alignment vertical="center"/>
      <protection locked="0"/>
    </xf>
    <xf numFmtId="43" fontId="131" fillId="0" borderId="0" applyFont="0" applyFill="0" applyBorder="0" applyAlignment="0" applyProtection="0">
      <alignment vertical="center"/>
    </xf>
    <xf numFmtId="4" fontId="12" fillId="38" borderId="64" applyNumberFormat="0" applyProtection="0">
      <alignment horizontal="left" vertical="center" indent="1"/>
    </xf>
    <xf numFmtId="187" fontId="131" fillId="0" borderId="0">
      <alignment vertical="center"/>
      <protection locked="0"/>
    </xf>
    <xf numFmtId="4" fontId="12" fillId="31" borderId="64" applyNumberFormat="0" applyProtection="0">
      <alignment horizontal="left" vertical="center" indent="1"/>
    </xf>
    <xf numFmtId="4" fontId="12" fillId="39" borderId="64" applyNumberFormat="0" applyProtection="0">
      <alignment vertical="center"/>
    </xf>
    <xf numFmtId="187" fontId="131" fillId="0" borderId="0">
      <alignment vertical="center"/>
      <protection locked="0"/>
    </xf>
    <xf numFmtId="187" fontId="132" fillId="40" borderId="0" applyNumberFormat="0" applyBorder="0" applyAlignment="0" applyProtection="0"/>
    <xf numFmtId="187" fontId="132" fillId="41" borderId="0" applyNumberFormat="0" applyBorder="0" applyAlignment="0" applyProtection="0"/>
    <xf numFmtId="187" fontId="133" fillId="42" borderId="0" applyNumberFormat="0" applyBorder="0" applyAlignment="0" applyProtection="0"/>
    <xf numFmtId="187" fontId="132" fillId="13" borderId="0" applyNumberFormat="0" applyBorder="0" applyAlignment="0" applyProtection="0"/>
    <xf numFmtId="187" fontId="132" fillId="43" borderId="0" applyNumberFormat="0" applyBorder="0" applyAlignment="0" applyProtection="0"/>
    <xf numFmtId="187" fontId="133" fillId="44" borderId="0" applyNumberFormat="0" applyBorder="0" applyAlignment="0" applyProtection="0"/>
    <xf numFmtId="187" fontId="132" fillId="45" borderId="0" applyNumberFormat="0" applyBorder="0" applyAlignment="0" applyProtection="0"/>
    <xf numFmtId="187" fontId="132" fillId="46" borderId="0" applyNumberFormat="0" applyBorder="0" applyAlignment="0" applyProtection="0"/>
    <xf numFmtId="187" fontId="133" fillId="47" borderId="0" applyNumberFormat="0" applyBorder="0" applyAlignment="0" applyProtection="0"/>
    <xf numFmtId="187" fontId="132" fillId="13" borderId="0" applyNumberFormat="0" applyBorder="0" applyAlignment="0" applyProtection="0"/>
    <xf numFmtId="187" fontId="132" fillId="48" borderId="0" applyNumberFormat="0" applyBorder="0" applyAlignment="0" applyProtection="0"/>
    <xf numFmtId="187" fontId="133" fillId="43" borderId="0" applyNumberFormat="0" applyBorder="0" applyAlignment="0" applyProtection="0"/>
    <xf numFmtId="187" fontId="132" fillId="49" borderId="0" applyNumberFormat="0" applyBorder="0" applyAlignment="0" applyProtection="0"/>
    <xf numFmtId="187" fontId="132" fillId="50" borderId="0" applyNumberFormat="0" applyBorder="0" applyAlignment="0" applyProtection="0"/>
    <xf numFmtId="187" fontId="133" fillId="42" borderId="0" applyNumberFormat="0" applyBorder="0" applyAlignment="0" applyProtection="0"/>
    <xf numFmtId="187" fontId="132" fillId="51" borderId="0" applyNumberFormat="0" applyBorder="0" applyAlignment="0" applyProtection="0"/>
    <xf numFmtId="187" fontId="132" fillId="52" borderId="0" applyNumberFormat="0" applyBorder="0" applyAlignment="0" applyProtection="0"/>
    <xf numFmtId="187" fontId="133" fillId="53" borderId="0" applyNumberFormat="0" applyBorder="0" applyAlignment="0" applyProtection="0"/>
    <xf numFmtId="187" fontId="107" fillId="54" borderId="0" applyNumberFormat="0" applyBorder="0" applyAlignment="0" applyProtection="0"/>
    <xf numFmtId="187" fontId="107" fillId="55" borderId="0" applyNumberFormat="0" applyBorder="0" applyAlignment="0" applyProtection="0"/>
    <xf numFmtId="187" fontId="107" fillId="56" borderId="0" applyNumberFormat="0" applyBorder="0" applyAlignment="0" applyProtection="0"/>
    <xf numFmtId="4" fontId="134" fillId="31" borderId="64" applyNumberFormat="0" applyProtection="0">
      <alignment vertical="center"/>
    </xf>
    <xf numFmtId="187" fontId="135" fillId="39" borderId="262" applyNumberFormat="0" applyProtection="0">
      <alignment horizontal="left" vertical="top" indent="1"/>
    </xf>
    <xf numFmtId="4" fontId="12" fillId="57" borderId="64" applyNumberFormat="0" applyProtection="0">
      <alignment horizontal="right" vertical="center"/>
    </xf>
    <xf numFmtId="4" fontId="12" fillId="58" borderId="64" applyNumberFormat="0" applyProtection="0">
      <alignment horizontal="right" vertical="center"/>
    </xf>
    <xf numFmtId="4" fontId="12" fillId="59" borderId="263" applyNumberFormat="0" applyProtection="0">
      <alignment horizontal="right" vertical="center"/>
    </xf>
    <xf numFmtId="4" fontId="12" fillId="60" borderId="64" applyNumberFormat="0" applyProtection="0">
      <alignment horizontal="right" vertical="center"/>
    </xf>
    <xf numFmtId="4" fontId="12" fillId="61" borderId="64" applyNumberFormat="0" applyProtection="0">
      <alignment horizontal="right" vertical="center"/>
    </xf>
    <xf numFmtId="4" fontId="12" fillId="62" borderId="64" applyNumberFormat="0" applyProtection="0">
      <alignment horizontal="right" vertical="center"/>
    </xf>
    <xf numFmtId="4" fontId="12" fillId="63" borderId="64" applyNumberFormat="0" applyProtection="0">
      <alignment horizontal="right" vertical="center"/>
    </xf>
    <xf numFmtId="4" fontId="12" fillId="64" borderId="64" applyNumberFormat="0" applyProtection="0">
      <alignment horizontal="right" vertical="center"/>
    </xf>
    <xf numFmtId="4" fontId="12" fillId="65" borderId="64" applyNumberFormat="0" applyProtection="0">
      <alignment horizontal="right" vertical="center"/>
    </xf>
    <xf numFmtId="4" fontId="12" fillId="66" borderId="263" applyNumberFormat="0" applyProtection="0">
      <alignment horizontal="left" vertical="center" indent="1"/>
    </xf>
    <xf numFmtId="4" fontId="5" fillId="67" borderId="263" applyNumberFormat="0" applyProtection="0">
      <alignment horizontal="left" vertical="center" indent="1"/>
    </xf>
    <xf numFmtId="4" fontId="5" fillId="67" borderId="263" applyNumberFormat="0" applyProtection="0">
      <alignment horizontal="left" vertical="center" indent="1"/>
    </xf>
    <xf numFmtId="4" fontId="12" fillId="68" borderId="64" applyNumberFormat="0" applyProtection="0">
      <alignment horizontal="right" vertical="center"/>
    </xf>
    <xf numFmtId="4" fontId="12" fillId="69" borderId="263" applyNumberFormat="0" applyProtection="0">
      <alignment horizontal="left" vertical="center" indent="1"/>
    </xf>
    <xf numFmtId="4" fontId="12" fillId="68" borderId="263" applyNumberFormat="0" applyProtection="0">
      <alignment horizontal="left" vertical="center" indent="1"/>
    </xf>
    <xf numFmtId="187" fontId="12" fillId="70" borderId="64" applyNumberFormat="0" applyProtection="0">
      <alignment horizontal="left" vertical="center" indent="1"/>
    </xf>
    <xf numFmtId="187" fontId="12" fillId="67" borderId="262" applyNumberFormat="0" applyProtection="0">
      <alignment horizontal="left" vertical="top" indent="1"/>
    </xf>
    <xf numFmtId="187" fontId="12" fillId="71" borderId="64" applyNumberFormat="0" applyProtection="0">
      <alignment horizontal="left" vertical="center" indent="1"/>
    </xf>
    <xf numFmtId="187" fontId="12" fillId="68" borderId="262" applyNumberFormat="0" applyProtection="0">
      <alignment horizontal="left" vertical="top" indent="1"/>
    </xf>
    <xf numFmtId="187" fontId="12" fillId="72" borderId="64" applyNumberFormat="0" applyProtection="0">
      <alignment horizontal="left" vertical="center" indent="1"/>
    </xf>
    <xf numFmtId="187" fontId="12" fillId="72" borderId="262" applyNumberFormat="0" applyProtection="0">
      <alignment horizontal="left" vertical="top" indent="1"/>
    </xf>
    <xf numFmtId="187" fontId="12" fillId="69" borderId="64" applyNumberFormat="0" applyProtection="0">
      <alignment horizontal="left" vertical="center" indent="1"/>
    </xf>
    <xf numFmtId="187" fontId="12" fillId="69" borderId="262" applyNumberFormat="0" applyProtection="0">
      <alignment horizontal="left" vertical="top" indent="1"/>
    </xf>
    <xf numFmtId="187" fontId="12" fillId="73" borderId="264" applyNumberFormat="0">
      <protection locked="0"/>
    </xf>
    <xf numFmtId="187" fontId="136" fillId="67" borderId="265" applyBorder="0"/>
    <xf numFmtId="4" fontId="137" fillId="74" borderId="262" applyNumberFormat="0" applyProtection="0">
      <alignment vertical="center"/>
    </xf>
    <xf numFmtId="4" fontId="134" fillId="3" borderId="1" applyNumberFormat="0" applyProtection="0">
      <alignment vertical="center"/>
    </xf>
    <xf numFmtId="4" fontId="137" fillId="70" borderId="262" applyNumberFormat="0" applyProtection="0">
      <alignment horizontal="left" vertical="center" indent="1"/>
    </xf>
    <xf numFmtId="187" fontId="137" fillId="74" borderId="262" applyNumberFormat="0" applyProtection="0">
      <alignment horizontal="left" vertical="top" indent="1"/>
    </xf>
    <xf numFmtId="4" fontId="134" fillId="4" borderId="64" applyNumberFormat="0" applyProtection="0">
      <alignment horizontal="right" vertical="center"/>
    </xf>
    <xf numFmtId="187" fontId="137" fillId="68" borderId="262" applyNumberFormat="0" applyProtection="0">
      <alignment horizontal="left" vertical="top" indent="1"/>
    </xf>
    <xf numFmtId="4" fontId="138" fillId="75" borderId="263" applyNumberFormat="0" applyProtection="0">
      <alignment horizontal="left" vertical="center" indent="1"/>
    </xf>
    <xf numFmtId="187" fontId="12" fillId="76" borderId="1"/>
    <xf numFmtId="4" fontId="139" fillId="73" borderId="64" applyNumberFormat="0" applyProtection="0">
      <alignment horizontal="right" vertical="center"/>
    </xf>
    <xf numFmtId="187" fontId="140" fillId="0" borderId="0" applyNumberFormat="0" applyFill="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44" fillId="51" borderId="0" applyNumberFormat="0" applyBorder="0" applyAlignment="0" applyProtection="0"/>
    <xf numFmtId="187" fontId="132" fillId="46" borderId="0" applyNumberFormat="0" applyBorder="0" applyAlignment="0" applyProtection="0"/>
    <xf numFmtId="187" fontId="107" fillId="0" borderId="269" applyNumberFormat="0" applyFill="0" applyAlignment="0" applyProtection="0"/>
    <xf numFmtId="187" fontId="145" fillId="77" borderId="64" applyNumberFormat="0" applyAlignment="0" applyProtection="0"/>
    <xf numFmtId="187" fontId="146" fillId="11" borderId="270" applyNumberFormat="0" applyAlignment="0" applyProtection="0"/>
    <xf numFmtId="187" fontId="147" fillId="0" borderId="0" applyNumberFormat="0" applyFill="0" applyBorder="0" applyAlignment="0" applyProtection="0"/>
    <xf numFmtId="187" fontId="148" fillId="0" borderId="271" applyNumberFormat="0" applyFill="0" applyAlignment="0" applyProtection="0"/>
    <xf numFmtId="187" fontId="133" fillId="78" borderId="0" applyNumberFormat="0" applyBorder="0" applyAlignment="0" applyProtection="0"/>
    <xf numFmtId="187" fontId="133" fillId="79" borderId="0" applyNumberFormat="0" applyBorder="0" applyAlignment="0" applyProtection="0"/>
    <xf numFmtId="187" fontId="133" fillId="80" borderId="0" applyNumberFormat="0" applyBorder="0" applyAlignment="0" applyProtection="0"/>
    <xf numFmtId="187" fontId="133" fillId="11" borderId="0" applyNumberFormat="0" applyBorder="0" applyAlignment="0" applyProtection="0"/>
    <xf numFmtId="187" fontId="133" fillId="42" borderId="0" applyNumberFormat="0" applyBorder="0" applyAlignment="0" applyProtection="0"/>
    <xf numFmtId="187" fontId="133" fillId="81" borderId="0" applyNumberFormat="0" applyBorder="0" applyAlignment="0" applyProtection="0"/>
    <xf numFmtId="187" fontId="148" fillId="52" borderId="0" applyNumberFormat="0" applyBorder="0" applyAlignment="0" applyProtection="0"/>
    <xf numFmtId="187" fontId="149" fillId="77" borderId="272" applyNumberFormat="0" applyAlignment="0" applyProtection="0"/>
    <xf numFmtId="187" fontId="150" fillId="52" borderId="64" applyNumberFormat="0" applyAlignment="0" applyProtection="0"/>
    <xf numFmtId="187" fontId="12" fillId="51" borderId="64" applyNumberFormat="0" applyFont="0" applyAlignment="0" applyProtection="0"/>
    <xf numFmtId="187" fontId="24" fillId="0" borderId="0"/>
    <xf numFmtId="187" fontId="12" fillId="82" borderId="0"/>
    <xf numFmtId="4" fontId="12" fillId="38" borderId="64" applyNumberFormat="0" applyProtection="0">
      <alignment horizontal="left" vertical="center" indent="1"/>
    </xf>
    <xf numFmtId="4" fontId="12" fillId="38" borderId="64" applyNumberFormat="0" applyProtection="0">
      <alignment horizontal="left" vertical="center" indent="1"/>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4" fontId="12" fillId="0" borderId="64" applyNumberFormat="0" applyProtection="0">
      <alignment horizontal="right" vertical="center"/>
    </xf>
    <xf numFmtId="187" fontId="5" fillId="0" borderId="0"/>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31" fillId="0" borderId="0">
      <alignment vertical="center"/>
    </xf>
    <xf numFmtId="187" fontId="131" fillId="0" borderId="0">
      <alignment vertical="center"/>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31" fillId="0" borderId="0">
      <alignment vertical="center"/>
    </xf>
    <xf numFmtId="187" fontId="131" fillId="0" borderId="0">
      <alignment vertical="center"/>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31" fillId="0" borderId="0">
      <alignment vertical="center"/>
    </xf>
    <xf numFmtId="187" fontId="131" fillId="0" borderId="0">
      <alignment vertical="center"/>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31" fillId="0" borderId="0">
      <alignment vertical="center"/>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2" fillId="82" borderId="0"/>
    <xf numFmtId="187" fontId="131" fillId="0" borderId="0">
      <alignment vertical="center"/>
      <protection locked="0"/>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31" fillId="0" borderId="0">
      <alignment vertical="center"/>
    </xf>
    <xf numFmtId="187" fontId="131" fillId="0" borderId="0">
      <alignment vertical="center"/>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187" fontId="12" fillId="82" borderId="0"/>
    <xf numFmtId="187" fontId="131" fillId="0" borderId="0">
      <alignment vertical="center"/>
    </xf>
    <xf numFmtId="187" fontId="131" fillId="0" borderId="0">
      <alignment vertical="center"/>
      <protection locked="0"/>
    </xf>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43" fontId="131" fillId="0" borderId="0" applyFont="0" applyFill="0" applyBorder="0" applyAlignment="0" applyProtection="0">
      <alignment vertical="center"/>
    </xf>
    <xf numFmtId="187" fontId="131" fillId="0" borderId="0">
      <alignment vertical="center"/>
    </xf>
    <xf numFmtId="187" fontId="131" fillId="0" borderId="0">
      <alignment vertical="center"/>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43" fontId="131" fillId="0" borderId="0" applyFont="0" applyFill="0" applyBorder="0" applyAlignment="0" applyProtection="0">
      <alignment vertical="center"/>
    </xf>
    <xf numFmtId="4" fontId="12" fillId="38" borderId="64" applyNumberFormat="0" applyProtection="0">
      <alignment horizontal="left" vertical="center" indent="1"/>
    </xf>
    <xf numFmtId="4" fontId="12" fillId="38" borderId="64" applyNumberFormat="0" applyProtection="0">
      <alignment horizontal="left" vertical="center" indent="1"/>
    </xf>
    <xf numFmtId="4" fontId="12" fillId="0" borderId="64" applyNumberFormat="0" applyProtection="0">
      <alignment horizontal="right" vertical="center"/>
    </xf>
    <xf numFmtId="4" fontId="12" fillId="31" borderId="64" applyNumberFormat="0" applyProtection="0">
      <alignment horizontal="left" vertical="center" indent="1"/>
    </xf>
    <xf numFmtId="4" fontId="12" fillId="39" borderId="64" applyNumberFormat="0" applyProtection="0">
      <alignment vertical="center"/>
    </xf>
    <xf numFmtId="4" fontId="12" fillId="57" borderId="64" applyNumberFormat="0" applyProtection="0">
      <alignment horizontal="right" vertical="center"/>
    </xf>
    <xf numFmtId="4" fontId="12" fillId="58" borderId="64" applyNumberFormat="0" applyProtection="0">
      <alignment horizontal="right" vertical="center"/>
    </xf>
    <xf numFmtId="4" fontId="12" fillId="59" borderId="263" applyNumberFormat="0" applyProtection="0">
      <alignment horizontal="right" vertical="center"/>
    </xf>
    <xf numFmtId="4" fontId="12" fillId="60" borderId="64" applyNumberFormat="0" applyProtection="0">
      <alignment horizontal="right" vertical="center"/>
    </xf>
    <xf numFmtId="4" fontId="12" fillId="61" borderId="64" applyNumberFormat="0" applyProtection="0">
      <alignment horizontal="right" vertical="center"/>
    </xf>
    <xf numFmtId="4" fontId="12" fillId="62" borderId="64" applyNumberFormat="0" applyProtection="0">
      <alignment horizontal="right" vertical="center"/>
    </xf>
    <xf numFmtId="4" fontId="12" fillId="63" borderId="64" applyNumberFormat="0" applyProtection="0">
      <alignment horizontal="right" vertical="center"/>
    </xf>
    <xf numFmtId="4" fontId="12" fillId="64" borderId="64" applyNumberFormat="0" applyProtection="0">
      <alignment horizontal="right" vertical="center"/>
    </xf>
    <xf numFmtId="4" fontId="12" fillId="65" borderId="64" applyNumberFormat="0" applyProtection="0">
      <alignment horizontal="right" vertical="center"/>
    </xf>
    <xf numFmtId="4" fontId="12" fillId="66" borderId="263" applyNumberFormat="0" applyProtection="0">
      <alignment horizontal="left" vertical="center" indent="1"/>
    </xf>
    <xf numFmtId="4" fontId="12" fillId="68" borderId="64" applyNumberFormat="0" applyProtection="0">
      <alignment horizontal="right" vertical="center"/>
    </xf>
    <xf numFmtId="4" fontId="12" fillId="69" borderId="263" applyNumberFormat="0" applyProtection="0">
      <alignment horizontal="left" vertical="center" indent="1"/>
    </xf>
    <xf numFmtId="4" fontId="12" fillId="68" borderId="263" applyNumberFormat="0" applyProtection="0">
      <alignment horizontal="left" vertical="center" indent="1"/>
    </xf>
    <xf numFmtId="187" fontId="12" fillId="70" borderId="64" applyNumberFormat="0" applyProtection="0">
      <alignment horizontal="left" vertical="center" indent="1"/>
    </xf>
    <xf numFmtId="187" fontId="12" fillId="71" borderId="64" applyNumberFormat="0" applyProtection="0">
      <alignment horizontal="left" vertical="center" indent="1"/>
    </xf>
    <xf numFmtId="187" fontId="12" fillId="72" borderId="64" applyNumberFormat="0" applyProtection="0">
      <alignment horizontal="left" vertical="center" indent="1"/>
    </xf>
    <xf numFmtId="187" fontId="12" fillId="69" borderId="64" applyNumberFormat="0" applyProtection="0">
      <alignment horizontal="left" vertical="center" indent="1"/>
    </xf>
    <xf numFmtId="187" fontId="12" fillId="76" borderId="1"/>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2" fillId="82" borderId="0"/>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4" fontId="12" fillId="0" borderId="64" applyNumberFormat="0" applyProtection="0">
      <alignment horizontal="right" vertical="center"/>
    </xf>
    <xf numFmtId="4" fontId="12" fillId="38" borderId="64" applyNumberFormat="0" applyProtection="0">
      <alignment horizontal="left" vertical="center" indent="1"/>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1" fillId="0" borderId="0">
      <alignment vertical="center"/>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82" borderId="0"/>
    <xf numFmtId="187" fontId="12" fillId="51" borderId="64" applyNumberFormat="0" applyFont="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2" fillId="67" borderId="262" applyNumberFormat="0" applyProtection="0">
      <alignment horizontal="left" vertical="top" indent="1"/>
    </xf>
    <xf numFmtId="187" fontId="133" fillId="79" borderId="0" applyNumberFormat="0" applyBorder="0" applyAlignment="0" applyProtection="0"/>
    <xf numFmtId="187" fontId="133" fillId="80" borderId="0" applyNumberFormat="0" applyBorder="0" applyAlignment="0" applyProtection="0"/>
    <xf numFmtId="187" fontId="133" fillId="11" borderId="0" applyNumberFormat="0" applyBorder="0" applyAlignment="0" applyProtection="0"/>
    <xf numFmtId="187" fontId="133" fillId="42" borderId="0" applyNumberFormat="0" applyBorder="0" applyAlignment="0" applyProtection="0"/>
    <xf numFmtId="187" fontId="133" fillId="81"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33" fillId="79"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2" fillId="46" borderId="0" applyNumberFormat="0" applyBorder="0" applyAlignment="0" applyProtection="0"/>
    <xf numFmtId="187" fontId="133" fillId="80"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1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42"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3" fillId="8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8" borderId="262" applyNumberFormat="0" applyProtection="0">
      <alignment horizontal="left" vertical="top" indent="1"/>
    </xf>
    <xf numFmtId="187" fontId="133" fillId="11" borderId="0" applyNumberFormat="0" applyBorder="0" applyAlignment="0" applyProtection="0"/>
    <xf numFmtId="187" fontId="12" fillId="72" borderId="262" applyNumberFormat="0" applyProtection="0">
      <alignment horizontal="left" vertical="top" indent="1"/>
    </xf>
    <xf numFmtId="187" fontId="148" fillId="52"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79" borderId="0" applyNumberFormat="0" applyBorder="0" applyAlignment="0" applyProtection="0"/>
    <xf numFmtId="187" fontId="133" fillId="80" borderId="0" applyNumberFormat="0" applyBorder="0" applyAlignment="0" applyProtection="0"/>
    <xf numFmtId="187" fontId="133" fillId="11" borderId="0" applyNumberFormat="0" applyBorder="0" applyAlignment="0" applyProtection="0"/>
    <xf numFmtId="187" fontId="133" fillId="42" borderId="0" applyNumberFormat="0" applyBorder="0" applyAlignment="0" applyProtection="0"/>
    <xf numFmtId="187" fontId="133" fillId="81"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2" fillId="46" borderId="0" applyNumberFormat="0" applyBorder="0" applyAlignment="0" applyProtection="0"/>
    <xf numFmtId="187" fontId="133" fillId="80"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1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42"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3" fillId="8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33" fillId="11" borderId="0" applyNumberFormat="0" applyBorder="0" applyAlignment="0" applyProtection="0"/>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79"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80"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1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33" fillId="42"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81"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2" fillId="67" borderId="262" applyNumberFormat="0" applyProtection="0">
      <alignment horizontal="left" vertical="top" indent="1"/>
    </xf>
    <xf numFmtId="187" fontId="133" fillId="80" borderId="0" applyNumberFormat="0" applyBorder="0" applyAlignment="0" applyProtection="0"/>
    <xf numFmtId="187" fontId="12" fillId="68" borderId="262" applyNumberFormat="0" applyProtection="0">
      <alignment horizontal="left" vertical="top" indent="1"/>
    </xf>
    <xf numFmtId="187" fontId="144" fillId="51" borderId="0" applyNumberFormat="0" applyBorder="0" applyAlignment="0" applyProtection="0"/>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11" borderId="0" applyNumberFormat="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33" fillId="79" borderId="0" applyNumberFormat="0" applyBorder="0" applyAlignment="0" applyProtection="0"/>
    <xf numFmtId="187" fontId="146" fillId="11" borderId="270" applyNumberFormat="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33" fillId="11" borderId="0" applyNumberFormat="0" applyBorder="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33" fillId="42" borderId="0" applyNumberFormat="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33" fillId="81"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2" fillId="46" borderId="0" applyNumberFormat="0" applyBorder="0" applyAlignment="0" applyProtection="0"/>
    <xf numFmtId="187" fontId="133" fillId="80"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1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42"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3" fillId="8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33" fillId="11" borderId="0" applyNumberFormat="0" applyBorder="0" applyAlignment="0" applyProtection="0"/>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11" borderId="0" applyNumberFormat="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33" fillId="8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42" borderId="0" applyNumberFormat="0" applyBorder="0" applyAlignment="0" applyProtection="0"/>
    <xf numFmtId="187" fontId="150" fillId="52" borderId="64" applyNumberFormat="0" applyAlignment="0" applyProtection="0"/>
    <xf numFmtId="187" fontId="12" fillId="67" borderId="262" applyNumberFormat="0" applyProtection="0">
      <alignment horizontal="left" vertical="top" indent="1"/>
    </xf>
    <xf numFmtId="187" fontId="143" fillId="0" borderId="0" applyNumberFormat="0" applyFill="0" applyBorder="0" applyAlignment="0" applyProtection="0"/>
    <xf numFmtId="187" fontId="12" fillId="68" borderId="262" applyNumberFormat="0" applyProtection="0">
      <alignment horizontal="left" vertical="top" indent="1"/>
    </xf>
    <xf numFmtId="187" fontId="143" fillId="0" borderId="268" applyNumberFormat="0" applyFill="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79"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80"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1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33" fillId="42"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81"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2" fillId="67" borderId="262" applyNumberFormat="0" applyProtection="0">
      <alignment horizontal="left" vertical="top" indent="1"/>
    </xf>
    <xf numFmtId="187" fontId="133" fillId="80" borderId="0" applyNumberFormat="0" applyBorder="0" applyAlignment="0" applyProtection="0"/>
    <xf numFmtId="187" fontId="12" fillId="68" borderId="262" applyNumberFormat="0" applyProtection="0">
      <alignment horizontal="left" vertical="top" indent="1"/>
    </xf>
    <xf numFmtId="187" fontId="144" fillId="51" borderId="0" applyNumberFormat="0" applyBorder="0" applyAlignment="0" applyProtection="0"/>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72"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2" fillId="72" borderId="262" applyNumberFormat="0" applyProtection="0">
      <alignment horizontal="left" vertical="top" indent="1"/>
    </xf>
    <xf numFmtId="187" fontId="133" fillId="79" borderId="0" applyNumberFormat="0" applyBorder="0" applyAlignment="0" applyProtection="0"/>
    <xf numFmtId="187" fontId="12" fillId="72" borderId="262" applyNumberFormat="0" applyProtection="0">
      <alignment horizontal="left" vertical="top" indent="1"/>
    </xf>
    <xf numFmtId="187" fontId="133" fillId="81" borderId="0" applyNumberFormat="0" applyBorder="0" applyAlignment="0" applyProtection="0"/>
    <xf numFmtId="187" fontId="12" fillId="72" borderId="262" applyNumberFormat="0" applyProtection="0">
      <alignment horizontal="left" vertical="top" indent="1"/>
    </xf>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81"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42" borderId="0" applyNumberFormat="0" applyBorder="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2" fillId="73" borderId="264" applyNumberFormat="0">
      <protection locked="0"/>
    </xf>
    <xf numFmtId="187" fontId="12" fillId="72" borderId="262" applyNumberFormat="0" applyProtection="0">
      <alignment horizontal="left" vertical="top" indent="1"/>
    </xf>
    <xf numFmtId="187" fontId="133" fillId="79" borderId="0" applyNumberFormat="0" applyBorder="0" applyAlignment="0" applyProtection="0"/>
    <xf numFmtId="187" fontId="133" fillId="81" borderId="0" applyNumberFormat="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33" fillId="42" borderId="0" applyNumberFormat="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33" fillId="11" borderId="0" applyNumberFormat="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33" fillId="80" borderId="0" applyNumberFormat="0" applyBorder="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33" fillId="79" borderId="0" applyNumberFormat="0" applyBorder="0" applyAlignment="0" applyProtection="0"/>
    <xf numFmtId="187" fontId="12" fillId="73" borderId="264" applyNumberFormat="0">
      <protection locked="0"/>
    </xf>
    <xf numFmtId="187" fontId="12" fillId="72" borderId="262" applyNumberFormat="0" applyProtection="0">
      <alignment horizontal="left" vertical="top" indent="1"/>
    </xf>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2" fillId="72" borderId="262" applyNumberFormat="0" applyProtection="0">
      <alignment horizontal="left" vertical="top" indent="1"/>
    </xf>
    <xf numFmtId="187" fontId="133" fillId="42" borderId="0" applyNumberFormat="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33" fillId="11" borderId="0" applyNumberFormat="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33" fillId="80" borderId="0" applyNumberFormat="0" applyBorder="0" applyAlignment="0" applyProtection="0"/>
    <xf numFmtId="187" fontId="12" fillId="73" borderId="264" applyNumberFormat="0">
      <protection locked="0"/>
    </xf>
    <xf numFmtId="187" fontId="12" fillId="69" borderId="262" applyNumberFormat="0" applyProtection="0">
      <alignment horizontal="left" vertical="top" indent="1"/>
    </xf>
    <xf numFmtId="187" fontId="133" fillId="79" borderId="0" applyNumberFormat="0" applyBorder="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82" borderId="0"/>
    <xf numFmtId="187" fontId="107" fillId="0" borderId="269" applyNumberFormat="0" applyFill="0" applyAlignment="0" applyProtection="0"/>
    <xf numFmtId="187" fontId="147" fillId="0" borderId="0" applyNumberFormat="0" applyFill="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82" borderId="0"/>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69"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82" borderId="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82" borderId="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82" borderId="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51" borderId="64" applyNumberFormat="0" applyFont="0" applyAlignment="0" applyProtection="0"/>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3" borderId="264" applyNumberFormat="0">
      <protection locked="0"/>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3" borderId="264" applyNumberFormat="0">
      <protection locked="0"/>
    </xf>
    <xf numFmtId="187" fontId="12" fillId="72" borderId="262" applyNumberFormat="0" applyProtection="0">
      <alignment horizontal="left" vertical="top" indent="1"/>
    </xf>
    <xf numFmtId="187" fontId="12" fillId="73" borderId="264" applyNumberFormat="0">
      <protection locked="0"/>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73" borderId="264" applyNumberFormat="0">
      <protection locked="0"/>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9"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9"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72"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8"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67" borderId="262" applyNumberFormat="0" applyProtection="0">
      <alignment horizontal="left" vertical="top" indent="1"/>
    </xf>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67" borderId="262" applyNumberFormat="0" applyProtection="0">
      <alignment horizontal="left" vertical="top" indent="1"/>
    </xf>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2" fillId="51" borderId="64" applyNumberFormat="0" applyFont="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81"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80"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42"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81"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11" borderId="0" applyNumberFormat="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80"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42"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81"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79" borderId="0" applyNumberFormat="0" applyBorder="0" applyAlignment="0" applyProtection="0"/>
    <xf numFmtId="187" fontId="133" fillId="80"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33" fillId="42"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9" fillId="77" borderId="272" applyNumberFormat="0" applyAlignment="0" applyProtection="0"/>
    <xf numFmtId="187" fontId="132" fillId="46" borderId="0" applyNumberFormat="0" applyBorder="0" applyAlignment="0" applyProtection="0"/>
    <xf numFmtId="187" fontId="133" fillId="42" borderId="0" applyNumberFormat="0" applyBorder="0" applyAlignment="0" applyProtection="0"/>
    <xf numFmtId="187" fontId="133" fillId="79"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0" borderId="0" applyNumberFormat="0" applyBorder="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49" fillId="77" borderId="272" applyNumberFormat="0" applyAlignment="0" applyProtection="0"/>
    <xf numFmtId="187" fontId="133" fillId="1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42"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81"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50" fillId="52" borderId="64" applyNumberFormat="0" applyAlignment="0" applyProtection="0"/>
    <xf numFmtId="187" fontId="148" fillId="0" borderId="271" applyNumberFormat="0" applyFill="0" applyAlignment="0" applyProtection="0"/>
    <xf numFmtId="187" fontId="144" fillId="51" borderId="0" applyNumberFormat="0" applyBorder="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33" fillId="81"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1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80"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3" fillId="79"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2" fillId="51" borderId="64" applyNumberFormat="0" applyFon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11" borderId="0" applyNumberFormat="0" applyBorder="0" applyAlignment="0" applyProtection="0"/>
    <xf numFmtId="187" fontId="150" fillId="52" borderId="64" applyNumberForma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79" borderId="0" applyNumberFormat="0" applyBorder="0" applyAlignment="0" applyProtection="0"/>
    <xf numFmtId="187" fontId="142" fillId="0" borderId="267" applyNumberFormat="0" applyFill="0" applyAlignment="0" applyProtection="0"/>
    <xf numFmtId="187" fontId="133" fillId="81" borderId="0" applyNumberFormat="0" applyBorder="0" applyAlignment="0" applyProtection="0"/>
    <xf numFmtId="187" fontId="141" fillId="0" borderId="266"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9" fillId="77" borderId="272" applyNumberForma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79" borderId="0" applyNumberFormat="0" applyBorder="0" applyAlignment="0" applyProtection="0"/>
    <xf numFmtId="187" fontId="148" fillId="0" borderId="271" applyNumberFormat="0" applyFill="0" applyAlignment="0" applyProtection="0"/>
    <xf numFmtId="187" fontId="133" fillId="81" borderId="0" applyNumberFormat="0" applyBorder="0" applyAlignment="0" applyProtection="0"/>
    <xf numFmtId="187" fontId="150" fillId="52" borderId="64" applyNumberForma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2" fillId="46" borderId="0" applyNumberFormat="0" applyBorder="0" applyAlignment="0" applyProtection="0"/>
    <xf numFmtId="187" fontId="149" fillId="77" borderId="272" applyNumberFormat="0" applyAlignment="0" applyProtection="0"/>
    <xf numFmtId="187" fontId="133" fillId="42"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33" fillId="11"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33" fillId="80"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42"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1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80"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9"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11" borderId="0" applyNumberFormat="0" applyBorder="0" applyAlignment="0" applyProtection="0"/>
    <xf numFmtId="187" fontId="150" fillId="52" borderId="64" applyNumberForma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79" borderId="0" applyNumberFormat="0" applyBorder="0" applyAlignment="0" applyProtection="0"/>
    <xf numFmtId="187" fontId="142" fillId="0" borderId="267" applyNumberFormat="0" applyFill="0" applyAlignment="0" applyProtection="0"/>
    <xf numFmtId="187" fontId="133" fillId="81" borderId="0" applyNumberFormat="0" applyBorder="0" applyAlignment="0" applyProtection="0"/>
    <xf numFmtId="187" fontId="141" fillId="0" borderId="266"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33" fillId="11" borderId="0" applyNumberFormat="0" applyBorder="0" applyAlignment="0" applyProtection="0"/>
    <xf numFmtId="187" fontId="149" fillId="77" borderId="272" applyNumberForma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79" borderId="0" applyNumberFormat="0" applyBorder="0" applyAlignment="0" applyProtection="0"/>
    <xf numFmtId="187" fontId="148" fillId="0" borderId="271" applyNumberFormat="0" applyFill="0" applyAlignment="0" applyProtection="0"/>
    <xf numFmtId="187" fontId="133" fillId="81" borderId="0" applyNumberFormat="0" applyBorder="0" applyAlignment="0" applyProtection="0"/>
    <xf numFmtId="187" fontId="150" fillId="52" borderId="64" applyNumberForma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2" fillId="46" borderId="0" applyNumberFormat="0" applyBorder="0" applyAlignment="0" applyProtection="0"/>
    <xf numFmtId="187" fontId="12" fillId="51" borderId="64" applyNumberFormat="0" applyFont="0" applyAlignment="0" applyProtection="0"/>
    <xf numFmtId="187" fontId="133" fillId="42" borderId="0" applyNumberFormat="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46" fillId="11" borderId="270" applyNumberFormat="0" applyAlignment="0" applyProtection="0"/>
    <xf numFmtId="187" fontId="133" fillId="11"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50" fillId="52" borderId="64" applyNumberFormat="0" applyAlignment="0" applyProtection="0"/>
    <xf numFmtId="187" fontId="133" fillId="80"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81" borderId="0" applyNumberFormat="0" applyBorder="0" applyAlignment="0" applyProtection="0"/>
    <xf numFmtId="187" fontId="133" fillId="79"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42"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11" borderId="0" applyNumberFormat="0" applyBorder="0" applyAlignment="0" applyProtection="0"/>
    <xf numFmtId="187" fontId="143" fillId="0" borderId="0" applyNumberFormat="0" applyFill="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80"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9" borderId="0" applyNumberFormat="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42" borderId="0" applyNumberFormat="0" applyBorder="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33" fillId="1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33" fillId="80"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33" fillId="79"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1" fillId="0" borderId="266" applyNumberFormat="0" applyFill="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33" fillId="79" borderId="0" applyNumberFormat="0" applyBorder="0" applyAlignment="0" applyProtection="0"/>
    <xf numFmtId="187" fontId="133" fillId="81" borderId="0" applyNumberFormat="0" applyBorder="0" applyAlignment="0" applyProtection="0"/>
    <xf numFmtId="187" fontId="149" fillId="77" borderId="272" applyNumberForma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50" fillId="52" borderId="64" applyNumberFormat="0" applyAlignment="0" applyProtection="0"/>
    <xf numFmtId="187" fontId="148" fillId="0" borderId="271" applyNumberFormat="0" applyFill="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3" fillId="79" borderId="0" applyNumberFormat="0" applyBorder="0" applyAlignment="0" applyProtection="0"/>
    <xf numFmtId="187" fontId="12" fillId="51" borderId="64" applyNumberFormat="0" applyFont="0" applyAlignment="0" applyProtection="0"/>
    <xf numFmtId="187" fontId="133" fillId="81" borderId="0" applyNumberFormat="0" applyBorder="0" applyAlignment="0" applyProtection="0"/>
    <xf numFmtId="187" fontId="148" fillId="52"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6" fillId="11" borderId="270" applyNumberFormat="0" applyAlignment="0" applyProtection="0"/>
    <xf numFmtId="187" fontId="145" fillId="77" borderId="64" applyNumberFormat="0" applyAlignment="0" applyProtection="0"/>
    <xf numFmtId="187" fontId="133" fillId="42" borderId="0" applyNumberFormat="0" applyBorder="0" applyAlignment="0" applyProtection="0"/>
    <xf numFmtId="187" fontId="144" fillId="5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11" borderId="0" applyNumberFormat="0" applyBorder="0" applyAlignment="0" applyProtection="0"/>
    <xf numFmtId="187" fontId="148" fillId="0" borderId="271" applyNumberFormat="0" applyFill="0" applyAlignment="0" applyProtection="0"/>
    <xf numFmtId="187" fontId="133" fillId="81" borderId="0" applyNumberFormat="0" applyBorder="0" applyAlignment="0" applyProtection="0"/>
    <xf numFmtId="187" fontId="150" fillId="52" borderId="64" applyNumberFormat="0" applyAlignment="0" applyProtection="0"/>
    <xf numFmtId="187" fontId="133" fillId="80"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42" borderId="0" applyNumberFormat="0" applyBorder="0" applyAlignment="0" applyProtection="0"/>
    <xf numFmtId="187" fontId="133" fillId="79"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42"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11" borderId="0" applyNumberFormat="0" applyBorder="0" applyAlignment="0" applyProtection="0"/>
    <xf numFmtId="187" fontId="141" fillId="0" borderId="266" applyNumberFormat="0" applyFill="0" applyAlignment="0" applyProtection="0"/>
    <xf numFmtId="187" fontId="132" fillId="46" borderId="0" applyNumberFormat="0" applyBorder="0" applyAlignment="0" applyProtection="0"/>
    <xf numFmtId="187" fontId="149" fillId="77" borderId="272" applyNumberFormat="0" applyAlignment="0" applyProtection="0"/>
    <xf numFmtId="187" fontId="133" fillId="80"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6" fillId="11" borderId="270" applyNumberFormat="0" applyAlignment="0" applyProtection="0"/>
    <xf numFmtId="187" fontId="133" fillId="79"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48" fillId="0" borderId="271"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1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33" fillId="80"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9"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87" fontId="24" fillId="0" borderId="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4"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87" fontId="131" fillId="0" borderId="0">
      <alignment vertical="center"/>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1" fillId="0" borderId="0">
      <alignment vertical="center"/>
      <protection locked="0"/>
    </xf>
    <xf numFmtId="164" fontId="152" fillId="0" borderId="0" applyFont="0" applyFill="0" applyBorder="0" applyAlignment="0" applyProtection="0">
      <alignment vertical="center"/>
    </xf>
    <xf numFmtId="187" fontId="131" fillId="0" borderId="0">
      <alignment vertical="center"/>
      <protection locked="0"/>
    </xf>
    <xf numFmtId="187" fontId="64" fillId="0" borderId="0">
      <protection locked="0"/>
    </xf>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187" fontId="12" fillId="82" borderId="0"/>
    <xf numFmtId="187" fontId="12" fillId="72" borderId="64" applyNumberFormat="0" applyProtection="0">
      <alignment horizontal="left" vertical="center" indent="1"/>
    </xf>
    <xf numFmtId="173" fontId="152" fillId="0" borderId="0" applyFont="0" applyFill="0" applyBorder="0" applyAlignment="0" applyProtection="0">
      <alignment vertical="center"/>
    </xf>
    <xf numFmtId="187" fontId="131" fillId="0" borderId="0">
      <alignment vertical="center"/>
      <protection locked="0"/>
    </xf>
    <xf numFmtId="187" fontId="12" fillId="82" borderId="0"/>
    <xf numFmtId="187" fontId="12" fillId="82" borderId="0"/>
    <xf numFmtId="187" fontId="12" fillId="76" borderId="1"/>
    <xf numFmtId="164" fontId="152" fillId="0" borderId="0" applyFont="0" applyFill="0" applyBorder="0" applyAlignment="0" applyProtection="0">
      <alignment vertical="center"/>
    </xf>
    <xf numFmtId="173" fontId="152" fillId="0" borderId="0" applyFont="0" applyFill="0" applyBorder="0" applyAlignment="0" applyProtection="0">
      <alignment vertical="center"/>
    </xf>
    <xf numFmtId="4" fontId="12" fillId="65" borderId="64" applyNumberFormat="0" applyProtection="0">
      <alignment horizontal="right" vertical="center"/>
    </xf>
    <xf numFmtId="4" fontId="12" fillId="58" borderId="64" applyNumberFormat="0" applyProtection="0">
      <alignment horizontal="right" vertical="center"/>
    </xf>
    <xf numFmtId="4" fontId="12" fillId="66" borderId="263" applyNumberFormat="0" applyProtection="0">
      <alignment horizontal="left" vertical="center" indent="1"/>
    </xf>
    <xf numFmtId="4" fontId="12" fillId="68" borderId="263" applyNumberFormat="0" applyProtection="0">
      <alignment horizontal="left" vertical="center" indent="1"/>
    </xf>
    <xf numFmtId="187" fontId="152" fillId="0" borderId="0">
      <alignment vertical="center"/>
    </xf>
    <xf numFmtId="187" fontId="131" fillId="0" borderId="0">
      <alignment vertical="center"/>
      <protection locked="0"/>
    </xf>
    <xf numFmtId="43" fontId="5" fillId="0" borderId="0" applyFont="0" applyFill="0" applyBorder="0" applyAlignment="0" applyProtection="0"/>
    <xf numFmtId="4" fontId="12" fillId="68" borderId="64" applyNumberFormat="0" applyProtection="0">
      <alignment horizontal="right" vertical="center"/>
    </xf>
    <xf numFmtId="4" fontId="12" fillId="68" borderId="64" applyNumberFormat="0" applyProtection="0">
      <alignment horizontal="right" vertical="center"/>
    </xf>
    <xf numFmtId="173" fontId="152" fillId="0" borderId="0" applyFont="0" applyFill="0" applyBorder="0" applyAlignment="0" applyProtection="0">
      <alignment vertical="center"/>
    </xf>
    <xf numFmtId="187" fontId="12" fillId="82" borderId="0"/>
    <xf numFmtId="43" fontId="24" fillId="0" borderId="0" applyFont="0" applyFill="0" applyBorder="0" applyAlignment="0" applyProtection="0"/>
    <xf numFmtId="43" fontId="24" fillId="0" borderId="0" applyFont="0" applyFill="0" applyBorder="0" applyAlignment="0" applyProtection="0"/>
    <xf numFmtId="173" fontId="152" fillId="0" borderId="0" applyFont="0" applyFill="0" applyBorder="0" applyAlignment="0" applyProtection="0">
      <alignment vertical="center"/>
    </xf>
    <xf numFmtId="44" fontId="5" fillId="0" borderId="0" applyFont="0" applyFill="0" applyBorder="0" applyAlignment="0" applyProtection="0"/>
    <xf numFmtId="187" fontId="12" fillId="82" borderId="0"/>
    <xf numFmtId="187" fontId="5" fillId="0" borderId="0"/>
    <xf numFmtId="4" fontId="12" fillId="62" borderId="64" applyNumberFormat="0" applyProtection="0">
      <alignment horizontal="right" vertical="center"/>
    </xf>
    <xf numFmtId="187" fontId="5" fillId="0" borderId="0"/>
    <xf numFmtId="4" fontId="12" fillId="65" borderId="64" applyNumberFormat="0" applyProtection="0">
      <alignment horizontal="right" vertical="center"/>
    </xf>
    <xf numFmtId="4" fontId="12" fillId="66" borderId="263" applyNumberFormat="0" applyProtection="0">
      <alignment horizontal="left" vertical="center" indent="1"/>
    </xf>
    <xf numFmtId="187" fontId="12" fillId="82" borderId="0"/>
    <xf numFmtId="164" fontId="152" fillId="0" borderId="0" applyFont="0" applyFill="0" applyBorder="0" applyAlignment="0" applyProtection="0">
      <alignment vertical="center"/>
    </xf>
    <xf numFmtId="187" fontId="12" fillId="82" borderId="0"/>
    <xf numFmtId="4" fontId="12" fillId="68" borderId="64" applyNumberFormat="0" applyProtection="0">
      <alignment horizontal="right" vertical="center"/>
    </xf>
    <xf numFmtId="4" fontId="12" fillId="68" borderId="263" applyNumberFormat="0" applyProtection="0">
      <alignment horizontal="left" vertical="center" indent="1"/>
    </xf>
    <xf numFmtId="164" fontId="152" fillId="0" borderId="0" applyFont="0" applyFill="0" applyBorder="0" applyAlignment="0" applyProtection="0">
      <alignment vertical="center"/>
    </xf>
    <xf numFmtId="187" fontId="12" fillId="76" borderId="1"/>
    <xf numFmtId="173" fontId="152" fillId="0" borderId="0" applyFont="0" applyFill="0" applyBorder="0" applyAlignment="0" applyProtection="0">
      <alignment vertical="center"/>
    </xf>
    <xf numFmtId="173" fontId="152" fillId="0" borderId="0" applyFont="0" applyFill="0" applyBorder="0" applyAlignment="0" applyProtection="0">
      <alignment vertical="center"/>
    </xf>
    <xf numFmtId="187" fontId="12" fillId="82" borderId="0"/>
    <xf numFmtId="187" fontId="12" fillId="76" borderId="1"/>
    <xf numFmtId="173" fontId="152" fillId="0" borderId="0" applyFont="0" applyFill="0" applyBorder="0" applyAlignment="0" applyProtection="0">
      <alignment vertical="center"/>
    </xf>
    <xf numFmtId="187" fontId="12" fillId="82" borderId="0"/>
    <xf numFmtId="4" fontId="12" fillId="31" borderId="64" applyNumberFormat="0" applyProtection="0">
      <alignment horizontal="left" vertical="center" indent="1"/>
    </xf>
    <xf numFmtId="187" fontId="12" fillId="70" borderId="64" applyNumberFormat="0" applyProtection="0">
      <alignment horizontal="left" vertical="center" indent="1"/>
    </xf>
    <xf numFmtId="44" fontId="3" fillId="0" borderId="0" applyFont="0" applyFill="0" applyBorder="0" applyAlignment="0" applyProtection="0"/>
    <xf numFmtId="43" fontId="3" fillId="0" borderId="0" applyFont="0" applyFill="0" applyBorder="0" applyAlignment="0" applyProtection="0"/>
    <xf numFmtId="173" fontId="152" fillId="0" borderId="0" applyFont="0" applyFill="0" applyBorder="0" applyAlignment="0" applyProtection="0">
      <alignment vertical="center"/>
    </xf>
    <xf numFmtId="173" fontId="152" fillId="0" borderId="0" applyFont="0" applyFill="0" applyBorder="0" applyAlignment="0" applyProtection="0">
      <alignment vertical="center"/>
    </xf>
    <xf numFmtId="43" fontId="5" fillId="0" borderId="0" applyFont="0" applyFill="0" applyBorder="0" applyAlignment="0" applyProtection="0"/>
    <xf numFmtId="4" fontId="12" fillId="64" borderId="64" applyNumberFormat="0" applyProtection="0">
      <alignment horizontal="right" vertical="center"/>
    </xf>
    <xf numFmtId="187" fontId="5" fillId="0" borderId="0"/>
    <xf numFmtId="164" fontId="152" fillId="0" borderId="0" applyFont="0" applyFill="0" applyBorder="0" applyAlignment="0" applyProtection="0">
      <alignment vertical="center"/>
    </xf>
    <xf numFmtId="4" fontId="12" fillId="61" borderId="64" applyNumberFormat="0" applyProtection="0">
      <alignment horizontal="right" vertical="center"/>
    </xf>
    <xf numFmtId="173" fontId="152" fillId="0" borderId="0" applyFont="0" applyFill="0" applyBorder="0" applyAlignment="0" applyProtection="0">
      <alignment vertical="center"/>
    </xf>
    <xf numFmtId="187" fontId="131" fillId="0" borderId="0">
      <alignment vertical="center"/>
      <protection locked="0"/>
    </xf>
    <xf numFmtId="4" fontId="12" fillId="61" borderId="64" applyNumberFormat="0" applyProtection="0">
      <alignment horizontal="right" vertical="center"/>
    </xf>
    <xf numFmtId="187" fontId="64" fillId="0" borderId="0">
      <protection locked="0"/>
    </xf>
    <xf numFmtId="173" fontId="152" fillId="0" borderId="0" applyFont="0" applyFill="0" applyBorder="0" applyAlignment="0" applyProtection="0">
      <alignment vertical="center"/>
    </xf>
    <xf numFmtId="187" fontId="12" fillId="82" borderId="0"/>
    <xf numFmtId="173" fontId="152" fillId="0" borderId="0" applyFont="0" applyFill="0" applyBorder="0" applyAlignment="0" applyProtection="0">
      <alignment vertical="center"/>
    </xf>
    <xf numFmtId="4" fontId="12" fillId="64" borderId="64" applyNumberFormat="0" applyProtection="0">
      <alignment horizontal="right" vertical="center"/>
    </xf>
    <xf numFmtId="4" fontId="12" fillId="59" borderId="263" applyNumberFormat="0" applyProtection="0">
      <alignment horizontal="right" vertical="center"/>
    </xf>
    <xf numFmtId="43" fontId="5" fillId="0" borderId="0" applyFont="0" applyFill="0" applyBorder="0" applyAlignment="0" applyProtection="0"/>
    <xf numFmtId="164" fontId="152" fillId="0" borderId="0" applyFont="0" applyFill="0" applyBorder="0" applyAlignment="0" applyProtection="0">
      <alignment vertical="center"/>
    </xf>
    <xf numFmtId="187" fontId="12" fillId="76" borderId="1"/>
    <xf numFmtId="187" fontId="131" fillId="0" borderId="0">
      <alignment vertical="center"/>
      <protection locked="0"/>
    </xf>
    <xf numFmtId="43" fontId="24" fillId="0" borderId="0" applyFont="0" applyFill="0" applyBorder="0" applyAlignment="0" applyProtection="0"/>
    <xf numFmtId="187" fontId="12" fillId="72" borderId="64" applyNumberFormat="0" applyProtection="0">
      <alignment horizontal="left" vertical="center" indent="1"/>
    </xf>
    <xf numFmtId="173" fontId="152" fillId="0" borderId="0" applyFont="0" applyFill="0" applyBorder="0" applyAlignment="0" applyProtection="0">
      <alignment vertical="center"/>
    </xf>
    <xf numFmtId="173" fontId="152" fillId="0" borderId="0" applyFont="0" applyFill="0" applyBorder="0" applyAlignment="0" applyProtection="0">
      <alignment vertical="center"/>
    </xf>
    <xf numFmtId="4" fontId="12" fillId="31" borderId="64" applyNumberFormat="0" applyProtection="0">
      <alignment horizontal="left" vertical="center" indent="1"/>
    </xf>
    <xf numFmtId="43" fontId="5" fillId="0" borderId="0" applyFont="0" applyFill="0" applyBorder="0" applyAlignment="0" applyProtection="0"/>
    <xf numFmtId="173" fontId="152" fillId="0" borderId="0" applyFont="0" applyFill="0" applyBorder="0" applyAlignment="0" applyProtection="0">
      <alignment vertical="center"/>
    </xf>
    <xf numFmtId="4" fontId="12" fillId="65" borderId="64" applyNumberFormat="0" applyProtection="0">
      <alignment horizontal="right" vertical="center"/>
    </xf>
    <xf numFmtId="187" fontId="131" fillId="0" borderId="0">
      <alignment vertical="center"/>
      <protection locked="0"/>
    </xf>
    <xf numFmtId="187" fontId="64" fillId="0" borderId="0">
      <protection locked="0"/>
    </xf>
    <xf numFmtId="164" fontId="152" fillId="0" borderId="0" applyFont="0" applyFill="0" applyBorder="0" applyAlignment="0" applyProtection="0">
      <alignment vertical="center"/>
    </xf>
    <xf numFmtId="187" fontId="12" fillId="69" borderId="64" applyNumberFormat="0" applyProtection="0">
      <alignment horizontal="left" vertical="center" indent="1"/>
    </xf>
    <xf numFmtId="187" fontId="12" fillId="82" borderId="0"/>
    <xf numFmtId="187" fontId="12" fillId="72" borderId="64" applyNumberFormat="0" applyProtection="0">
      <alignment horizontal="left" vertical="center" indent="1"/>
    </xf>
    <xf numFmtId="4" fontId="12" fillId="69" borderId="263" applyNumberFormat="0" applyProtection="0">
      <alignment horizontal="left" vertical="center" indent="1"/>
    </xf>
    <xf numFmtId="187" fontId="12" fillId="69" borderId="64" applyNumberFormat="0" applyProtection="0">
      <alignment horizontal="left" vertical="center" indent="1"/>
    </xf>
    <xf numFmtId="187" fontId="131" fillId="0" borderId="0">
      <alignment vertical="center"/>
      <protection locked="0"/>
    </xf>
    <xf numFmtId="164" fontId="152" fillId="0" borderId="0" applyFont="0" applyFill="0" applyBorder="0" applyAlignment="0" applyProtection="0">
      <alignment vertical="center"/>
    </xf>
    <xf numFmtId="187" fontId="12" fillId="82" borderId="0"/>
    <xf numFmtId="4" fontId="12" fillId="62" borderId="64" applyNumberFormat="0" applyProtection="0">
      <alignment horizontal="right" vertical="center"/>
    </xf>
    <xf numFmtId="4" fontId="12" fillId="59" borderId="263" applyNumberFormat="0" applyProtection="0">
      <alignment horizontal="right" vertical="center"/>
    </xf>
    <xf numFmtId="187" fontId="5" fillId="0" borderId="0"/>
    <xf numFmtId="187" fontId="12" fillId="82" borderId="0"/>
    <xf numFmtId="164" fontId="152" fillId="0" borderId="0" applyFont="0" applyFill="0" applyBorder="0" applyAlignment="0" applyProtection="0">
      <alignment vertical="center"/>
    </xf>
    <xf numFmtId="187" fontId="131" fillId="0" borderId="0">
      <alignment vertical="center"/>
      <protection locked="0"/>
    </xf>
    <xf numFmtId="187" fontId="12" fillId="72" borderId="64" applyNumberFormat="0" applyProtection="0">
      <alignment horizontal="left" vertical="center" indent="1"/>
    </xf>
    <xf numFmtId="164" fontId="152" fillId="0" borderId="0" applyFont="0" applyFill="0" applyBorder="0" applyAlignment="0" applyProtection="0">
      <alignment vertical="center"/>
    </xf>
    <xf numFmtId="4" fontId="12" fillId="68" borderId="64" applyNumberFormat="0" applyProtection="0">
      <alignment horizontal="right" vertical="center"/>
    </xf>
    <xf numFmtId="187" fontId="12" fillId="76" borderId="1"/>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64" fontId="152" fillId="0" borderId="0" applyFont="0" applyFill="0" applyBorder="0" applyAlignment="0" applyProtection="0">
      <alignment vertical="center"/>
    </xf>
    <xf numFmtId="187" fontId="131" fillId="0" borderId="0">
      <alignment vertical="center"/>
      <protection locked="0"/>
    </xf>
    <xf numFmtId="173" fontId="152" fillId="0" borderId="0" applyFont="0" applyFill="0" applyBorder="0" applyAlignment="0" applyProtection="0">
      <alignment vertical="center"/>
    </xf>
    <xf numFmtId="4" fontId="12" fillId="38" borderId="64" applyNumberFormat="0" applyProtection="0">
      <alignment horizontal="left" vertical="center" indent="1"/>
    </xf>
    <xf numFmtId="164" fontId="152" fillId="0" borderId="0" applyFont="0" applyFill="0" applyBorder="0" applyAlignment="0" applyProtection="0">
      <alignment vertical="center"/>
    </xf>
    <xf numFmtId="4" fontId="12" fillId="57" borderId="64" applyNumberFormat="0" applyProtection="0">
      <alignment horizontal="right" vertical="center"/>
    </xf>
    <xf numFmtId="187" fontId="64" fillId="0" borderId="0">
      <protection locked="0"/>
    </xf>
    <xf numFmtId="4" fontId="12" fillId="59" borderId="263" applyNumberFormat="0" applyProtection="0">
      <alignment horizontal="righ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64" fontId="24" fillId="0" borderId="0" applyFont="0" applyFill="0" applyBorder="0" applyAlignment="0" applyProtection="0"/>
    <xf numFmtId="187" fontId="131" fillId="0" borderId="0">
      <alignment vertical="center"/>
      <protection locked="0"/>
    </xf>
    <xf numFmtId="173" fontId="152" fillId="0" borderId="0" applyFont="0" applyFill="0" applyBorder="0" applyAlignment="0" applyProtection="0">
      <alignment vertical="center"/>
    </xf>
    <xf numFmtId="173" fontId="152" fillId="0" borderId="0" applyFont="0" applyFill="0" applyBorder="0" applyAlignment="0" applyProtection="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xf>
    <xf numFmtId="187" fontId="12" fillId="82" borderId="0"/>
    <xf numFmtId="4" fontId="12" fillId="38" borderId="64" applyNumberFormat="0" applyProtection="0">
      <alignment horizontal="left" vertical="center" indent="1"/>
    </xf>
    <xf numFmtId="187" fontId="131" fillId="0" borderId="0">
      <alignment vertical="center"/>
    </xf>
    <xf numFmtId="187" fontId="131" fillId="0" borderId="0">
      <alignment vertical="center"/>
    </xf>
    <xf numFmtId="4" fontId="12" fillId="68" borderId="263" applyNumberFormat="0" applyProtection="0">
      <alignment horizontal="left" vertical="center" indent="1"/>
    </xf>
    <xf numFmtId="187" fontId="131" fillId="0" borderId="0">
      <alignment vertical="center"/>
      <protection locked="0"/>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xf>
    <xf numFmtId="187" fontId="131" fillId="0" borderId="0">
      <alignment vertical="center"/>
      <protection locked="0"/>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2" fillId="82" borderId="0"/>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64" fontId="152" fillId="0" borderId="0" applyFont="0" applyFill="0" applyBorder="0" applyAlignment="0" applyProtection="0">
      <alignment vertical="center"/>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2" fillId="69" borderId="64" applyNumberFormat="0" applyProtection="0">
      <alignment horizontal="left" vertical="center" indent="1"/>
    </xf>
    <xf numFmtId="4" fontId="12" fillId="58" borderId="64" applyNumberFormat="0" applyProtection="0">
      <alignment horizontal="righ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58" borderId="64" applyNumberFormat="0" applyProtection="0">
      <alignment horizontal="right" vertical="center"/>
    </xf>
    <xf numFmtId="187" fontId="131" fillId="0" borderId="0">
      <alignment vertical="center"/>
      <protection locked="0"/>
    </xf>
    <xf numFmtId="173" fontId="152" fillId="0" borderId="0" applyFont="0" applyFill="0" applyBorder="0" applyAlignment="0" applyProtection="0">
      <alignment vertical="center"/>
    </xf>
    <xf numFmtId="164" fontId="152" fillId="0" borderId="0" applyFont="0" applyFill="0" applyBorder="0" applyAlignment="0" applyProtection="0">
      <alignment vertical="center"/>
    </xf>
    <xf numFmtId="187" fontId="131" fillId="0" borderId="0">
      <alignment vertical="center"/>
      <protection locked="0"/>
    </xf>
    <xf numFmtId="164" fontId="152" fillId="0" borderId="0" applyFont="0" applyFill="0" applyBorder="0" applyAlignment="0" applyProtection="0">
      <alignment vertical="center"/>
    </xf>
    <xf numFmtId="173" fontId="152" fillId="0" borderId="0" applyFont="0" applyFill="0" applyBorder="0" applyAlignment="0" applyProtection="0">
      <alignment vertical="center"/>
    </xf>
    <xf numFmtId="187" fontId="12" fillId="82" borderId="0"/>
    <xf numFmtId="4" fontId="12" fillId="62" borderId="64" applyNumberFormat="0" applyProtection="0">
      <alignment horizontal="right" vertical="center"/>
    </xf>
    <xf numFmtId="173" fontId="152" fillId="0" borderId="0" applyFont="0" applyFill="0" applyBorder="0" applyAlignment="0" applyProtection="0">
      <alignment vertical="center"/>
    </xf>
    <xf numFmtId="187" fontId="64" fillId="0" borderId="0">
      <protection locked="0"/>
    </xf>
    <xf numFmtId="4" fontId="12" fillId="0" borderId="64" applyNumberFormat="0" applyProtection="0">
      <alignment horizontal="right" vertical="center"/>
    </xf>
    <xf numFmtId="187" fontId="5" fillId="0" borderId="0"/>
    <xf numFmtId="4" fontId="12" fillId="63" borderId="64" applyNumberFormat="0" applyProtection="0">
      <alignment horizontal="right" vertical="center"/>
    </xf>
    <xf numFmtId="187" fontId="64" fillId="0" borderId="0">
      <protection locked="0"/>
    </xf>
    <xf numFmtId="187" fontId="131" fillId="0" borderId="0">
      <alignment vertical="center"/>
      <protection locked="0"/>
    </xf>
    <xf numFmtId="187" fontId="12" fillId="82" borderId="0"/>
    <xf numFmtId="4" fontId="12" fillId="63" borderId="64" applyNumberFormat="0" applyProtection="0">
      <alignment horizontal="right" vertical="center"/>
    </xf>
    <xf numFmtId="4" fontId="12" fillId="0" borderId="64" applyNumberFormat="0" applyProtection="0">
      <alignment horizontal="right" vertical="center"/>
    </xf>
    <xf numFmtId="43" fontId="5" fillId="0" borderId="0" applyFont="0" applyFill="0" applyBorder="0" applyAlignment="0" applyProtection="0"/>
    <xf numFmtId="43" fontId="5" fillId="0" borderId="0" applyFont="0" applyFill="0" applyBorder="0" applyAlignment="0" applyProtection="0"/>
    <xf numFmtId="187" fontId="12" fillId="82" borderId="0"/>
    <xf numFmtId="4" fontId="12" fillId="39" borderId="64" applyNumberFormat="0" applyProtection="0">
      <alignment vertical="center"/>
    </xf>
    <xf numFmtId="4" fontId="12" fillId="65" borderId="64" applyNumberFormat="0" applyProtection="0">
      <alignment horizontal="right" vertical="center"/>
    </xf>
    <xf numFmtId="187" fontId="12" fillId="69" borderId="64" applyNumberFormat="0" applyProtection="0">
      <alignment horizontal="left" vertical="center" indent="1"/>
    </xf>
    <xf numFmtId="164" fontId="152" fillId="0" borderId="0" applyFont="0" applyFill="0" applyBorder="0" applyAlignment="0" applyProtection="0">
      <alignment vertical="center"/>
    </xf>
    <xf numFmtId="187" fontId="131" fillId="0" borderId="0">
      <alignment vertical="center"/>
      <protection locked="0"/>
    </xf>
    <xf numFmtId="187" fontId="64" fillId="0" borderId="0">
      <protection locked="0"/>
    </xf>
    <xf numFmtId="187" fontId="12" fillId="82" borderId="0"/>
    <xf numFmtId="43" fontId="5" fillId="0" borderId="0" applyFont="0" applyFill="0" applyBorder="0" applyAlignment="0" applyProtection="0"/>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187" fontId="12" fillId="82" borderId="0"/>
    <xf numFmtId="4" fontId="12" fillId="68" borderId="64" applyNumberFormat="0" applyProtection="0">
      <alignment horizontal="right" vertical="center"/>
    </xf>
    <xf numFmtId="4" fontId="12" fillId="0" borderId="64" applyNumberFormat="0" applyProtection="0">
      <alignment horizontal="right" vertical="center"/>
    </xf>
    <xf numFmtId="187" fontId="12" fillId="82" borderId="0"/>
    <xf numFmtId="4" fontId="12" fillId="38" borderId="64" applyNumberFormat="0" applyProtection="0">
      <alignment horizontal="left" vertical="center" indent="1"/>
    </xf>
    <xf numFmtId="187" fontId="5" fillId="0" borderId="0"/>
    <xf numFmtId="173" fontId="152" fillId="0" borderId="0" applyFont="0" applyFill="0" applyBorder="0" applyAlignment="0" applyProtection="0">
      <alignment vertical="center"/>
    </xf>
    <xf numFmtId="187" fontId="12" fillId="82" borderId="0"/>
    <xf numFmtId="187" fontId="64" fillId="0" borderId="0">
      <protection locked="0"/>
    </xf>
    <xf numFmtId="187" fontId="64" fillId="0" borderId="0">
      <protection locked="0"/>
    </xf>
    <xf numFmtId="187" fontId="12" fillId="72" borderId="64" applyNumberFormat="0" applyProtection="0">
      <alignment horizontal="left" vertical="center" indent="1"/>
    </xf>
    <xf numFmtId="187" fontId="12" fillId="82" borderId="0"/>
    <xf numFmtId="4" fontId="12" fillId="57" borderId="64" applyNumberFormat="0" applyProtection="0">
      <alignment horizontal="right" vertical="center"/>
    </xf>
    <xf numFmtId="187" fontId="64" fillId="0" borderId="0">
      <protection locked="0"/>
    </xf>
    <xf numFmtId="173" fontId="152" fillId="0" borderId="0" applyFont="0" applyFill="0" applyBorder="0" applyAlignment="0" applyProtection="0">
      <alignment vertical="center"/>
    </xf>
    <xf numFmtId="187" fontId="64" fillId="0" borderId="0">
      <protection locked="0"/>
    </xf>
    <xf numFmtId="4" fontId="12" fillId="39" borderId="64" applyNumberFormat="0" applyProtection="0">
      <alignment vertical="center"/>
    </xf>
    <xf numFmtId="4" fontId="12" fillId="38" borderId="64" applyNumberFormat="0" applyProtection="0">
      <alignment horizontal="left" vertical="center" indent="1"/>
    </xf>
    <xf numFmtId="187" fontId="131" fillId="0" borderId="0">
      <alignment vertical="center"/>
      <protection locked="0"/>
    </xf>
    <xf numFmtId="187" fontId="12" fillId="76" borderId="1"/>
    <xf numFmtId="187" fontId="12" fillId="82" borderId="0"/>
    <xf numFmtId="187" fontId="12" fillId="82" borderId="0"/>
    <xf numFmtId="187" fontId="12" fillId="76" borderId="1"/>
    <xf numFmtId="187" fontId="12" fillId="82" borderId="0"/>
    <xf numFmtId="187" fontId="131" fillId="0" borderId="0">
      <alignment vertical="center"/>
      <protection locked="0"/>
    </xf>
    <xf numFmtId="4" fontId="12" fillId="31" borderId="64" applyNumberFormat="0" applyProtection="0">
      <alignment horizontal="left" vertical="center" indent="1"/>
    </xf>
    <xf numFmtId="4" fontId="12" fillId="64" borderId="64" applyNumberFormat="0" applyProtection="0">
      <alignment horizontal="right" vertical="center"/>
    </xf>
    <xf numFmtId="4" fontId="12" fillId="64" borderId="64" applyNumberFormat="0" applyProtection="0">
      <alignment horizontal="right" vertical="center"/>
    </xf>
    <xf numFmtId="164" fontId="152" fillId="0" borderId="0" applyFont="0" applyFill="0" applyBorder="0" applyAlignment="0" applyProtection="0">
      <alignment vertical="center"/>
    </xf>
    <xf numFmtId="187" fontId="64" fillId="0" borderId="0">
      <protection locked="0"/>
    </xf>
    <xf numFmtId="187" fontId="12" fillId="82" borderId="0"/>
    <xf numFmtId="187" fontId="5" fillId="0" borderId="0"/>
    <xf numFmtId="164" fontId="152" fillId="0" borderId="0" applyFont="0" applyFill="0" applyBorder="0" applyAlignment="0" applyProtection="0">
      <alignment vertical="center"/>
    </xf>
    <xf numFmtId="4" fontId="12" fillId="57" borderId="64" applyNumberFormat="0" applyProtection="0">
      <alignment horizontal="right" vertical="center"/>
    </xf>
    <xf numFmtId="4" fontId="12" fillId="38" borderId="64" applyNumberFormat="0" applyProtection="0">
      <alignment horizontal="left" vertical="center" indent="1"/>
    </xf>
    <xf numFmtId="187" fontId="64" fillId="0" borderId="0">
      <protection locked="0"/>
    </xf>
    <xf numFmtId="4" fontId="12" fillId="61" borderId="64" applyNumberFormat="0" applyProtection="0">
      <alignment horizontal="right" vertical="center"/>
    </xf>
    <xf numFmtId="187" fontId="151" fillId="0" borderId="0"/>
    <xf numFmtId="4" fontId="12" fillId="60" borderId="64" applyNumberFormat="0" applyProtection="0">
      <alignment horizontal="right" vertical="center"/>
    </xf>
    <xf numFmtId="4" fontId="12" fillId="0" borderId="64" applyNumberFormat="0" applyProtection="0">
      <alignment horizontal="right" vertical="center"/>
    </xf>
    <xf numFmtId="4" fontId="12" fillId="38" borderId="64" applyNumberFormat="0" applyProtection="0">
      <alignment horizontal="left" vertical="center" indent="1"/>
    </xf>
    <xf numFmtId="43" fontId="5" fillId="0" borderId="0" applyFont="0" applyFill="0" applyBorder="0" applyAlignment="0" applyProtection="0"/>
    <xf numFmtId="187" fontId="12" fillId="82" borderId="0"/>
    <xf numFmtId="187" fontId="5" fillId="0" borderId="0">
      <protection locked="0"/>
    </xf>
    <xf numFmtId="187" fontId="12" fillId="82" borderId="0"/>
    <xf numFmtId="4" fontId="12" fillId="59" borderId="263" applyNumberFormat="0" applyProtection="0">
      <alignment horizontal="right" vertical="center"/>
    </xf>
    <xf numFmtId="187" fontId="12" fillId="69" borderId="64" applyNumberFormat="0" applyProtection="0">
      <alignment horizontal="left" vertical="center" indent="1"/>
    </xf>
    <xf numFmtId="4" fontId="12" fillId="68" borderId="263" applyNumberFormat="0" applyProtection="0">
      <alignment horizontal="left" vertical="center" indent="1"/>
    </xf>
    <xf numFmtId="4" fontId="12" fillId="69" borderId="263" applyNumberFormat="0" applyProtection="0">
      <alignment horizontal="left" vertical="center" indent="1"/>
    </xf>
    <xf numFmtId="187" fontId="12" fillId="70" borderId="64" applyNumberFormat="0" applyProtection="0">
      <alignment horizontal="left" vertical="center" indent="1"/>
    </xf>
    <xf numFmtId="4" fontId="12" fillId="65" borderId="64" applyNumberFormat="0" applyProtection="0">
      <alignment horizontal="right" vertical="center"/>
    </xf>
    <xf numFmtId="187" fontId="12" fillId="82" borderId="0"/>
    <xf numFmtId="187" fontId="12" fillId="72" borderId="64" applyNumberFormat="0" applyProtection="0">
      <alignment horizontal="left" vertical="center" indent="1"/>
    </xf>
    <xf numFmtId="187" fontId="12" fillId="82" borderId="0"/>
    <xf numFmtId="187" fontId="64" fillId="0" borderId="0">
      <protection locked="0"/>
    </xf>
    <xf numFmtId="4" fontId="12" fillId="61" borderId="64" applyNumberFormat="0" applyProtection="0">
      <alignment horizontal="right" vertical="center"/>
    </xf>
    <xf numFmtId="164" fontId="152" fillId="0" borderId="0" applyFont="0" applyFill="0" applyBorder="0" applyAlignment="0" applyProtection="0">
      <alignment vertical="center"/>
    </xf>
    <xf numFmtId="4" fontId="12" fillId="61" borderId="64" applyNumberFormat="0" applyProtection="0">
      <alignment horizontal="right" vertical="center"/>
    </xf>
    <xf numFmtId="187" fontId="5" fillId="0" borderId="0"/>
    <xf numFmtId="164" fontId="152" fillId="0" borderId="0" applyFont="0" applyFill="0" applyBorder="0" applyAlignment="0" applyProtection="0">
      <alignment vertical="center"/>
    </xf>
    <xf numFmtId="187" fontId="12" fillId="82" borderId="0"/>
    <xf numFmtId="187" fontId="12" fillId="70" borderId="64" applyNumberFormat="0" applyProtection="0">
      <alignment horizontal="left" vertical="center" indent="1"/>
    </xf>
    <xf numFmtId="4" fontId="12" fillId="63" borderId="64" applyNumberFormat="0" applyProtection="0">
      <alignment horizontal="right" vertical="center"/>
    </xf>
    <xf numFmtId="187" fontId="12" fillId="71" borderId="64" applyNumberFormat="0" applyProtection="0">
      <alignment horizontal="left" vertical="center" indent="1"/>
    </xf>
    <xf numFmtId="4" fontId="12" fillId="39" borderId="64" applyNumberFormat="0" applyProtection="0">
      <alignment vertical="center"/>
    </xf>
    <xf numFmtId="164" fontId="152" fillId="0" borderId="0" applyFont="0" applyFill="0" applyBorder="0" applyAlignment="0" applyProtection="0">
      <alignment vertical="center"/>
    </xf>
    <xf numFmtId="187" fontId="12" fillId="69" borderId="64" applyNumberFormat="0" applyProtection="0">
      <alignment horizontal="left" vertical="center" indent="1"/>
    </xf>
    <xf numFmtId="4" fontId="12" fillId="65" borderId="64" applyNumberFormat="0" applyProtection="0">
      <alignment horizontal="right" vertical="center"/>
    </xf>
    <xf numFmtId="187" fontId="12" fillId="82" borderId="0"/>
    <xf numFmtId="187" fontId="64" fillId="0" borderId="0">
      <protection locked="0"/>
    </xf>
    <xf numFmtId="164" fontId="152" fillId="0" borderId="0" applyFont="0" applyFill="0" applyBorder="0" applyAlignment="0" applyProtection="0">
      <alignment vertical="center"/>
    </xf>
    <xf numFmtId="4" fontId="12" fillId="69" borderId="263" applyNumberFormat="0" applyProtection="0">
      <alignment horizontal="left" vertical="center" indent="1"/>
    </xf>
    <xf numFmtId="187" fontId="131" fillId="0" borderId="0">
      <alignment vertical="center"/>
      <protection locked="0"/>
    </xf>
    <xf numFmtId="187" fontId="12" fillId="70" borderId="64" applyNumberFormat="0" applyProtection="0">
      <alignment horizontal="left" vertical="center" indent="1"/>
    </xf>
    <xf numFmtId="4" fontId="12" fillId="60" borderId="64" applyNumberFormat="0" applyProtection="0">
      <alignment horizontal="right" vertical="center"/>
    </xf>
    <xf numFmtId="187" fontId="131" fillId="0" borderId="0">
      <alignment vertical="center"/>
      <protection locked="0"/>
    </xf>
    <xf numFmtId="187" fontId="131" fillId="0" borderId="0">
      <alignment vertical="center"/>
      <protection locked="0"/>
    </xf>
    <xf numFmtId="4" fontId="12" fillId="66" borderId="263" applyNumberFormat="0" applyProtection="0">
      <alignment horizontal="left" vertical="center" indent="1"/>
    </xf>
    <xf numFmtId="4" fontId="12" fillId="58" borderId="64" applyNumberFormat="0" applyProtection="0">
      <alignment horizontal="right" vertical="center"/>
    </xf>
    <xf numFmtId="187" fontId="64" fillId="0" borderId="0">
      <protection locked="0"/>
    </xf>
    <xf numFmtId="187" fontId="12" fillId="82" borderId="0"/>
    <xf numFmtId="187" fontId="12" fillId="82" borderId="0"/>
    <xf numFmtId="4" fontId="12" fillId="58" borderId="64" applyNumberFormat="0" applyProtection="0">
      <alignment horizontal="right" vertical="center"/>
    </xf>
    <xf numFmtId="4" fontId="12" fillId="63" borderId="64" applyNumberFormat="0" applyProtection="0">
      <alignment horizontal="right" vertical="center"/>
    </xf>
    <xf numFmtId="187" fontId="12" fillId="71" borderId="64" applyNumberFormat="0" applyProtection="0">
      <alignment horizontal="left" vertical="center" indent="1"/>
    </xf>
    <xf numFmtId="187" fontId="87" fillId="0" borderId="0"/>
    <xf numFmtId="187" fontId="12" fillId="72" borderId="64" applyNumberFormat="0" applyProtection="0">
      <alignment horizontal="left" vertical="center" indent="1"/>
    </xf>
    <xf numFmtId="187" fontId="64" fillId="0" borderId="0">
      <protection locked="0"/>
    </xf>
    <xf numFmtId="4" fontId="12" fillId="63" borderId="64" applyNumberFormat="0" applyProtection="0">
      <alignment horizontal="right" vertical="center"/>
    </xf>
    <xf numFmtId="187" fontId="12" fillId="82" borderId="0"/>
    <xf numFmtId="187" fontId="12" fillId="82" borderId="0"/>
    <xf numFmtId="4" fontId="12" fillId="57" borderId="64" applyNumberFormat="0" applyProtection="0">
      <alignment horizontal="right" vertical="center"/>
    </xf>
    <xf numFmtId="187" fontId="64" fillId="0" borderId="0">
      <protection locked="0"/>
    </xf>
    <xf numFmtId="187" fontId="12" fillId="82" borderId="0"/>
    <xf numFmtId="187" fontId="12" fillId="82" borderId="0"/>
    <xf numFmtId="187" fontId="12" fillId="71" borderId="64" applyNumberFormat="0" applyProtection="0">
      <alignment horizontal="left" vertical="center" indent="1"/>
    </xf>
    <xf numFmtId="187" fontId="5" fillId="0" borderId="0"/>
    <xf numFmtId="173" fontId="152" fillId="0" borderId="0" applyFont="0" applyFill="0" applyBorder="0" applyAlignment="0" applyProtection="0">
      <alignment vertical="center"/>
    </xf>
    <xf numFmtId="4" fontId="12" fillId="39" borderId="64" applyNumberFormat="0" applyProtection="0">
      <alignment vertical="center"/>
    </xf>
    <xf numFmtId="164" fontId="152" fillId="0" borderId="0" applyFont="0" applyFill="0" applyBorder="0" applyAlignment="0" applyProtection="0">
      <alignment vertical="center"/>
    </xf>
    <xf numFmtId="173" fontId="152" fillId="0" borderId="0" applyFont="0" applyFill="0" applyBorder="0" applyAlignment="0" applyProtection="0">
      <alignment vertical="center"/>
    </xf>
    <xf numFmtId="187" fontId="12" fillId="82" borderId="0"/>
    <xf numFmtId="173" fontId="152" fillId="0" borderId="0" applyFont="0" applyFill="0" applyBorder="0" applyAlignment="0" applyProtection="0">
      <alignment vertical="center"/>
    </xf>
    <xf numFmtId="164" fontId="152" fillId="0" borderId="0" applyFont="0" applyFill="0" applyBorder="0" applyAlignment="0" applyProtection="0">
      <alignment vertical="center"/>
    </xf>
    <xf numFmtId="187" fontId="12" fillId="70" borderId="64" applyNumberFormat="0" applyProtection="0">
      <alignment horizontal="left" vertical="center" indent="1"/>
    </xf>
    <xf numFmtId="4" fontId="12" fillId="63" borderId="64" applyNumberFormat="0" applyProtection="0">
      <alignment horizontal="right" vertical="center"/>
    </xf>
    <xf numFmtId="4" fontId="12" fillId="60" borderId="64" applyNumberFormat="0" applyProtection="0">
      <alignment horizontal="right" vertical="center"/>
    </xf>
    <xf numFmtId="187" fontId="131" fillId="0" borderId="0">
      <alignment vertical="center"/>
      <protection locked="0"/>
    </xf>
    <xf numFmtId="4" fontId="12" fillId="69" borderId="263" applyNumberFormat="0" applyProtection="0">
      <alignment horizontal="left" vertical="center" indent="1"/>
    </xf>
    <xf numFmtId="187" fontId="12" fillId="82" borderId="0"/>
    <xf numFmtId="4" fontId="12" fillId="64" borderId="64" applyNumberFormat="0" applyProtection="0">
      <alignment horizontal="right" vertical="center"/>
    </xf>
    <xf numFmtId="4" fontId="12" fillId="57" borderId="64" applyNumberFormat="0" applyProtection="0">
      <alignment horizontal="right" vertical="center"/>
    </xf>
    <xf numFmtId="44" fontId="5" fillId="0" borderId="0" applyFont="0" applyFill="0" applyBorder="0" applyAlignment="0" applyProtection="0"/>
    <xf numFmtId="187" fontId="12" fillId="82" borderId="0"/>
    <xf numFmtId="4" fontId="12" fillId="68" borderId="263" applyNumberFormat="0" applyProtection="0">
      <alignment horizontal="left" vertical="center" indent="1"/>
    </xf>
    <xf numFmtId="187" fontId="12" fillId="82" borderId="0"/>
    <xf numFmtId="43" fontId="5" fillId="0" borderId="0" applyFont="0" applyFill="0" applyBorder="0" applyAlignment="0" applyProtection="0"/>
    <xf numFmtId="187" fontId="12" fillId="82" borderId="0"/>
    <xf numFmtId="187" fontId="12" fillId="82" borderId="0"/>
    <xf numFmtId="4" fontId="12" fillId="64" borderId="64" applyNumberFormat="0" applyProtection="0">
      <alignment horizontal="right" vertical="center"/>
    </xf>
    <xf numFmtId="164" fontId="152" fillId="0" borderId="0" applyFont="0" applyFill="0" applyBorder="0" applyAlignment="0" applyProtection="0">
      <alignment vertical="center"/>
    </xf>
    <xf numFmtId="187" fontId="12" fillId="82" borderId="0"/>
    <xf numFmtId="187" fontId="12" fillId="71" borderId="64" applyNumberFormat="0" applyProtection="0">
      <alignment horizontal="left" vertical="center" indent="1"/>
    </xf>
    <xf numFmtId="4" fontId="12" fillId="68" borderId="64" applyNumberFormat="0" applyProtection="0">
      <alignment horizontal="right" vertical="center"/>
    </xf>
    <xf numFmtId="187" fontId="131" fillId="0" borderId="0">
      <alignment vertical="center"/>
      <protection locked="0"/>
    </xf>
    <xf numFmtId="9" fontId="5" fillId="0" borderId="0" applyFont="0" applyFill="0" applyBorder="0" applyAlignment="0" applyProtection="0"/>
    <xf numFmtId="4" fontId="12" fillId="66" borderId="263" applyNumberFormat="0" applyProtection="0">
      <alignment horizontal="left" vertical="center" indent="1"/>
    </xf>
    <xf numFmtId="4" fontId="12" fillId="38" borderId="64" applyNumberFormat="0" applyProtection="0">
      <alignment horizontal="left" vertical="center" indent="1"/>
    </xf>
    <xf numFmtId="187" fontId="12" fillId="82" borderId="0"/>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31" borderId="64" applyNumberFormat="0" applyProtection="0">
      <alignment horizontal="left" vertical="center" indent="1"/>
    </xf>
    <xf numFmtId="4" fontId="12" fillId="59" borderId="263" applyNumberFormat="0" applyProtection="0">
      <alignment horizontal="right" vertical="center"/>
    </xf>
    <xf numFmtId="173" fontId="152"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31" borderId="64" applyNumberFormat="0" applyProtection="0">
      <alignment horizontal="left" vertical="center" indent="1"/>
    </xf>
    <xf numFmtId="187" fontId="12" fillId="71" borderId="64" applyNumberFormat="0" applyProtection="0">
      <alignment horizontal="left" vertical="center" indent="1"/>
    </xf>
    <xf numFmtId="187" fontId="152" fillId="0" borderId="0">
      <alignment vertical="center"/>
      <protection locked="0"/>
    </xf>
    <xf numFmtId="187" fontId="12" fillId="70" borderId="64" applyNumberFormat="0" applyProtection="0">
      <alignment horizontal="left" vertical="center" indent="1"/>
    </xf>
    <xf numFmtId="187" fontId="12" fillId="82" borderId="0"/>
    <xf numFmtId="164" fontId="152" fillId="0" borderId="0" applyFont="0" applyFill="0" applyBorder="0" applyAlignment="0" applyProtection="0">
      <alignment vertical="center"/>
    </xf>
    <xf numFmtId="187" fontId="12" fillId="82" borderId="0"/>
    <xf numFmtId="173" fontId="152" fillId="0" borderId="0" applyFont="0" applyFill="0" applyBorder="0" applyAlignment="0" applyProtection="0">
      <alignment vertical="center"/>
    </xf>
    <xf numFmtId="187" fontId="131" fillId="0" borderId="0">
      <alignment vertical="center"/>
      <protection locked="0"/>
    </xf>
    <xf numFmtId="187" fontId="12" fillId="82" borderId="0"/>
    <xf numFmtId="164" fontId="152" fillId="0" borderId="0" applyFont="0" applyFill="0" applyBorder="0" applyAlignment="0" applyProtection="0">
      <alignment vertical="center"/>
    </xf>
    <xf numFmtId="4" fontId="12" fillId="39" borderId="64" applyNumberFormat="0" applyProtection="0">
      <alignment vertical="center"/>
    </xf>
    <xf numFmtId="4" fontId="12" fillId="66" borderId="263" applyNumberFormat="0" applyProtection="0">
      <alignment horizontal="left" vertical="center" indent="1"/>
    </xf>
    <xf numFmtId="187" fontId="12" fillId="69" borderId="64" applyNumberFormat="0" applyProtection="0">
      <alignment horizontal="left" vertical="center" indent="1"/>
    </xf>
    <xf numFmtId="187" fontId="12" fillId="82" borderId="0"/>
    <xf numFmtId="4" fontId="12" fillId="68" borderId="64" applyNumberFormat="0" applyProtection="0">
      <alignment horizontal="right" vertical="center"/>
    </xf>
    <xf numFmtId="4" fontId="12" fillId="60" borderId="64" applyNumberFormat="0" applyProtection="0">
      <alignment horizontal="right" vertical="center"/>
    </xf>
    <xf numFmtId="187" fontId="12" fillId="71" borderId="64" applyNumberFormat="0" applyProtection="0">
      <alignment horizontal="left" vertical="center" indent="1"/>
    </xf>
    <xf numFmtId="187" fontId="12" fillId="82" borderId="0"/>
    <xf numFmtId="187" fontId="64" fillId="0" borderId="0">
      <protection locked="0"/>
    </xf>
    <xf numFmtId="4" fontId="12" fillId="64" borderId="64" applyNumberFormat="0" applyProtection="0">
      <alignment horizontal="right" vertical="center"/>
    </xf>
    <xf numFmtId="187" fontId="64" fillId="0" borderId="0">
      <protection locked="0"/>
    </xf>
    <xf numFmtId="187" fontId="12" fillId="82" borderId="0"/>
    <xf numFmtId="4" fontId="12" fillId="38" borderId="64" applyNumberFormat="0" applyProtection="0">
      <alignment horizontal="left" vertical="center" indent="1"/>
    </xf>
    <xf numFmtId="187" fontId="12" fillId="70" borderId="64" applyNumberFormat="0" applyProtection="0">
      <alignment horizontal="left" vertical="center" indent="1"/>
    </xf>
    <xf numFmtId="4" fontId="12" fillId="62" borderId="64" applyNumberFormat="0" applyProtection="0">
      <alignment horizontal="right" vertical="center"/>
    </xf>
    <xf numFmtId="187" fontId="131" fillId="0" borderId="0">
      <alignment vertical="center"/>
      <protection locked="0"/>
    </xf>
    <xf numFmtId="4" fontId="12" fillId="60" borderId="64" applyNumberFormat="0" applyProtection="0">
      <alignment horizontal="right" vertical="center"/>
    </xf>
    <xf numFmtId="187" fontId="5" fillId="0" borderId="0"/>
    <xf numFmtId="187" fontId="64" fillId="0" borderId="0">
      <protection locked="0"/>
    </xf>
    <xf numFmtId="187" fontId="12" fillId="82" borderId="0"/>
    <xf numFmtId="4" fontId="12" fillId="63" borderId="64" applyNumberFormat="0" applyProtection="0">
      <alignment horizontal="right" vertical="center"/>
    </xf>
    <xf numFmtId="4" fontId="12" fillId="60" borderId="64" applyNumberFormat="0" applyProtection="0">
      <alignment horizontal="right" vertical="center"/>
    </xf>
    <xf numFmtId="4" fontId="12" fillId="38" borderId="64" applyNumberFormat="0" applyProtection="0">
      <alignment horizontal="left" vertical="center" indent="1"/>
    </xf>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0" borderId="64" applyNumberFormat="0" applyProtection="0">
      <alignment horizontal="right" vertical="center"/>
    </xf>
    <xf numFmtId="187" fontId="131" fillId="0" borderId="0">
      <alignment vertical="center"/>
      <protection locked="0"/>
    </xf>
    <xf numFmtId="173" fontId="152" fillId="0" borderId="0" applyFont="0" applyFill="0" applyBorder="0" applyAlignment="0" applyProtection="0">
      <alignment vertical="center"/>
    </xf>
    <xf numFmtId="4" fontId="12" fillId="58" borderId="64" applyNumberFormat="0" applyProtection="0">
      <alignment horizontal="right" vertical="center"/>
    </xf>
    <xf numFmtId="187" fontId="12" fillId="82" borderId="0"/>
    <xf numFmtId="173" fontId="152" fillId="0" borderId="0" applyFont="0" applyFill="0" applyBorder="0" applyAlignment="0" applyProtection="0">
      <alignment vertical="center"/>
    </xf>
    <xf numFmtId="4" fontId="12" fillId="38" borderId="64" applyNumberFormat="0" applyProtection="0">
      <alignment horizontal="left" vertical="center" indent="1"/>
    </xf>
    <xf numFmtId="187" fontId="12" fillId="71" borderId="64" applyNumberFormat="0" applyProtection="0">
      <alignment horizontal="left" vertical="center" indent="1"/>
    </xf>
    <xf numFmtId="173" fontId="152" fillId="0" borderId="0" applyFont="0" applyFill="0" applyBorder="0" applyAlignment="0" applyProtection="0">
      <alignment vertical="center"/>
    </xf>
    <xf numFmtId="187" fontId="12" fillId="82" borderId="0"/>
    <xf numFmtId="4" fontId="12" fillId="66" borderId="263" applyNumberFormat="0" applyProtection="0">
      <alignment horizontal="left" vertical="center" indent="1"/>
    </xf>
    <xf numFmtId="187" fontId="12" fillId="82" borderId="0"/>
    <xf numFmtId="164" fontId="152" fillId="0" borderId="0" applyFont="0" applyFill="0" applyBorder="0" applyAlignment="0" applyProtection="0">
      <alignment vertical="center"/>
    </xf>
    <xf numFmtId="187" fontId="12" fillId="82" borderId="0"/>
    <xf numFmtId="164" fontId="152" fillId="0" borderId="0" applyFont="0" applyFill="0" applyBorder="0" applyAlignment="0" applyProtection="0">
      <alignment vertical="center"/>
    </xf>
    <xf numFmtId="4" fontId="12" fillId="31" borderId="64" applyNumberFormat="0" applyProtection="0">
      <alignment horizontal="left" vertical="center" indent="1"/>
    </xf>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61" borderId="64" applyNumberFormat="0" applyProtection="0">
      <alignment horizontal="right" vertical="center"/>
    </xf>
    <xf numFmtId="164" fontId="152" fillId="0" borderId="0" applyFont="0" applyFill="0" applyBorder="0" applyAlignment="0" applyProtection="0">
      <alignment vertical="center"/>
    </xf>
    <xf numFmtId="4" fontId="12" fillId="62" borderId="64" applyNumberFormat="0" applyProtection="0">
      <alignment horizontal="right" vertical="center"/>
    </xf>
    <xf numFmtId="173" fontId="152" fillId="0" borderId="0" applyFont="0" applyFill="0" applyBorder="0" applyAlignment="0" applyProtection="0">
      <alignment vertical="center"/>
    </xf>
    <xf numFmtId="4" fontId="12" fillId="60" borderId="64" applyNumberFormat="0" applyProtection="0">
      <alignment horizontal="right" vertical="center"/>
    </xf>
    <xf numFmtId="187" fontId="64" fillId="0" borderId="0">
      <protection locked="0"/>
    </xf>
    <xf numFmtId="4" fontId="12" fillId="38" borderId="64" applyNumberFormat="0" applyProtection="0">
      <alignment horizontal="left" vertical="center" indent="1"/>
    </xf>
    <xf numFmtId="43" fontId="5" fillId="0" borderId="0" applyFont="0" applyFill="0" applyBorder="0" applyAlignment="0" applyProtection="0"/>
    <xf numFmtId="187" fontId="12" fillId="82" borderId="0"/>
    <xf numFmtId="164" fontId="152" fillId="0" borderId="0" applyFont="0" applyFill="0" applyBorder="0" applyAlignment="0" applyProtection="0">
      <alignment vertical="center"/>
    </xf>
    <xf numFmtId="4" fontId="12" fillId="58" borderId="64" applyNumberFormat="0" applyProtection="0">
      <alignment horizontal="right" vertical="center"/>
    </xf>
    <xf numFmtId="43" fontId="5" fillId="0" borderId="0" applyFont="0" applyFill="0" applyBorder="0" applyAlignment="0" applyProtection="0"/>
    <xf numFmtId="164" fontId="152" fillId="0" borderId="0" applyFont="0" applyFill="0" applyBorder="0" applyAlignment="0" applyProtection="0">
      <alignment vertical="center"/>
    </xf>
    <xf numFmtId="4" fontId="12" fillId="61" borderId="64" applyNumberFormat="0" applyProtection="0">
      <alignment horizontal="right" vertical="center"/>
    </xf>
    <xf numFmtId="187" fontId="12" fillId="82" borderId="0"/>
    <xf numFmtId="187" fontId="12" fillId="82" borderId="0"/>
    <xf numFmtId="4" fontId="12" fillId="59" borderId="263" applyNumberFormat="0" applyProtection="0">
      <alignment horizontal="right" vertical="center"/>
    </xf>
    <xf numFmtId="187" fontId="12" fillId="82" borderId="0"/>
    <xf numFmtId="4" fontId="12" fillId="31" borderId="64" applyNumberFormat="0" applyProtection="0">
      <alignment horizontal="left" vertical="center" indent="1"/>
    </xf>
    <xf numFmtId="43" fontId="5" fillId="0" borderId="0" applyFont="0" applyFill="0" applyBorder="0" applyAlignment="0" applyProtection="0"/>
    <xf numFmtId="4" fontId="12" fillId="39" borderId="64" applyNumberFormat="0" applyProtection="0">
      <alignment vertical="center"/>
    </xf>
    <xf numFmtId="164" fontId="152" fillId="0" borderId="0" applyFont="0" applyFill="0" applyBorder="0" applyAlignment="0" applyProtection="0">
      <alignment vertical="center"/>
    </xf>
    <xf numFmtId="4" fontId="12" fillId="39" borderId="64" applyNumberFormat="0" applyProtection="0">
      <alignment vertical="center"/>
    </xf>
    <xf numFmtId="4" fontId="12" fillId="68" borderId="263" applyNumberFormat="0" applyProtection="0">
      <alignment horizontal="left" vertical="center" indent="1"/>
    </xf>
    <xf numFmtId="187" fontId="12" fillId="82" borderId="0"/>
    <xf numFmtId="4" fontId="12" fillId="65" borderId="64" applyNumberFormat="0" applyProtection="0">
      <alignment horizontal="right" vertical="center"/>
    </xf>
    <xf numFmtId="4" fontId="12" fillId="62" borderId="64" applyNumberFormat="0" applyProtection="0">
      <alignment horizontal="right" vertical="center"/>
    </xf>
    <xf numFmtId="187" fontId="131" fillId="0" borderId="0">
      <alignment vertical="center"/>
      <protection locked="0"/>
    </xf>
    <xf numFmtId="187" fontId="12" fillId="82" borderId="0"/>
    <xf numFmtId="187" fontId="131" fillId="0" borderId="0">
      <alignment vertical="center"/>
      <protection locked="0"/>
    </xf>
    <xf numFmtId="173" fontId="152" fillId="0" borderId="0" applyFont="0" applyFill="0" applyBorder="0" applyAlignment="0" applyProtection="0">
      <alignment vertical="center"/>
    </xf>
    <xf numFmtId="4" fontId="12" fillId="0" borderId="64" applyNumberFormat="0" applyProtection="0">
      <alignment horizontal="right" vertical="center"/>
    </xf>
    <xf numFmtId="4" fontId="12" fillId="69" borderId="263" applyNumberFormat="0" applyProtection="0">
      <alignment horizontal="left" vertical="center" indent="1"/>
    </xf>
    <xf numFmtId="187" fontId="12" fillId="82" borderId="0"/>
    <xf numFmtId="173" fontId="152" fillId="0" borderId="0" applyFont="0" applyFill="0" applyBorder="0" applyAlignment="0" applyProtection="0">
      <alignment vertical="center"/>
    </xf>
    <xf numFmtId="187" fontId="64" fillId="0" borderId="0">
      <protection locked="0"/>
    </xf>
    <xf numFmtId="43" fontId="24" fillId="0" borderId="0" applyFont="0" applyFill="0" applyBorder="0" applyAlignment="0" applyProtection="0"/>
    <xf numFmtId="4" fontId="12" fillId="66" borderId="263" applyNumberFormat="0" applyProtection="0">
      <alignment horizontal="left" vertical="center" indent="1"/>
    </xf>
    <xf numFmtId="187" fontId="12" fillId="82" borderId="0"/>
    <xf numFmtId="43" fontId="5" fillId="0" borderId="0" applyFont="0" applyFill="0" applyBorder="0" applyAlignment="0" applyProtection="0"/>
    <xf numFmtId="187" fontId="64" fillId="0" borderId="0">
      <protection locked="0"/>
    </xf>
    <xf numFmtId="164" fontId="152" fillId="0" borderId="0" applyFont="0" applyFill="0" applyBorder="0" applyAlignment="0" applyProtection="0">
      <alignment vertical="center"/>
    </xf>
    <xf numFmtId="164" fontId="152" fillId="0" borderId="0" applyFont="0" applyFill="0" applyBorder="0" applyAlignment="0" applyProtection="0">
      <alignment vertical="center"/>
    </xf>
    <xf numFmtId="4" fontId="12" fillId="38" borderId="64" applyNumberFormat="0" applyProtection="0">
      <alignment horizontal="left" vertical="center" indent="1"/>
    </xf>
    <xf numFmtId="44" fontId="5" fillId="0" borderId="0" applyFont="0" applyFill="0" applyBorder="0" applyAlignment="0" applyProtection="0"/>
    <xf numFmtId="187" fontId="12" fillId="82" borderId="0"/>
    <xf numFmtId="4" fontId="12" fillId="59" borderId="263" applyNumberFormat="0" applyProtection="0">
      <alignment horizontal="right" vertical="center"/>
    </xf>
    <xf numFmtId="4" fontId="12" fillId="69" borderId="263" applyNumberFormat="0" applyProtection="0">
      <alignment horizontal="left" vertical="center" indent="1"/>
    </xf>
    <xf numFmtId="187" fontId="12" fillId="82" borderId="0"/>
    <xf numFmtId="187" fontId="64" fillId="0" borderId="0">
      <protection locked="0"/>
    </xf>
    <xf numFmtId="4" fontId="12" fillId="57" borderId="64" applyNumberFormat="0" applyProtection="0">
      <alignment horizontal="right" vertical="center"/>
    </xf>
    <xf numFmtId="4" fontId="12" fillId="69" borderId="263" applyNumberFormat="0" applyProtection="0">
      <alignment horizontal="left" vertical="center" indent="1"/>
    </xf>
    <xf numFmtId="4" fontId="12" fillId="57" borderId="64" applyNumberFormat="0" applyProtection="0">
      <alignment horizontal="right" vertical="center"/>
    </xf>
    <xf numFmtId="4" fontId="12" fillId="62" borderId="64" applyNumberFormat="0" applyProtection="0">
      <alignment horizontal="right" vertical="center"/>
    </xf>
    <xf numFmtId="164" fontId="152" fillId="0" borderId="0" applyFont="0" applyFill="0" applyBorder="0" applyAlignment="0" applyProtection="0">
      <alignment vertical="center"/>
    </xf>
    <xf numFmtId="187" fontId="64" fillId="0" borderId="0">
      <protection locked="0"/>
    </xf>
    <xf numFmtId="4" fontId="12" fillId="68" borderId="263" applyNumberFormat="0" applyProtection="0">
      <alignment horizontal="left" vertical="center" indent="1"/>
    </xf>
    <xf numFmtId="164" fontId="152" fillId="0" borderId="0" applyFont="0" applyFill="0" applyBorder="0" applyAlignment="0" applyProtection="0">
      <alignment vertical="center"/>
    </xf>
    <xf numFmtId="44" fontId="3" fillId="0" borderId="0" applyFont="0" applyFill="0" applyBorder="0" applyAlignment="0" applyProtection="0"/>
    <xf numFmtId="43" fontId="3" fillId="0" borderId="0" applyFont="0" applyFill="0" applyBorder="0" applyAlignment="0" applyProtection="0"/>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xf>
    <xf numFmtId="187" fontId="131" fillId="0" borderId="0">
      <alignment vertical="center"/>
      <protection locked="0"/>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xf>
    <xf numFmtId="187" fontId="131" fillId="0" borderId="0">
      <alignment vertical="center"/>
      <protection locked="0"/>
    </xf>
    <xf numFmtId="43" fontId="131" fillId="0" borderId="0" applyFont="0" applyFill="0" applyBorder="0" applyAlignment="0" applyProtection="0">
      <alignment vertical="center"/>
    </xf>
    <xf numFmtId="187" fontId="131" fillId="0" borderId="0">
      <alignment vertical="center"/>
      <protection locked="0"/>
    </xf>
    <xf numFmtId="187" fontId="131" fillId="0" borderId="0">
      <alignment vertical="center"/>
      <protection locked="0"/>
    </xf>
    <xf numFmtId="187" fontId="131" fillId="0" borderId="0">
      <alignment vertical="center"/>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2" fillId="69" borderId="262" applyNumberFormat="0" applyProtection="0">
      <alignment horizontal="left" vertical="top" indent="1"/>
    </xf>
    <xf numFmtId="187" fontId="12" fillId="73" borderId="264" applyNumberFormat="0">
      <protection locked="0"/>
    </xf>
    <xf numFmtId="187" fontId="133" fillId="81" borderId="0" applyNumberFormat="0" applyBorder="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2" fillId="0" borderId="267" applyNumberFormat="0" applyFill="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0" borderId="271" applyNumberFormat="0" applyFill="0" applyAlignment="0" applyProtection="0"/>
    <xf numFmtId="187" fontId="133" fillId="11" borderId="0" applyNumberFormat="0" applyBorder="0" applyAlignment="0" applyProtection="0"/>
    <xf numFmtId="187" fontId="148" fillId="52" borderId="0" applyNumberFormat="0" applyBorder="0" applyAlignment="0" applyProtection="0"/>
    <xf numFmtId="187" fontId="12" fillId="51" borderId="64" applyNumberFormat="0" applyFont="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49" fillId="77" borderId="272" applyNumberFormat="0" applyAlignment="0" applyProtection="0"/>
    <xf numFmtId="187" fontId="133" fillId="8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42" borderId="0" applyNumberFormat="0" applyBorder="0" applyAlignment="0" applyProtection="0"/>
    <xf numFmtId="187" fontId="150" fillId="52" borderId="64" applyNumberFormat="0" applyAlignment="0" applyProtection="0"/>
    <xf numFmtId="187" fontId="12" fillId="67" borderId="262" applyNumberFormat="0" applyProtection="0">
      <alignment horizontal="left" vertical="top" indent="1"/>
    </xf>
    <xf numFmtId="187" fontId="143" fillId="0" borderId="0" applyNumberFormat="0" applyFill="0" applyBorder="0" applyAlignment="0" applyProtection="0"/>
    <xf numFmtId="187" fontId="12" fillId="68" borderId="262" applyNumberFormat="0" applyProtection="0">
      <alignment horizontal="left" vertical="top" indent="1"/>
    </xf>
    <xf numFmtId="187" fontId="143" fillId="0" borderId="268" applyNumberFormat="0" applyFill="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80"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33" fillId="79"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42" borderId="0" applyNumberFormat="0" applyBorder="0" applyAlignment="0" applyProtection="0"/>
    <xf numFmtId="187" fontId="12" fillId="51" borderId="64" applyNumberFormat="0" applyFont="0" applyAlignment="0" applyProtection="0"/>
    <xf numFmtId="187" fontId="12" fillId="67" borderId="262" applyNumberFormat="0" applyProtection="0">
      <alignment horizontal="left" vertical="top" indent="1"/>
    </xf>
    <xf numFmtId="187" fontId="148" fillId="52" borderId="0" applyNumberFormat="0" applyBorder="0" applyAlignment="0" applyProtection="0"/>
    <xf numFmtId="187" fontId="12" fillId="68" borderId="262" applyNumberFormat="0" applyProtection="0">
      <alignment horizontal="left" vertical="top" indent="1"/>
    </xf>
    <xf numFmtId="187" fontId="148" fillId="0" borderId="271" applyNumberFormat="0" applyFill="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33" fillId="79" borderId="0" applyNumberFormat="0" applyBorder="0" applyAlignment="0" applyProtection="0"/>
    <xf numFmtId="187" fontId="133" fillId="81" borderId="0" applyNumberFormat="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42" borderId="0" applyNumberFormat="0" applyBorder="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11" borderId="0" applyNumberFormat="0" applyBorder="0" applyAlignment="0" applyProtection="0"/>
    <xf numFmtId="187" fontId="149" fillId="77" borderId="272" applyNumberFormat="0" applyAlignment="0" applyProtection="0"/>
    <xf numFmtId="187" fontId="12" fillId="51" borderId="64" applyNumberFormat="0" applyFont="0" applyAlignment="0" applyProtection="0"/>
    <xf numFmtId="187" fontId="146" fillId="11" borderId="270" applyNumberFormat="0" applyAlignment="0" applyProtection="0"/>
    <xf numFmtId="187" fontId="133" fillId="80"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48" fillId="52" borderId="0" applyNumberFormat="0" applyBorder="0" applyAlignment="0" applyProtection="0"/>
    <xf numFmtId="187" fontId="133" fillId="79"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33" fillId="42" borderId="0" applyNumberFormat="0" applyBorder="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11" borderId="0" applyNumberFormat="0" applyBorder="0" applyAlignment="0" applyProtection="0"/>
    <xf numFmtId="187" fontId="146" fillId="11" borderId="270" applyNumberFormat="0" applyAlignment="0" applyProtection="0"/>
    <xf numFmtId="187" fontId="133" fillId="80" borderId="0" applyNumberFormat="0" applyBorder="0" applyAlignment="0" applyProtection="0"/>
    <xf numFmtId="187" fontId="145" fillId="77" borderId="64" applyNumberFormat="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11" borderId="0" applyNumberFormat="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9" fillId="77" borderId="272" applyNumberFormat="0" applyAlignment="0" applyProtection="0"/>
    <xf numFmtId="187" fontId="149" fillId="77" borderId="272" applyNumberFormat="0" applyAlignment="0" applyProtection="0"/>
    <xf numFmtId="187" fontId="133" fillId="81" borderId="0" applyNumberFormat="0" applyBorder="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42" borderId="0" applyNumberFormat="0" applyBorder="0" applyAlignment="0" applyProtection="0"/>
    <xf numFmtId="187" fontId="150" fillId="52" borderId="64" applyNumberFormat="0" applyAlignment="0" applyProtection="0"/>
    <xf numFmtId="187" fontId="12" fillId="67" borderId="262" applyNumberFormat="0" applyProtection="0">
      <alignment horizontal="left" vertical="top" indent="1"/>
    </xf>
    <xf numFmtId="187" fontId="143" fillId="0" borderId="0" applyNumberFormat="0" applyFill="0" applyBorder="0" applyAlignment="0" applyProtection="0"/>
    <xf numFmtId="187" fontId="12" fillId="68" borderId="262" applyNumberFormat="0" applyProtection="0">
      <alignment horizontal="left" vertical="top" indent="1"/>
    </xf>
    <xf numFmtId="187" fontId="143" fillId="0" borderId="268" applyNumberFormat="0" applyFill="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33" fillId="79" borderId="0" applyNumberFormat="0" applyBorder="0" applyAlignment="0" applyProtection="0"/>
    <xf numFmtId="187" fontId="150" fillId="52" borderId="64"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33" fillId="11" borderId="0" applyNumberFormat="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48" fillId="0" borderId="271" applyNumberFormat="0" applyFill="0" applyAlignment="0" applyProtection="0"/>
    <xf numFmtId="187" fontId="12" fillId="68" borderId="262" applyNumberFormat="0" applyProtection="0">
      <alignment horizontal="left" vertical="top" indent="1"/>
    </xf>
    <xf numFmtId="187" fontId="148" fillId="52" borderId="0" applyNumberFormat="0" applyBorder="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9" fillId="77" borderId="272" applyNumberFormat="0" applyAlignment="0" applyProtection="0"/>
    <xf numFmtId="187" fontId="150" fillId="52" borderId="64" applyNumberFormat="0" applyAlignment="0" applyProtection="0"/>
    <xf numFmtId="187" fontId="133" fillId="79" borderId="0" applyNumberFormat="0" applyBorder="0" applyAlignment="0" applyProtection="0"/>
    <xf numFmtId="187" fontId="143" fillId="0" borderId="0" applyNumberFormat="0" applyFill="0" applyBorder="0" applyAlignment="0" applyProtection="0"/>
    <xf numFmtId="187" fontId="133" fillId="81" borderId="0" applyNumberFormat="0" applyBorder="0" applyAlignment="0" applyProtection="0"/>
    <xf numFmtId="187" fontId="143" fillId="0" borderId="268" applyNumberFormat="0" applyFill="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48" fillId="0" borderId="271" applyNumberFormat="0" applyFill="0" applyAlignment="0" applyProtection="0"/>
    <xf numFmtId="187" fontId="12" fillId="68" borderId="262" applyNumberFormat="0" applyProtection="0">
      <alignment horizontal="left" vertical="top" indent="1"/>
    </xf>
    <xf numFmtId="187" fontId="148" fillId="52" borderId="0" applyNumberFormat="0" applyBorder="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2" fillId="51" borderId="64" applyNumberFormat="0" applyFont="0" applyAlignment="0" applyProtection="0"/>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49" fillId="77" borderId="272" applyNumberFormat="0" applyAlignment="0" applyProtection="0"/>
    <xf numFmtId="187" fontId="133" fillId="79" borderId="0" applyNumberFormat="0" applyBorder="0" applyAlignment="0" applyProtection="0"/>
    <xf numFmtId="187" fontId="149" fillId="77" borderId="272" applyNumberFormat="0" applyAlignment="0" applyProtection="0"/>
    <xf numFmtId="187" fontId="133" fillId="81" borderId="0" applyNumberFormat="0" applyBorder="0" applyAlignment="0" applyProtection="0"/>
    <xf numFmtId="187" fontId="12" fillId="51" borderId="64" applyNumberFormat="0" applyFont="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2" fillId="0" borderId="267" applyNumberFormat="0" applyFill="0" applyAlignment="0" applyProtection="0"/>
    <xf numFmtId="187" fontId="141" fillId="0" borderId="266" applyNumberFormat="0" applyFill="0" applyAlignment="0" applyProtection="0"/>
    <xf numFmtId="187" fontId="133" fillId="42" borderId="0" applyNumberFormat="0" applyBorder="0" applyAlignment="0" applyProtection="0"/>
    <xf numFmtId="187" fontId="132" fillId="46"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6" fillId="11" borderId="270" applyNumberFormat="0" applyAlignment="0" applyProtection="0"/>
    <xf numFmtId="187" fontId="145" fillId="77" borderId="64" applyNumberFormat="0" applyAlignment="0" applyProtection="0"/>
    <xf numFmtId="187" fontId="133" fillId="80" borderId="0" applyNumberFormat="0" applyBorder="0" applyAlignment="0" applyProtection="0"/>
    <xf numFmtId="187" fontId="144" fillId="51" borderId="0" applyNumberFormat="0" applyBorder="0" applyAlignment="0" applyProtection="0"/>
    <xf numFmtId="187" fontId="133" fillId="79" borderId="0" applyNumberFormat="0" applyBorder="0" applyAlignment="0" applyProtection="0"/>
    <xf numFmtId="187" fontId="133" fillId="8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48" fillId="52" borderId="0" applyNumberFormat="0" applyBorder="0" applyAlignment="0" applyProtection="0"/>
    <xf numFmtId="187" fontId="148" fillId="0" borderId="271" applyNumberFormat="0" applyFill="0" applyAlignment="0" applyProtection="0"/>
    <xf numFmtId="187" fontId="133" fillId="42" borderId="0" applyNumberFormat="0" applyBorder="0" applyAlignment="0" applyProtection="0"/>
    <xf numFmtId="187" fontId="150" fillId="52" borderId="64" applyNumberFormat="0" applyAlignment="0" applyProtection="0"/>
    <xf numFmtId="187" fontId="12" fillId="67" borderId="262" applyNumberFormat="0" applyProtection="0">
      <alignment horizontal="left" vertical="top" indent="1"/>
    </xf>
    <xf numFmtId="187" fontId="143" fillId="0" borderId="0" applyNumberFormat="0" applyFill="0" applyBorder="0" applyAlignment="0" applyProtection="0"/>
    <xf numFmtId="187" fontId="12" fillId="68" borderId="262" applyNumberFormat="0" applyProtection="0">
      <alignment horizontal="left" vertical="top" indent="1"/>
    </xf>
    <xf numFmtId="187" fontId="143" fillId="0" borderId="268" applyNumberFormat="0" applyFill="0" applyAlignment="0" applyProtection="0"/>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79" borderId="0" applyNumberFormat="0" applyBorder="0" applyAlignment="0" applyProtection="0"/>
    <xf numFmtId="187" fontId="133" fillId="80" borderId="0" applyNumberFormat="0" applyBorder="0" applyAlignment="0" applyProtection="0"/>
    <xf numFmtId="187" fontId="133" fillId="11" borderId="0" applyNumberFormat="0" applyBorder="0" applyAlignment="0" applyProtection="0"/>
    <xf numFmtId="187" fontId="133" fillId="42" borderId="0" applyNumberFormat="0" applyBorder="0" applyAlignment="0" applyProtection="0"/>
    <xf numFmtId="187" fontId="133" fillId="81" borderId="0" applyNumberFormat="0" applyBorder="0" applyAlignment="0" applyProtection="0"/>
    <xf numFmtId="187" fontId="149" fillId="77" borderId="272" applyNumberFormat="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2" fillId="67" borderId="262" applyNumberFormat="0" applyProtection="0">
      <alignment horizontal="left" vertical="top" indent="1"/>
    </xf>
    <xf numFmtId="187" fontId="12" fillId="68" borderId="262" applyNumberFormat="0" applyProtection="0">
      <alignment horizontal="left" vertical="top" indent="1"/>
    </xf>
    <xf numFmtId="187" fontId="12" fillId="72" borderId="262" applyNumberFormat="0" applyProtection="0">
      <alignment horizontal="left" vertical="top" indent="1"/>
    </xf>
    <xf numFmtId="187" fontId="133" fillId="11" borderId="0" applyNumberFormat="0" applyBorder="0" applyAlignment="0" applyProtection="0"/>
    <xf numFmtId="187" fontId="12" fillId="69" borderId="262" applyNumberFormat="0" applyProtection="0">
      <alignment horizontal="left" vertical="top" indent="1"/>
    </xf>
    <xf numFmtId="187" fontId="12" fillId="73" borderId="264" applyNumberFormat="0">
      <protection locked="0"/>
    </xf>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78" borderId="0" applyNumberFormat="0" applyBorder="0" applyAlignment="0" applyProtection="0"/>
    <xf numFmtId="187" fontId="133" fillId="81" borderId="0" applyNumberFormat="0" applyBorder="0" applyAlignment="0" applyProtection="0"/>
    <xf numFmtId="187" fontId="133" fillId="79" borderId="0" applyNumberFormat="0" applyBorder="0" applyAlignment="0" applyProtection="0"/>
    <xf numFmtId="187" fontId="144" fillId="51" borderId="0" applyNumberFormat="0" applyBorder="0" applyAlignment="0" applyProtection="0"/>
    <xf numFmtId="187" fontId="133" fillId="80"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33" fillId="11" borderId="0" applyNumberFormat="0" applyBorder="0" applyAlignment="0" applyProtection="0"/>
    <xf numFmtId="187" fontId="132" fillId="46" borderId="0" applyNumberFormat="0" applyBorder="0" applyAlignment="0" applyProtection="0"/>
    <xf numFmtId="187" fontId="133" fillId="42"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33" fillId="81" borderId="0" applyNumberFormat="0" applyBorder="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4" fillId="51" borderId="0" applyNumberFormat="0" applyBorder="0" applyAlignment="0" applyProtection="0"/>
    <xf numFmtId="187" fontId="145" fillId="77" borderId="64" applyNumberFormat="0" applyAlignment="0" applyProtection="0"/>
    <xf numFmtId="187" fontId="146" fillId="11" borderId="270" applyNumberFormat="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32" fillId="46" borderId="0" applyNumberFormat="0" applyBorder="0" applyAlignment="0" applyProtection="0"/>
    <xf numFmtId="187" fontId="141" fillId="0" borderId="266" applyNumberFormat="0" applyFill="0" applyAlignment="0" applyProtection="0"/>
    <xf numFmtId="187" fontId="142" fillId="0" borderId="267" applyNumberFormat="0" applyFill="0" applyAlignment="0" applyProtection="0"/>
    <xf numFmtId="187" fontId="143" fillId="0" borderId="268" applyNumberFormat="0" applyFill="0" applyAlignment="0" applyProtection="0"/>
    <xf numFmtId="187" fontId="143" fillId="0" borderId="0" applyNumberFormat="0" applyFill="0" applyBorder="0" applyAlignment="0" applyProtection="0"/>
    <xf numFmtId="187" fontId="150" fillId="52" borderId="64" applyNumberFormat="0" applyAlignment="0" applyProtection="0"/>
    <xf numFmtId="187" fontId="148" fillId="0" borderId="271" applyNumberFormat="0" applyFill="0" applyAlignment="0" applyProtection="0"/>
    <xf numFmtId="187" fontId="148" fillId="52" borderId="0" applyNumberFormat="0" applyBorder="0" applyAlignment="0" applyProtection="0"/>
    <xf numFmtId="187" fontId="12" fillId="51" borderId="64" applyNumberFormat="0" applyFont="0" applyAlignment="0" applyProtection="0"/>
    <xf numFmtId="187" fontId="149" fillId="77" borderId="272" applyNumberFormat="0" applyAlignment="0" applyProtection="0"/>
    <xf numFmtId="187" fontId="149" fillId="77" borderId="272" applyNumberFormat="0" applyAlignment="0" applyProtection="0"/>
    <xf numFmtId="187" fontId="12" fillId="51" borderId="64" applyNumberFormat="0" applyFont="0" applyAlignment="0" applyProtection="0"/>
    <xf numFmtId="187" fontId="148" fillId="52" borderId="0" applyNumberFormat="0" applyBorder="0" applyAlignment="0" applyProtection="0"/>
    <xf numFmtId="187" fontId="148" fillId="0" borderId="271" applyNumberFormat="0" applyFill="0" applyAlignment="0" applyProtection="0"/>
    <xf numFmtId="187" fontId="150" fillId="52" borderId="64" applyNumberFormat="0" applyAlignment="0" applyProtection="0"/>
    <xf numFmtId="187" fontId="143" fillId="0" borderId="0" applyNumberFormat="0" applyFill="0" applyBorder="0" applyAlignment="0" applyProtection="0"/>
    <xf numFmtId="187" fontId="143" fillId="0" borderId="268" applyNumberFormat="0" applyFill="0" applyAlignment="0" applyProtection="0"/>
    <xf numFmtId="187" fontId="142" fillId="0" borderId="267" applyNumberFormat="0" applyFill="0" applyAlignment="0" applyProtection="0"/>
    <xf numFmtId="187" fontId="141" fillId="0" borderId="266" applyNumberFormat="0" applyFill="0" applyAlignment="0" applyProtection="0"/>
    <xf numFmtId="187" fontId="132" fillId="46" borderId="0" applyNumberFormat="0" applyBorder="0" applyAlignment="0" applyProtection="0"/>
    <xf numFmtId="187" fontId="146" fillId="11" borderId="270" applyNumberFormat="0" applyAlignment="0" applyProtection="0"/>
    <xf numFmtId="187" fontId="145" fillId="77" borderId="64" applyNumberFormat="0" applyAlignment="0" applyProtection="0"/>
    <xf numFmtId="187" fontId="144" fillId="51" borderId="0" applyNumberFormat="0" applyBorder="0" applyAlignment="0" applyProtection="0"/>
    <xf numFmtId="187" fontId="133" fillId="81" borderId="0" applyNumberFormat="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33" fillId="42" borderId="0" applyNumberFormat="0" applyBorder="0" applyAlignment="0" applyProtection="0"/>
    <xf numFmtId="187" fontId="133" fillId="11" borderId="0" applyNumberFormat="0" applyBorder="0" applyAlignment="0" applyProtection="0"/>
    <xf numFmtId="187" fontId="133" fillId="80" borderId="0" applyNumberFormat="0" applyBorder="0" applyAlignment="0" applyProtection="0"/>
    <xf numFmtId="187" fontId="133" fillId="79" borderId="0" applyNumberFormat="0" applyBorder="0" applyAlignment="0" applyProtection="0"/>
    <xf numFmtId="187" fontId="133" fillId="78" borderId="0" applyNumberFormat="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107" fillId="0" borderId="269" applyNumberFormat="0" applyFill="0" applyAlignment="0" applyProtection="0"/>
    <xf numFmtId="187" fontId="147" fillId="0" borderId="0" applyNumberFormat="0" applyFill="0" applyBorder="0" applyAlignment="0" applyProtection="0"/>
    <xf numFmtId="187" fontId="3" fillId="0" borderId="0">
      <protection locked="0"/>
    </xf>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87" fontId="158" fillId="0" borderId="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9"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4" fontId="158" fillId="0" borderId="0" applyFont="0" applyFill="0" applyBorder="0" applyAlignment="0" applyProtection="0"/>
    <xf numFmtId="164" fontId="158" fillId="0" borderId="0" applyFont="0" applyFill="0" applyBorder="0" applyAlignment="0" applyProtection="0"/>
    <xf numFmtId="43" fontId="158" fillId="0" borderId="0" applyFont="0" applyFill="0" applyBorder="0" applyAlignment="0" applyProtection="0"/>
    <xf numFmtId="164" fontId="158" fillId="0" borderId="0" applyFont="0" applyFill="0" applyBorder="0" applyAlignment="0" applyProtection="0"/>
    <xf numFmtId="164" fontId="158" fillId="0" borderId="0" applyFont="0" applyFill="0" applyBorder="0" applyAlignment="0" applyProtection="0"/>
    <xf numFmtId="43" fontId="158" fillId="0" borderId="0" applyFont="0" applyFill="0" applyBorder="0" applyAlignment="0" applyProtection="0"/>
    <xf numFmtId="43" fontId="158" fillId="0" borderId="0" applyFont="0" applyFill="0" applyBorder="0" applyAlignment="0" applyProtection="0"/>
    <xf numFmtId="43"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4"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165" fontId="158" fillId="0" borderId="0" applyFont="0" applyFill="0" applyBorder="0" applyAlignment="0" applyProtection="0"/>
    <xf numFmtId="43" fontId="159" fillId="0" borderId="0" applyFont="0" applyFill="0" applyBorder="0" applyAlignment="0" applyProtection="0">
      <alignment vertical="center"/>
    </xf>
    <xf numFmtId="43" fontId="159" fillId="0" borderId="0" applyFont="0" applyFill="0" applyBorder="0" applyAlignment="0" applyProtection="0">
      <alignment vertical="center"/>
    </xf>
    <xf numFmtId="43" fontId="159" fillId="0" borderId="0" applyFont="0" applyFill="0" applyBorder="0" applyAlignment="0" applyProtection="0">
      <alignment vertical="center"/>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187" fontId="160" fillId="0" borderId="0">
      <alignment vertical="center"/>
      <protection locked="0"/>
    </xf>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9" fontId="158" fillId="0" borderId="0" applyFont="0" applyFill="0" applyBorder="0" applyAlignment="0" applyProtection="0"/>
    <xf numFmtId="187" fontId="3" fillId="0" borderId="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87"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161" fillId="0" borderId="0" applyNumberForma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applyNumberFormat="0" applyFont="0" applyFill="0" applyBorder="0" applyAlignment="0" applyProtection="0">
      <protection locked="0"/>
    </xf>
    <xf numFmtId="187" fontId="3" fillId="0" borderId="0">
      <protection locked="0"/>
    </xf>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87" fontId="163" fillId="0" borderId="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9"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4" fontId="163" fillId="0" borderId="0" applyFont="0" applyFill="0" applyBorder="0" applyAlignment="0" applyProtection="0"/>
    <xf numFmtId="164" fontId="163" fillId="0" borderId="0" applyFont="0" applyFill="0" applyBorder="0" applyAlignment="0" applyProtection="0"/>
    <xf numFmtId="43" fontId="163" fillId="0" borderId="0" applyFont="0" applyFill="0" applyBorder="0" applyAlignment="0" applyProtection="0"/>
    <xf numFmtId="164" fontId="163" fillId="0" borderId="0" applyFont="0" applyFill="0" applyBorder="0" applyAlignment="0" applyProtection="0"/>
    <xf numFmtId="164" fontId="163" fillId="0" borderId="0" applyFont="0" applyFill="0" applyBorder="0" applyAlignment="0" applyProtection="0"/>
    <xf numFmtId="43" fontId="163" fillId="0" borderId="0" applyFont="0" applyFill="0" applyBorder="0" applyAlignment="0" applyProtection="0"/>
    <xf numFmtId="43" fontId="163" fillId="0" borderId="0" applyFont="0" applyFill="0" applyBorder="0" applyAlignment="0" applyProtection="0"/>
    <xf numFmtId="43"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4"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165" fontId="163" fillId="0" borderId="0" applyFont="0" applyFill="0" applyBorder="0" applyAlignment="0" applyProtection="0"/>
    <xf numFmtId="43" fontId="164" fillId="0" borderId="0" applyFont="0" applyFill="0" applyBorder="0" applyAlignment="0" applyProtection="0">
      <alignment vertical="center"/>
    </xf>
    <xf numFmtId="43" fontId="164" fillId="0" borderId="0" applyFont="0" applyFill="0" applyBorder="0" applyAlignment="0" applyProtection="0">
      <alignment vertical="center"/>
    </xf>
    <xf numFmtId="43" fontId="164" fillId="0" borderId="0" applyFont="0" applyFill="0" applyBorder="0" applyAlignment="0" applyProtection="0">
      <alignment vertical="center"/>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187" fontId="165" fillId="0" borderId="0">
      <alignment vertical="center"/>
      <protection locked="0"/>
    </xf>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190" fontId="87" fillId="0" borderId="0">
      <protection locked="0"/>
    </xf>
    <xf numFmtId="190" fontId="5"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24" fillId="0" borderId="0"/>
    <xf numFmtId="190" fontId="11" fillId="0" borderId="0" applyNumberFormat="0" applyAlignment="0"/>
    <xf numFmtId="190" fontId="41" fillId="0" borderId="0" applyNumberFormat="0" applyFill="0" applyBorder="0" applyAlignment="0" applyProtection="0">
      <alignment vertical="top"/>
      <protection locked="0"/>
    </xf>
    <xf numFmtId="190" fontId="74" fillId="0" borderId="0" applyNumberFormat="0" applyFill="0" applyBorder="0" applyAlignment="0" applyProtection="0">
      <alignment vertical="top"/>
      <protection locked="0"/>
    </xf>
    <xf numFmtId="190" fontId="5" fillId="0" borderId="0"/>
    <xf numFmtId="190" fontId="5" fillId="0" borderId="0"/>
    <xf numFmtId="190" fontId="3" fillId="0" borderId="0"/>
    <xf numFmtId="190" fontId="87"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5" fillId="0" borderId="0"/>
    <xf numFmtId="190" fontId="88" fillId="0" borderId="0" applyNumberFormat="0" applyFill="0" applyBorder="0" applyAlignment="0" applyProtection="0">
      <alignment vertical="top"/>
      <protection locked="0"/>
    </xf>
    <xf numFmtId="190" fontId="5" fillId="0" borderId="0"/>
    <xf numFmtId="190" fontId="5" fillId="0" borderId="0">
      <protection locked="0"/>
    </xf>
    <xf numFmtId="0" fontId="64" fillId="0" borderId="0">
      <protection locked="0"/>
    </xf>
    <xf numFmtId="191" fontId="64" fillId="0" borderId="0" applyFont="0" applyFill="0" applyBorder="0" applyAlignment="0" applyProtection="0"/>
    <xf numFmtId="0" fontId="8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applyNumberFormat="0" applyAlignment="0"/>
    <xf numFmtId="0" fontId="88"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5" fillId="0" borderId="0"/>
    <xf numFmtId="0" fontId="5" fillId="0" borderId="0"/>
    <xf numFmtId="0" fontId="3" fillId="0" borderId="0"/>
    <xf numFmtId="0" fontId="8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7" fillId="0" borderId="0"/>
    <xf numFmtId="0" fontId="3" fillId="0" borderId="0"/>
    <xf numFmtId="0" fontId="87" fillId="0" borderId="0"/>
    <xf numFmtId="0" fontId="87" fillId="0" borderId="0"/>
    <xf numFmtId="0" fontId="87" fillId="0" borderId="0"/>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132" fillId="40" borderId="0" applyNumberFormat="0" applyBorder="0" applyAlignment="0" applyProtection="0"/>
    <xf numFmtId="0" fontId="132" fillId="41" borderId="0" applyNumberFormat="0" applyBorder="0" applyAlignment="0" applyProtection="0"/>
    <xf numFmtId="0" fontId="133" fillId="42" borderId="0" applyNumberFormat="0" applyBorder="0" applyAlignment="0" applyProtection="0"/>
    <xf numFmtId="0" fontId="132" fillId="13" borderId="0" applyNumberFormat="0" applyBorder="0" applyAlignment="0" applyProtection="0"/>
    <xf numFmtId="0" fontId="132" fillId="43" borderId="0" applyNumberFormat="0" applyBorder="0" applyAlignment="0" applyProtection="0"/>
    <xf numFmtId="0" fontId="133" fillId="44" borderId="0" applyNumberFormat="0" applyBorder="0" applyAlignment="0" applyProtection="0"/>
    <xf numFmtId="0" fontId="132" fillId="45" borderId="0" applyNumberFormat="0" applyBorder="0" applyAlignment="0" applyProtection="0"/>
    <xf numFmtId="0" fontId="132" fillId="46" borderId="0" applyNumberFormat="0" applyBorder="0" applyAlignment="0" applyProtection="0"/>
    <xf numFmtId="0" fontId="133" fillId="47" borderId="0" applyNumberFormat="0" applyBorder="0" applyAlignment="0" applyProtection="0"/>
    <xf numFmtId="0" fontId="132" fillId="13" borderId="0" applyNumberFormat="0" applyBorder="0" applyAlignment="0" applyProtection="0"/>
    <xf numFmtId="0" fontId="132" fillId="48" borderId="0" applyNumberFormat="0" applyBorder="0" applyAlignment="0" applyProtection="0"/>
    <xf numFmtId="0" fontId="133" fillId="43" borderId="0" applyNumberFormat="0" applyBorder="0" applyAlignment="0" applyProtection="0"/>
    <xf numFmtId="0" fontId="132" fillId="49" borderId="0" applyNumberFormat="0" applyBorder="0" applyAlignment="0" applyProtection="0"/>
    <xf numFmtId="0" fontId="132" fillId="50" borderId="0" applyNumberFormat="0" applyBorder="0" applyAlignment="0" applyProtection="0"/>
    <xf numFmtId="0" fontId="133" fillId="42" borderId="0" applyNumberFormat="0" applyBorder="0" applyAlignment="0" applyProtection="0"/>
    <xf numFmtId="0" fontId="132" fillId="51" borderId="0" applyNumberFormat="0" applyBorder="0" applyAlignment="0" applyProtection="0"/>
    <xf numFmtId="0" fontId="132" fillId="52" borderId="0" applyNumberFormat="0" applyBorder="0" applyAlignment="0" applyProtection="0"/>
    <xf numFmtId="0" fontId="133" fillId="53" borderId="0" applyNumberFormat="0" applyBorder="0" applyAlignment="0" applyProtection="0"/>
    <xf numFmtId="0" fontId="107" fillId="54" borderId="0" applyNumberFormat="0" applyBorder="0" applyAlignment="0" applyProtection="0"/>
    <xf numFmtId="0" fontId="107" fillId="55" borderId="0" applyNumberFormat="0" applyBorder="0" applyAlignment="0" applyProtection="0"/>
    <xf numFmtId="0" fontId="107" fillId="56" borderId="0" applyNumberFormat="0" applyBorder="0" applyAlignment="0" applyProtection="0"/>
    <xf numFmtId="0" fontId="135" fillId="39" borderId="262" applyNumberFormat="0" applyProtection="0">
      <alignment horizontal="left" vertical="top" indent="1"/>
    </xf>
    <xf numFmtId="0" fontId="12" fillId="70" borderId="64" applyNumberFormat="0" applyProtection="0">
      <alignment horizontal="left" vertical="center" indent="1"/>
    </xf>
    <xf numFmtId="0" fontId="12" fillId="67" borderId="262" applyNumberFormat="0" applyProtection="0">
      <alignment horizontal="left" vertical="top" indent="1"/>
    </xf>
    <xf numFmtId="0" fontId="12" fillId="71" borderId="64" applyNumberFormat="0" applyProtection="0">
      <alignment horizontal="left" vertical="center" indent="1"/>
    </xf>
    <xf numFmtId="0" fontId="12" fillId="68" borderId="262" applyNumberFormat="0" applyProtection="0">
      <alignment horizontal="left" vertical="top" indent="1"/>
    </xf>
    <xf numFmtId="0" fontId="12" fillId="72" borderId="64" applyNumberFormat="0" applyProtection="0">
      <alignment horizontal="left" vertical="center" indent="1"/>
    </xf>
    <xf numFmtId="0" fontId="12" fillId="72" borderId="262" applyNumberFormat="0" applyProtection="0">
      <alignment horizontal="left" vertical="top" indent="1"/>
    </xf>
    <xf numFmtId="0" fontId="12" fillId="69" borderId="64" applyNumberFormat="0" applyProtection="0">
      <alignment horizontal="left" vertical="center" indent="1"/>
    </xf>
    <xf numFmtId="0" fontId="12" fillId="69" borderId="262" applyNumberFormat="0" applyProtection="0">
      <alignment horizontal="left" vertical="top" indent="1"/>
    </xf>
    <xf numFmtId="0" fontId="12" fillId="73" borderId="264" applyNumberFormat="0">
      <protection locked="0"/>
    </xf>
    <xf numFmtId="0" fontId="136" fillId="67" borderId="265" applyBorder="0"/>
    <xf numFmtId="0" fontId="137" fillId="74" borderId="262" applyNumberFormat="0" applyProtection="0">
      <alignment horizontal="left" vertical="top" indent="1"/>
    </xf>
    <xf numFmtId="0" fontId="137" fillId="68" borderId="262" applyNumberFormat="0" applyProtection="0">
      <alignment horizontal="left" vertical="top" indent="1"/>
    </xf>
    <xf numFmtId="0" fontId="12" fillId="76" borderId="1"/>
    <xf numFmtId="0" fontId="140" fillId="0" borderId="0" applyNumberFormat="0" applyFill="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44" fillId="51" borderId="0" applyNumberFormat="0" applyBorder="0" applyAlignment="0" applyProtection="0"/>
    <xf numFmtId="0" fontId="132" fillId="46" borderId="0" applyNumberFormat="0" applyBorder="0" applyAlignment="0" applyProtection="0"/>
    <xf numFmtId="0" fontId="107" fillId="0" borderId="269" applyNumberFormat="0" applyFill="0" applyAlignment="0" applyProtection="0"/>
    <xf numFmtId="0" fontId="145" fillId="77" borderId="64" applyNumberFormat="0" applyAlignment="0" applyProtection="0"/>
    <xf numFmtId="0" fontId="146" fillId="11" borderId="270" applyNumberFormat="0" applyAlignment="0" applyProtection="0"/>
    <xf numFmtId="0" fontId="147" fillId="0" borderId="0" applyNumberFormat="0" applyFill="0" applyBorder="0" applyAlignment="0" applyProtection="0"/>
    <xf numFmtId="0" fontId="148" fillId="0" borderId="271" applyNumberFormat="0" applyFill="0" applyAlignment="0" applyProtection="0"/>
    <xf numFmtId="0" fontId="133" fillId="78" borderId="0" applyNumberFormat="0" applyBorder="0" applyAlignment="0" applyProtection="0"/>
    <xf numFmtId="0" fontId="133" fillId="79" borderId="0" applyNumberFormat="0" applyBorder="0" applyAlignment="0" applyProtection="0"/>
    <xf numFmtId="0" fontId="133" fillId="80" borderId="0" applyNumberFormat="0" applyBorder="0" applyAlignment="0" applyProtection="0"/>
    <xf numFmtId="0" fontId="133" fillId="11" borderId="0" applyNumberFormat="0" applyBorder="0" applyAlignment="0" applyProtection="0"/>
    <xf numFmtId="0" fontId="133" fillId="42" borderId="0" applyNumberFormat="0" applyBorder="0" applyAlignment="0" applyProtection="0"/>
    <xf numFmtId="0" fontId="133" fillId="81" borderId="0" applyNumberFormat="0" applyBorder="0" applyAlignment="0" applyProtection="0"/>
    <xf numFmtId="0" fontId="148" fillId="52" borderId="0" applyNumberFormat="0" applyBorder="0" applyAlignment="0" applyProtection="0"/>
    <xf numFmtId="0" fontId="149" fillId="77" borderId="272" applyNumberFormat="0" applyAlignment="0" applyProtection="0"/>
    <xf numFmtId="0" fontId="150" fillId="52" borderId="64" applyNumberFormat="0" applyAlignment="0" applyProtection="0"/>
    <xf numFmtId="0" fontId="12" fillId="51" borderId="64" applyNumberFormat="0" applyFont="0" applyAlignment="0" applyProtection="0"/>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5" fillId="0" borderId="0"/>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31" fillId="0" borderId="0">
      <alignment vertical="center"/>
    </xf>
    <xf numFmtId="0" fontId="131" fillId="0" borderId="0">
      <alignment vertical="center"/>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31" fillId="0" borderId="0">
      <alignment vertical="center"/>
    </xf>
    <xf numFmtId="0" fontId="131" fillId="0" borderId="0">
      <alignment vertical="center"/>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31" fillId="0" borderId="0">
      <alignment vertical="center"/>
    </xf>
    <xf numFmtId="0" fontId="131" fillId="0" borderId="0">
      <alignment vertical="center"/>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31" fillId="0" borderId="0">
      <alignment vertical="center"/>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2" fillId="82" borderId="0"/>
    <xf numFmtId="0" fontId="131" fillId="0" borderId="0">
      <alignment vertical="center"/>
      <protection locked="0"/>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31" fillId="0" borderId="0">
      <alignment vertical="center"/>
    </xf>
    <xf numFmtId="0" fontId="131" fillId="0" borderId="0">
      <alignment vertical="center"/>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2" fillId="82" borderId="0"/>
    <xf numFmtId="0" fontId="131" fillId="0" borderId="0">
      <alignment vertical="center"/>
    </xf>
    <xf numFmtId="0" fontId="131" fillId="0" borderId="0">
      <alignment vertical="center"/>
      <protection locked="0"/>
    </xf>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2" fillId="70" borderId="64" applyNumberFormat="0" applyProtection="0">
      <alignment horizontal="left" vertical="center" indent="1"/>
    </xf>
    <xf numFmtId="0" fontId="12" fillId="71" borderId="64" applyNumberFormat="0" applyProtection="0">
      <alignment horizontal="left" vertical="center" indent="1"/>
    </xf>
    <xf numFmtId="0" fontId="12" fillId="72" borderId="64" applyNumberFormat="0" applyProtection="0">
      <alignment horizontal="left" vertical="center" indent="1"/>
    </xf>
    <xf numFmtId="0" fontId="12" fillId="69" borderId="64" applyNumberFormat="0" applyProtection="0">
      <alignment horizontal="left" vertical="center" indent="1"/>
    </xf>
    <xf numFmtId="0" fontId="12" fillId="76" borderId="1"/>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2" fillId="82" borderId="0"/>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1" fillId="0" borderId="0">
      <alignment vertical="center"/>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82" borderId="0"/>
    <xf numFmtId="0" fontId="12" fillId="51" borderId="64" applyNumberFormat="0" applyFont="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2" fillId="67" borderId="262" applyNumberFormat="0" applyProtection="0">
      <alignment horizontal="left" vertical="top" indent="1"/>
    </xf>
    <xf numFmtId="0" fontId="133" fillId="79" borderId="0" applyNumberFormat="0" applyBorder="0" applyAlignment="0" applyProtection="0"/>
    <xf numFmtId="0" fontId="133" fillId="80" borderId="0" applyNumberFormat="0" applyBorder="0" applyAlignment="0" applyProtection="0"/>
    <xf numFmtId="0" fontId="133" fillId="11" borderId="0" applyNumberFormat="0" applyBorder="0" applyAlignment="0" applyProtection="0"/>
    <xf numFmtId="0" fontId="133" fillId="42" borderId="0" applyNumberFormat="0" applyBorder="0" applyAlignment="0" applyProtection="0"/>
    <xf numFmtId="0" fontId="133" fillId="81"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33" fillId="79"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2" fillId="46" borderId="0" applyNumberFormat="0" applyBorder="0" applyAlignment="0" applyProtection="0"/>
    <xf numFmtId="0" fontId="133" fillId="80"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1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42"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3" fillId="8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8" borderId="262" applyNumberFormat="0" applyProtection="0">
      <alignment horizontal="left" vertical="top" indent="1"/>
    </xf>
    <xf numFmtId="0" fontId="133" fillId="11" borderId="0" applyNumberFormat="0" applyBorder="0" applyAlignment="0" applyProtection="0"/>
    <xf numFmtId="0" fontId="12" fillId="72" borderId="262" applyNumberFormat="0" applyProtection="0">
      <alignment horizontal="left" vertical="top" indent="1"/>
    </xf>
    <xf numFmtId="0" fontId="148" fillId="52"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79" borderId="0" applyNumberFormat="0" applyBorder="0" applyAlignment="0" applyProtection="0"/>
    <xf numFmtId="0" fontId="133" fillId="80" borderId="0" applyNumberFormat="0" applyBorder="0" applyAlignment="0" applyProtection="0"/>
    <xf numFmtId="0" fontId="133" fillId="11" borderId="0" applyNumberFormat="0" applyBorder="0" applyAlignment="0" applyProtection="0"/>
    <xf numFmtId="0" fontId="133" fillId="42" borderId="0" applyNumberFormat="0" applyBorder="0" applyAlignment="0" applyProtection="0"/>
    <xf numFmtId="0" fontId="133" fillId="81"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2" fillId="46" borderId="0" applyNumberFormat="0" applyBorder="0" applyAlignment="0" applyProtection="0"/>
    <xf numFmtId="0" fontId="133" fillId="80"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1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42"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3" fillId="8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33" fillId="11" borderId="0" applyNumberFormat="0" applyBorder="0" applyAlignment="0" applyProtection="0"/>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79"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80"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1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33" fillId="42"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81"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2" fillId="67" borderId="262" applyNumberFormat="0" applyProtection="0">
      <alignment horizontal="left" vertical="top" indent="1"/>
    </xf>
    <xf numFmtId="0" fontId="133" fillId="80" borderId="0" applyNumberFormat="0" applyBorder="0" applyAlignment="0" applyProtection="0"/>
    <xf numFmtId="0" fontId="12" fillId="68" borderId="262" applyNumberFormat="0" applyProtection="0">
      <alignment horizontal="left" vertical="top" indent="1"/>
    </xf>
    <xf numFmtId="0" fontId="144" fillId="51" borderId="0" applyNumberFormat="0" applyBorder="0" applyAlignment="0" applyProtection="0"/>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11" borderId="0" applyNumberFormat="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33" fillId="79" borderId="0" applyNumberFormat="0" applyBorder="0" applyAlignment="0" applyProtection="0"/>
    <xf numFmtId="0" fontId="146" fillId="11" borderId="270" applyNumberFormat="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33" fillId="11" borderId="0" applyNumberFormat="0" applyBorder="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33" fillId="42" borderId="0" applyNumberFormat="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33" fillId="81"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2" fillId="46" borderId="0" applyNumberFormat="0" applyBorder="0" applyAlignment="0" applyProtection="0"/>
    <xf numFmtId="0" fontId="133" fillId="80"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1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42"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3" fillId="8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33" fillId="11" borderId="0" applyNumberFormat="0" applyBorder="0" applyAlignment="0" applyProtection="0"/>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11" borderId="0" applyNumberFormat="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33" fillId="8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42" borderId="0" applyNumberFormat="0" applyBorder="0" applyAlignment="0" applyProtection="0"/>
    <xf numFmtId="0" fontId="150" fillId="52" borderId="64" applyNumberFormat="0" applyAlignment="0" applyProtection="0"/>
    <xf numFmtId="0" fontId="12" fillId="67" borderId="262" applyNumberFormat="0" applyProtection="0">
      <alignment horizontal="left" vertical="top" indent="1"/>
    </xf>
    <xf numFmtId="0" fontId="143" fillId="0" borderId="0" applyNumberFormat="0" applyFill="0" applyBorder="0" applyAlignment="0" applyProtection="0"/>
    <xf numFmtId="0" fontId="12" fillId="68" borderId="262" applyNumberFormat="0" applyProtection="0">
      <alignment horizontal="left" vertical="top" indent="1"/>
    </xf>
    <xf numFmtId="0" fontId="143" fillId="0" borderId="268" applyNumberFormat="0" applyFill="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79"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80"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1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33" fillId="42"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81"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2" fillId="67" borderId="262" applyNumberFormat="0" applyProtection="0">
      <alignment horizontal="left" vertical="top" indent="1"/>
    </xf>
    <xf numFmtId="0" fontId="133" fillId="80" borderId="0" applyNumberFormat="0" applyBorder="0" applyAlignment="0" applyProtection="0"/>
    <xf numFmtId="0" fontId="12" fillId="68" borderId="262" applyNumberFormat="0" applyProtection="0">
      <alignment horizontal="left" vertical="top" indent="1"/>
    </xf>
    <xf numFmtId="0" fontId="144" fillId="51" borderId="0" applyNumberFormat="0" applyBorder="0" applyAlignment="0" applyProtection="0"/>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72"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2" fillId="72" borderId="262" applyNumberFormat="0" applyProtection="0">
      <alignment horizontal="left" vertical="top" indent="1"/>
    </xf>
    <xf numFmtId="0" fontId="133" fillId="79" borderId="0" applyNumberFormat="0" applyBorder="0" applyAlignment="0" applyProtection="0"/>
    <xf numFmtId="0" fontId="12" fillId="72" borderId="262" applyNumberFormat="0" applyProtection="0">
      <alignment horizontal="left" vertical="top" indent="1"/>
    </xf>
    <xf numFmtId="0" fontId="133" fillId="81" borderId="0" applyNumberFormat="0" applyBorder="0" applyAlignment="0" applyProtection="0"/>
    <xf numFmtId="0" fontId="12" fillId="72" borderId="262" applyNumberFormat="0" applyProtection="0">
      <alignment horizontal="left" vertical="top" indent="1"/>
    </xf>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81"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42" borderId="0" applyNumberFormat="0" applyBorder="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2" fillId="73" borderId="264" applyNumberFormat="0">
      <protection locked="0"/>
    </xf>
    <xf numFmtId="0" fontId="12" fillId="72" borderId="262" applyNumberFormat="0" applyProtection="0">
      <alignment horizontal="left" vertical="top" indent="1"/>
    </xf>
    <xf numFmtId="0" fontId="133" fillId="79" borderId="0" applyNumberFormat="0" applyBorder="0" applyAlignment="0" applyProtection="0"/>
    <xf numFmtId="0" fontId="133" fillId="81" borderId="0" applyNumberFormat="0" applyBorder="0" applyAlignment="0" applyProtection="0"/>
    <xf numFmtId="0" fontId="12" fillId="72" borderId="262" applyNumberFormat="0" applyProtection="0">
      <alignment horizontal="left" vertical="top" indent="1"/>
    </xf>
    <xf numFmtId="0" fontId="12" fillId="73" borderId="264" applyNumberFormat="0">
      <protection locked="0"/>
    </xf>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33" fillId="42" borderId="0" applyNumberFormat="0" applyBorder="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33" fillId="11" borderId="0" applyNumberFormat="0" applyBorder="0" applyAlignment="0" applyProtection="0"/>
    <xf numFmtId="0" fontId="12" fillId="72" borderId="262" applyNumberFormat="0" applyProtection="0">
      <alignment horizontal="left" vertical="top" indent="1"/>
    </xf>
    <xf numFmtId="0" fontId="12" fillId="73" borderId="264" applyNumberFormat="0">
      <protection locked="0"/>
    </xf>
    <xf numFmtId="0" fontId="133" fillId="80" borderId="0" applyNumberFormat="0" applyBorder="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33" fillId="79" borderId="0" applyNumberFormat="0" applyBorder="0" applyAlignment="0" applyProtection="0"/>
    <xf numFmtId="0" fontId="12" fillId="73" borderId="264" applyNumberFormat="0">
      <protection locked="0"/>
    </xf>
    <xf numFmtId="0" fontId="12" fillId="72" borderId="262" applyNumberFormat="0" applyProtection="0">
      <alignment horizontal="left" vertical="top" indent="1"/>
    </xf>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2" fillId="72" borderId="262" applyNumberFormat="0" applyProtection="0">
      <alignment horizontal="left" vertical="top" indent="1"/>
    </xf>
    <xf numFmtId="0" fontId="133" fillId="42" borderId="0" applyNumberFormat="0" applyBorder="0" applyAlignment="0" applyProtection="0"/>
    <xf numFmtId="0" fontId="12" fillId="72" borderId="262" applyNumberFormat="0" applyProtection="0">
      <alignment horizontal="left" vertical="top" indent="1"/>
    </xf>
    <xf numFmtId="0" fontId="12" fillId="73" borderId="264" applyNumberFormat="0">
      <protection locked="0"/>
    </xf>
    <xf numFmtId="0" fontId="133" fillId="11" borderId="0" applyNumberFormat="0" applyBorder="0" applyAlignment="0" applyProtection="0"/>
    <xf numFmtId="0" fontId="12" fillId="72" borderId="262" applyNumberFormat="0" applyProtection="0">
      <alignment horizontal="left" vertical="top" indent="1"/>
    </xf>
    <xf numFmtId="0" fontId="12" fillId="73" borderId="264" applyNumberFormat="0">
      <protection locked="0"/>
    </xf>
    <xf numFmtId="0" fontId="133" fillId="80" borderId="0" applyNumberFormat="0" applyBorder="0" applyAlignment="0" applyProtection="0"/>
    <xf numFmtId="0" fontId="12" fillId="73" borderId="264" applyNumberFormat="0">
      <protection locked="0"/>
    </xf>
    <xf numFmtId="0" fontId="12" fillId="69" borderId="262" applyNumberFormat="0" applyProtection="0">
      <alignment horizontal="left" vertical="top" indent="1"/>
    </xf>
    <xf numFmtId="0" fontId="133" fillId="79" borderId="0" applyNumberFormat="0" applyBorder="0" applyAlignment="0" applyProtection="0"/>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82" borderId="0"/>
    <xf numFmtId="0" fontId="107" fillId="0" borderId="269" applyNumberFormat="0" applyFill="0" applyAlignment="0" applyProtection="0"/>
    <xf numFmtId="0" fontId="147" fillId="0" borderId="0" applyNumberFormat="0" applyFill="0" applyBorder="0" applyAlignment="0" applyProtection="0"/>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82" borderId="0"/>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69"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82" borderId="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82" borderId="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82" borderId="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51" borderId="64" applyNumberFormat="0" applyFont="0" applyAlignment="0" applyProtection="0"/>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3" borderId="264" applyNumberFormat="0">
      <protection locked="0"/>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3" borderId="264" applyNumberFormat="0">
      <protection locked="0"/>
    </xf>
    <xf numFmtId="0" fontId="12" fillId="72" borderId="262" applyNumberFormat="0" applyProtection="0">
      <alignment horizontal="left" vertical="top" indent="1"/>
    </xf>
    <xf numFmtId="0" fontId="12" fillId="73" borderId="264" applyNumberFormat="0">
      <protection locked="0"/>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73" borderId="264" applyNumberFormat="0">
      <protection locked="0"/>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9"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9"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72"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8"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67" borderId="262" applyNumberFormat="0" applyProtection="0">
      <alignment horizontal="left" vertical="top" indent="1"/>
    </xf>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67" borderId="262" applyNumberFormat="0" applyProtection="0">
      <alignment horizontal="left" vertical="top" indent="1"/>
    </xf>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2" fillId="51" borderId="64" applyNumberFormat="0" applyFont="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81"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80"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42"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81"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9" fillId="77" borderId="272" applyNumberFormat="0" applyAlignment="0" applyProtection="0"/>
    <xf numFmtId="0" fontId="12" fillId="51" borderId="64" applyNumberFormat="0" applyFon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11" borderId="0" applyNumberFormat="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80"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42"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81"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9" fillId="77" borderId="272" applyNumberFormat="0" applyAlignment="0" applyProtection="0"/>
    <xf numFmtId="0" fontId="12" fillId="51" borderId="64" applyNumberFormat="0" applyFon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79" borderId="0" applyNumberFormat="0" applyBorder="0" applyAlignment="0" applyProtection="0"/>
    <xf numFmtId="0" fontId="133" fillId="80"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33" fillId="42"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9" fillId="77" borderId="272" applyNumberFormat="0" applyAlignment="0" applyProtection="0"/>
    <xf numFmtId="0" fontId="132" fillId="46" borderId="0" applyNumberFormat="0" applyBorder="0" applyAlignment="0" applyProtection="0"/>
    <xf numFmtId="0" fontId="133" fillId="42" borderId="0" applyNumberFormat="0" applyBorder="0" applyAlignment="0" applyProtection="0"/>
    <xf numFmtId="0" fontId="133" fillId="79"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0" borderId="0" applyNumberFormat="0" applyBorder="0" applyAlignment="0" applyProtection="0"/>
    <xf numFmtId="0" fontId="133" fillId="81" borderId="0" applyNumberFormat="0" applyBorder="0" applyAlignment="0" applyProtection="0"/>
    <xf numFmtId="0" fontId="143" fillId="0" borderId="0" applyNumberFormat="0" applyFill="0" applyBorder="0" applyAlignment="0" applyProtection="0"/>
    <xf numFmtId="0" fontId="149" fillId="77" borderId="272" applyNumberFormat="0" applyAlignment="0" applyProtection="0"/>
    <xf numFmtId="0" fontId="133" fillId="1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42"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81"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50" fillId="52" borderId="64" applyNumberFormat="0" applyAlignment="0" applyProtection="0"/>
    <xf numFmtId="0" fontId="148" fillId="0" borderId="271" applyNumberFormat="0" applyFill="0" applyAlignment="0" applyProtection="0"/>
    <xf numFmtId="0" fontId="144" fillId="51" borderId="0" applyNumberFormat="0" applyBorder="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33" fillId="81"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1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33" fillId="80"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3" fillId="79"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2" fillId="51" borderId="64" applyNumberFormat="0" applyFon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33" fillId="11" borderId="0" applyNumberFormat="0" applyBorder="0" applyAlignment="0" applyProtection="0"/>
    <xf numFmtId="0" fontId="150" fillId="52" borderId="64" applyNumberForma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79" borderId="0" applyNumberFormat="0" applyBorder="0" applyAlignment="0" applyProtection="0"/>
    <xf numFmtId="0" fontId="142" fillId="0" borderId="267" applyNumberFormat="0" applyFill="0" applyAlignment="0" applyProtection="0"/>
    <xf numFmtId="0" fontId="133" fillId="81" borderId="0" applyNumberFormat="0" applyBorder="0" applyAlignment="0" applyProtection="0"/>
    <xf numFmtId="0" fontId="141" fillId="0" borderId="266"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9" fillId="77" borderId="272" applyNumberForma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33" fillId="79" borderId="0" applyNumberFormat="0" applyBorder="0" applyAlignment="0" applyProtection="0"/>
    <xf numFmtId="0" fontId="148" fillId="0" borderId="271" applyNumberFormat="0" applyFill="0" applyAlignment="0" applyProtection="0"/>
    <xf numFmtId="0" fontId="133" fillId="81" borderId="0" applyNumberFormat="0" applyBorder="0" applyAlignment="0" applyProtection="0"/>
    <xf numFmtId="0" fontId="150" fillId="52" borderId="64" applyNumberForma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2" fillId="46" borderId="0" applyNumberFormat="0" applyBorder="0" applyAlignment="0" applyProtection="0"/>
    <xf numFmtId="0" fontId="149" fillId="77" borderId="272" applyNumberFormat="0" applyAlignment="0" applyProtection="0"/>
    <xf numFmtId="0" fontId="133" fillId="42"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33" fillId="11"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33" fillId="80"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42"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1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33" fillId="80"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9"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33" fillId="11" borderId="0" applyNumberFormat="0" applyBorder="0" applyAlignment="0" applyProtection="0"/>
    <xf numFmtId="0" fontId="150" fillId="52" borderId="64" applyNumberForma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79" borderId="0" applyNumberFormat="0" applyBorder="0" applyAlignment="0" applyProtection="0"/>
    <xf numFmtId="0" fontId="142" fillId="0" borderId="267" applyNumberFormat="0" applyFill="0" applyAlignment="0" applyProtection="0"/>
    <xf numFmtId="0" fontId="133" fillId="81" borderId="0" applyNumberFormat="0" applyBorder="0" applyAlignment="0" applyProtection="0"/>
    <xf numFmtId="0" fontId="141" fillId="0" borderId="266"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33" fillId="11" borderId="0" applyNumberFormat="0" applyBorder="0" applyAlignment="0" applyProtection="0"/>
    <xf numFmtId="0" fontId="149" fillId="77" borderId="272" applyNumberForma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33" fillId="79" borderId="0" applyNumberFormat="0" applyBorder="0" applyAlignment="0" applyProtection="0"/>
    <xf numFmtId="0" fontId="148" fillId="0" borderId="271" applyNumberFormat="0" applyFill="0" applyAlignment="0" applyProtection="0"/>
    <xf numFmtId="0" fontId="133" fillId="81" borderId="0" applyNumberFormat="0" applyBorder="0" applyAlignment="0" applyProtection="0"/>
    <xf numFmtId="0" fontId="150" fillId="52" borderId="64" applyNumberForma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2" fillId="46" borderId="0" applyNumberFormat="0" applyBorder="0" applyAlignment="0" applyProtection="0"/>
    <xf numFmtId="0" fontId="12" fillId="51" borderId="64" applyNumberFormat="0" applyFont="0" applyAlignment="0" applyProtection="0"/>
    <xf numFmtId="0" fontId="133" fillId="42" borderId="0" applyNumberFormat="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46" fillId="11" borderId="270" applyNumberFormat="0" applyAlignment="0" applyProtection="0"/>
    <xf numFmtId="0" fontId="133" fillId="11"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50" fillId="52" borderId="64" applyNumberFormat="0" applyAlignment="0" applyProtection="0"/>
    <xf numFmtId="0" fontId="133" fillId="80"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81" borderId="0" applyNumberFormat="0" applyBorder="0" applyAlignment="0" applyProtection="0"/>
    <xf numFmtId="0" fontId="133" fillId="79"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42"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11" borderId="0" applyNumberFormat="0" applyBorder="0" applyAlignment="0" applyProtection="0"/>
    <xf numFmtId="0" fontId="143" fillId="0" borderId="0" applyNumberFormat="0" applyFill="0" applyBorder="0" applyAlignment="0" applyProtection="0"/>
    <xf numFmtId="0" fontId="149" fillId="77" borderId="272" applyNumberFormat="0" applyAlignment="0" applyProtection="0"/>
    <xf numFmtId="0" fontId="12" fillId="51" borderId="64" applyNumberFormat="0" applyFont="0" applyAlignment="0" applyProtection="0"/>
    <xf numFmtId="0" fontId="133" fillId="80"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9" borderId="0" applyNumberFormat="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42" borderId="0" applyNumberFormat="0" applyBorder="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33" fillId="1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33" fillId="80"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33" fillId="79"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1" fillId="0" borderId="266" applyNumberFormat="0" applyFill="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33" fillId="79" borderId="0" applyNumberFormat="0" applyBorder="0" applyAlignment="0" applyProtection="0"/>
    <xf numFmtId="0" fontId="133" fillId="81" borderId="0" applyNumberFormat="0" applyBorder="0" applyAlignment="0" applyProtection="0"/>
    <xf numFmtId="0" fontId="149" fillId="77" borderId="272" applyNumberForma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50" fillId="52" borderId="64" applyNumberFormat="0" applyAlignment="0" applyProtection="0"/>
    <xf numFmtId="0" fontId="148" fillId="0" borderId="271" applyNumberFormat="0" applyFill="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3" fillId="79" borderId="0" applyNumberFormat="0" applyBorder="0" applyAlignment="0" applyProtection="0"/>
    <xf numFmtId="0" fontId="12" fillId="51" borderId="64" applyNumberFormat="0" applyFont="0" applyAlignment="0" applyProtection="0"/>
    <xf numFmtId="0" fontId="133" fillId="81" borderId="0" applyNumberFormat="0" applyBorder="0" applyAlignment="0" applyProtection="0"/>
    <xf numFmtId="0" fontId="148" fillId="52"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6" fillId="11" borderId="270" applyNumberFormat="0" applyAlignment="0" applyProtection="0"/>
    <xf numFmtId="0" fontId="145" fillId="77" borderId="64" applyNumberFormat="0" applyAlignment="0" applyProtection="0"/>
    <xf numFmtId="0" fontId="133" fillId="42" borderId="0" applyNumberFormat="0" applyBorder="0" applyAlignment="0" applyProtection="0"/>
    <xf numFmtId="0" fontId="144" fillId="5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33" fillId="11" borderId="0" applyNumberFormat="0" applyBorder="0" applyAlignment="0" applyProtection="0"/>
    <xf numFmtId="0" fontId="148" fillId="0" borderId="271" applyNumberFormat="0" applyFill="0" applyAlignment="0" applyProtection="0"/>
    <xf numFmtId="0" fontId="133" fillId="81" borderId="0" applyNumberFormat="0" applyBorder="0" applyAlignment="0" applyProtection="0"/>
    <xf numFmtId="0" fontId="150" fillId="52" borderId="64" applyNumberFormat="0" applyAlignment="0" applyProtection="0"/>
    <xf numFmtId="0" fontId="133" fillId="80"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42" borderId="0" applyNumberFormat="0" applyBorder="0" applyAlignment="0" applyProtection="0"/>
    <xf numFmtId="0" fontId="133" fillId="79"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8" fillId="0" borderId="271" applyNumberFormat="0" applyFill="0" applyAlignment="0" applyProtection="0"/>
    <xf numFmtId="0" fontId="150" fillId="52" borderId="64" applyNumberFormat="0" applyAlignment="0" applyProtection="0"/>
    <xf numFmtId="0" fontId="133" fillId="42"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11" borderId="0" applyNumberFormat="0" applyBorder="0" applyAlignment="0" applyProtection="0"/>
    <xf numFmtId="0" fontId="141" fillId="0" borderId="266" applyNumberFormat="0" applyFill="0" applyAlignment="0" applyProtection="0"/>
    <xf numFmtId="0" fontId="132" fillId="46" borderId="0" applyNumberFormat="0" applyBorder="0" applyAlignment="0" applyProtection="0"/>
    <xf numFmtId="0" fontId="149" fillId="77" borderId="272" applyNumberFormat="0" applyAlignment="0" applyProtection="0"/>
    <xf numFmtId="0" fontId="133" fillId="80"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6" fillId="11" borderId="270" applyNumberFormat="0" applyAlignment="0" applyProtection="0"/>
    <xf numFmtId="0" fontId="133" fillId="79"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48" fillId="0" borderId="271"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1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33" fillId="80"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9"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31" fillId="0" borderId="0">
      <alignment vertical="center"/>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1" fillId="0" borderId="0">
      <alignment vertical="center"/>
      <protection locked="0"/>
    </xf>
    <xf numFmtId="0" fontId="131" fillId="0" borderId="0">
      <alignment vertical="center"/>
      <protection locked="0"/>
    </xf>
    <xf numFmtId="0" fontId="64" fillId="0" borderId="0">
      <protection locked="0"/>
    </xf>
    <xf numFmtId="0" fontId="12" fillId="82" borderId="0"/>
    <xf numFmtId="0" fontId="12" fillId="72" borderId="64" applyNumberFormat="0" applyProtection="0">
      <alignment horizontal="left" vertical="center" indent="1"/>
    </xf>
    <xf numFmtId="0" fontId="131" fillId="0" borderId="0">
      <alignment vertical="center"/>
      <protection locked="0"/>
    </xf>
    <xf numFmtId="0" fontId="12" fillId="82" borderId="0"/>
    <xf numFmtId="0" fontId="12" fillId="82" borderId="0"/>
    <xf numFmtId="0" fontId="12" fillId="76" borderId="1"/>
    <xf numFmtId="0" fontId="152" fillId="0" borderId="0">
      <alignment vertical="center"/>
    </xf>
    <xf numFmtId="0" fontId="131" fillId="0" borderId="0">
      <alignment vertical="center"/>
      <protection locked="0"/>
    </xf>
    <xf numFmtId="0" fontId="12" fillId="82" borderId="0"/>
    <xf numFmtId="0" fontId="12" fillId="82" borderId="0"/>
    <xf numFmtId="0" fontId="5" fillId="0" borderId="0"/>
    <xf numFmtId="0" fontId="5" fillId="0" borderId="0"/>
    <xf numFmtId="0" fontId="12" fillId="82" borderId="0"/>
    <xf numFmtId="0" fontId="12" fillId="82" borderId="0"/>
    <xf numFmtId="0" fontId="12" fillId="76" borderId="1"/>
    <xf numFmtId="0" fontId="12" fillId="82" borderId="0"/>
    <xf numFmtId="0" fontId="12" fillId="76" borderId="1"/>
    <xf numFmtId="0" fontId="12" fillId="82" borderId="0"/>
    <xf numFmtId="0" fontId="12" fillId="70" borderId="64" applyNumberFormat="0" applyProtection="0">
      <alignment horizontal="left" vertical="center" indent="1"/>
    </xf>
    <xf numFmtId="0" fontId="5" fillId="0" borderId="0"/>
    <xf numFmtId="0" fontId="131" fillId="0" borderId="0">
      <alignment vertical="center"/>
      <protection locked="0"/>
    </xf>
    <xf numFmtId="0" fontId="64" fillId="0" borderId="0">
      <protection locked="0"/>
    </xf>
    <xf numFmtId="0" fontId="12" fillId="82" borderId="0"/>
    <xf numFmtId="0" fontId="12" fillId="76" borderId="1"/>
    <xf numFmtId="0" fontId="131" fillId="0" borderId="0">
      <alignment vertical="center"/>
      <protection locked="0"/>
    </xf>
    <xf numFmtId="0" fontId="12" fillId="72" borderId="64" applyNumberFormat="0" applyProtection="0">
      <alignment horizontal="left" vertical="center" indent="1"/>
    </xf>
    <xf numFmtId="0" fontId="131" fillId="0" borderId="0">
      <alignment vertical="center"/>
      <protection locked="0"/>
    </xf>
    <xf numFmtId="0" fontId="64" fillId="0" borderId="0">
      <protection locked="0"/>
    </xf>
    <xf numFmtId="0" fontId="12" fillId="69" borderId="64" applyNumberFormat="0" applyProtection="0">
      <alignment horizontal="left" vertical="center" indent="1"/>
    </xf>
    <xf numFmtId="0" fontId="12" fillId="82" borderId="0"/>
    <xf numFmtId="0" fontId="12" fillId="72" borderId="64" applyNumberFormat="0" applyProtection="0">
      <alignment horizontal="left" vertical="center" indent="1"/>
    </xf>
    <xf numFmtId="0" fontId="12" fillId="69" borderId="64" applyNumberFormat="0" applyProtection="0">
      <alignment horizontal="left" vertical="center" indent="1"/>
    </xf>
    <xf numFmtId="0" fontId="131" fillId="0" borderId="0">
      <alignment vertical="center"/>
      <protection locked="0"/>
    </xf>
    <xf numFmtId="0" fontId="12" fillId="82" borderId="0"/>
    <xf numFmtId="0" fontId="5" fillId="0" borderId="0"/>
    <xf numFmtId="0" fontId="12" fillId="82" borderId="0"/>
    <xf numFmtId="0" fontId="131" fillId="0" borderId="0">
      <alignment vertical="center"/>
      <protection locked="0"/>
    </xf>
    <xf numFmtId="0" fontId="12" fillId="72" borderId="64" applyNumberFormat="0" applyProtection="0">
      <alignment horizontal="left" vertical="center" indent="1"/>
    </xf>
    <xf numFmtId="0" fontId="12" fillId="76" borderId="1"/>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64" fillId="0" borderId="0">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2" fillId="82" borderId="0"/>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2" fillId="82" borderId="0"/>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2" fillId="69" borderId="64" applyNumberFormat="0" applyProtection="0">
      <alignment horizontal="left" vertical="center" indent="1"/>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12" fillId="82" borderId="0"/>
    <xf numFmtId="0" fontId="64" fillId="0" borderId="0">
      <protection locked="0"/>
    </xf>
    <xf numFmtId="0" fontId="5" fillId="0" borderId="0"/>
    <xf numFmtId="0" fontId="64" fillId="0" borderId="0">
      <protection locked="0"/>
    </xf>
    <xf numFmtId="0" fontId="131" fillId="0" borderId="0">
      <alignment vertical="center"/>
      <protection locked="0"/>
    </xf>
    <xf numFmtId="0" fontId="12" fillId="82" borderId="0"/>
    <xf numFmtId="0" fontId="12" fillId="82" borderId="0"/>
    <xf numFmtId="0" fontId="12" fillId="69" borderId="64" applyNumberFormat="0" applyProtection="0">
      <alignment horizontal="left" vertical="center" indent="1"/>
    </xf>
    <xf numFmtId="0" fontId="131" fillId="0" borderId="0">
      <alignment vertical="center"/>
      <protection locked="0"/>
    </xf>
    <xf numFmtId="0" fontId="64" fillId="0" borderId="0">
      <protection locked="0"/>
    </xf>
    <xf numFmtId="0" fontId="12" fillId="82" borderId="0"/>
    <xf numFmtId="0" fontId="12" fillId="82" borderId="0"/>
    <xf numFmtId="0" fontId="12" fillId="82" borderId="0"/>
    <xf numFmtId="0" fontId="5" fillId="0" borderId="0"/>
    <xf numFmtId="0" fontId="12" fillId="82" borderId="0"/>
    <xf numFmtId="0" fontId="64" fillId="0" borderId="0">
      <protection locked="0"/>
    </xf>
    <xf numFmtId="0" fontId="64" fillId="0" borderId="0">
      <protection locked="0"/>
    </xf>
    <xf numFmtId="0" fontId="12" fillId="72" borderId="64" applyNumberFormat="0" applyProtection="0">
      <alignment horizontal="left" vertical="center" indent="1"/>
    </xf>
    <xf numFmtId="0" fontId="12" fillId="82" borderId="0"/>
    <xf numFmtId="0" fontId="64" fillId="0" borderId="0">
      <protection locked="0"/>
    </xf>
    <xf numFmtId="0" fontId="64" fillId="0" borderId="0">
      <protection locked="0"/>
    </xf>
    <xf numFmtId="0" fontId="131" fillId="0" borderId="0">
      <alignment vertical="center"/>
      <protection locked="0"/>
    </xf>
    <xf numFmtId="0" fontId="12" fillId="76" borderId="1"/>
    <xf numFmtId="0" fontId="12" fillId="82" borderId="0"/>
    <xf numFmtId="0" fontId="12" fillId="82" borderId="0"/>
    <xf numFmtId="0" fontId="12" fillId="76" borderId="1"/>
    <xf numFmtId="0" fontId="12" fillId="82" borderId="0"/>
    <xf numFmtId="0" fontId="131" fillId="0" borderId="0">
      <alignment vertical="center"/>
      <protection locked="0"/>
    </xf>
    <xf numFmtId="0" fontId="64" fillId="0" borderId="0">
      <protection locked="0"/>
    </xf>
    <xf numFmtId="0" fontId="12" fillId="82" borderId="0"/>
    <xf numFmtId="0" fontId="5" fillId="0" borderId="0"/>
    <xf numFmtId="0" fontId="64" fillId="0" borderId="0">
      <protection locked="0"/>
    </xf>
    <xf numFmtId="0" fontId="151" fillId="0" borderId="0"/>
    <xf numFmtId="0" fontId="12" fillId="82" borderId="0"/>
    <xf numFmtId="0" fontId="5" fillId="0" borderId="0">
      <protection locked="0"/>
    </xf>
    <xf numFmtId="0" fontId="12" fillId="82" borderId="0"/>
    <xf numFmtId="0" fontId="12" fillId="69" borderId="64" applyNumberFormat="0" applyProtection="0">
      <alignment horizontal="left" vertical="center" indent="1"/>
    </xf>
    <xf numFmtId="0" fontId="12" fillId="70" borderId="64" applyNumberFormat="0" applyProtection="0">
      <alignment horizontal="left" vertical="center" indent="1"/>
    </xf>
    <xf numFmtId="0" fontId="12" fillId="82" borderId="0"/>
    <xf numFmtId="0" fontId="12" fillId="72" borderId="64" applyNumberFormat="0" applyProtection="0">
      <alignment horizontal="left" vertical="center" indent="1"/>
    </xf>
    <xf numFmtId="0" fontId="12" fillId="82" borderId="0"/>
    <xf numFmtId="0" fontId="64" fillId="0" borderId="0">
      <protection locked="0"/>
    </xf>
    <xf numFmtId="0" fontId="5" fillId="0" borderId="0"/>
    <xf numFmtId="0" fontId="12" fillId="82" borderId="0"/>
    <xf numFmtId="0" fontId="12" fillId="70" borderId="64" applyNumberFormat="0" applyProtection="0">
      <alignment horizontal="left" vertical="center" indent="1"/>
    </xf>
    <xf numFmtId="0" fontId="12" fillId="71" borderId="64" applyNumberFormat="0" applyProtection="0">
      <alignment horizontal="left" vertical="center" indent="1"/>
    </xf>
    <xf numFmtId="0" fontId="12" fillId="69" borderId="64" applyNumberFormat="0" applyProtection="0">
      <alignment horizontal="left" vertical="center" indent="1"/>
    </xf>
    <xf numFmtId="0" fontId="12" fillId="82" borderId="0"/>
    <xf numFmtId="0" fontId="64" fillId="0" borderId="0">
      <protection locked="0"/>
    </xf>
    <xf numFmtId="0" fontId="131" fillId="0" borderId="0">
      <alignment vertical="center"/>
      <protection locked="0"/>
    </xf>
    <xf numFmtId="0" fontId="12" fillId="70" borderId="64" applyNumberFormat="0" applyProtection="0">
      <alignment horizontal="left" vertical="center" indent="1"/>
    </xf>
    <xf numFmtId="0" fontId="131" fillId="0" borderId="0">
      <alignment vertical="center"/>
      <protection locked="0"/>
    </xf>
    <xf numFmtId="0" fontId="131" fillId="0" borderId="0">
      <alignment vertical="center"/>
      <protection locked="0"/>
    </xf>
    <xf numFmtId="0" fontId="64" fillId="0" borderId="0">
      <protection locked="0"/>
    </xf>
    <xf numFmtId="0" fontId="12" fillId="82" borderId="0"/>
    <xf numFmtId="0" fontId="12" fillId="82" borderId="0"/>
    <xf numFmtId="0" fontId="12" fillId="71" borderId="64" applyNumberFormat="0" applyProtection="0">
      <alignment horizontal="left" vertical="center" indent="1"/>
    </xf>
    <xf numFmtId="0" fontId="87" fillId="0" borderId="0"/>
    <xf numFmtId="0" fontId="12" fillId="72" borderId="64" applyNumberFormat="0" applyProtection="0">
      <alignment horizontal="left" vertical="center" indent="1"/>
    </xf>
    <xf numFmtId="0" fontId="64" fillId="0" borderId="0">
      <protection locked="0"/>
    </xf>
    <xf numFmtId="0" fontId="12" fillId="82" borderId="0"/>
    <xf numFmtId="0" fontId="12" fillId="82" borderId="0"/>
    <xf numFmtId="0" fontId="64" fillId="0" borderId="0">
      <protection locked="0"/>
    </xf>
    <xf numFmtId="0" fontId="12" fillId="82" borderId="0"/>
    <xf numFmtId="0" fontId="12" fillId="82" borderId="0"/>
    <xf numFmtId="0" fontId="12" fillId="71" borderId="64" applyNumberFormat="0" applyProtection="0">
      <alignment horizontal="left" vertical="center" indent="1"/>
    </xf>
    <xf numFmtId="0" fontId="5" fillId="0" borderId="0"/>
    <xf numFmtId="0" fontId="12" fillId="82" borderId="0"/>
    <xf numFmtId="0" fontId="12" fillId="70" borderId="64" applyNumberFormat="0" applyProtection="0">
      <alignment horizontal="left" vertical="center" indent="1"/>
    </xf>
    <xf numFmtId="0" fontId="131" fillId="0" borderId="0">
      <alignment vertical="center"/>
      <protection locked="0"/>
    </xf>
    <xf numFmtId="0" fontId="12" fillId="82" borderId="0"/>
    <xf numFmtId="0" fontId="12" fillId="82" borderId="0"/>
    <xf numFmtId="0" fontId="12" fillId="82" borderId="0"/>
    <xf numFmtId="0" fontId="12" fillId="82" borderId="0"/>
    <xf numFmtId="0" fontId="12" fillId="82" borderId="0"/>
    <xf numFmtId="0" fontId="12" fillId="82" borderId="0"/>
    <xf numFmtId="0" fontId="12" fillId="71" borderId="64" applyNumberFormat="0" applyProtection="0">
      <alignment horizontal="left" vertical="center" indent="1"/>
    </xf>
    <xf numFmtId="0" fontId="131" fillId="0" borderId="0">
      <alignment vertical="center"/>
      <protection locked="0"/>
    </xf>
    <xf numFmtId="0" fontId="12" fillId="82" borderId="0"/>
    <xf numFmtId="0" fontId="12" fillId="71" borderId="64" applyNumberFormat="0" applyProtection="0">
      <alignment horizontal="left" vertical="center" indent="1"/>
    </xf>
    <xf numFmtId="0" fontId="152" fillId="0" borderId="0">
      <alignment vertical="center"/>
      <protection locked="0"/>
    </xf>
    <xf numFmtId="0" fontId="12" fillId="70" borderId="64" applyNumberFormat="0" applyProtection="0">
      <alignment horizontal="left" vertical="center" indent="1"/>
    </xf>
    <xf numFmtId="0" fontId="12" fillId="82" borderId="0"/>
    <xf numFmtId="0" fontId="12" fillId="82" borderId="0"/>
    <xf numFmtId="0" fontId="131" fillId="0" borderId="0">
      <alignment vertical="center"/>
      <protection locked="0"/>
    </xf>
    <xf numFmtId="0" fontId="12" fillId="82" borderId="0"/>
    <xf numFmtId="0" fontId="12" fillId="69" borderId="64" applyNumberFormat="0" applyProtection="0">
      <alignment horizontal="left" vertical="center" indent="1"/>
    </xf>
    <xf numFmtId="0" fontId="12" fillId="82" borderId="0"/>
    <xf numFmtId="0" fontId="12" fillId="71" borderId="64" applyNumberFormat="0" applyProtection="0">
      <alignment horizontal="left" vertical="center" indent="1"/>
    </xf>
    <xf numFmtId="0" fontId="12" fillId="82" borderId="0"/>
    <xf numFmtId="0" fontId="64" fillId="0" borderId="0">
      <protection locked="0"/>
    </xf>
    <xf numFmtId="0" fontId="64" fillId="0" borderId="0">
      <protection locked="0"/>
    </xf>
    <xf numFmtId="0" fontId="12" fillId="82" borderId="0"/>
    <xf numFmtId="0" fontId="12" fillId="70" borderId="64" applyNumberFormat="0" applyProtection="0">
      <alignment horizontal="left" vertical="center" indent="1"/>
    </xf>
    <xf numFmtId="0" fontId="131" fillId="0" borderId="0">
      <alignment vertical="center"/>
      <protection locked="0"/>
    </xf>
    <xf numFmtId="0" fontId="5" fillId="0" borderId="0"/>
    <xf numFmtId="0" fontId="64" fillId="0" borderId="0">
      <protection locked="0"/>
    </xf>
    <xf numFmtId="0" fontId="12" fillId="82" borderId="0"/>
    <xf numFmtId="0" fontId="131" fillId="0" borderId="0">
      <alignment vertical="center"/>
      <protection locked="0"/>
    </xf>
    <xf numFmtId="0" fontId="12" fillId="82" borderId="0"/>
    <xf numFmtId="0" fontId="12" fillId="71" borderId="64" applyNumberFormat="0" applyProtection="0">
      <alignment horizontal="left" vertical="center" indent="1"/>
    </xf>
    <xf numFmtId="0" fontId="12" fillId="82" borderId="0"/>
    <xf numFmtId="0" fontId="12" fillId="82" borderId="0"/>
    <xf numFmtId="0" fontId="12" fillId="82" borderId="0"/>
    <xf numFmtId="0" fontId="64" fillId="0" borderId="0">
      <protection locked="0"/>
    </xf>
    <xf numFmtId="0" fontId="12" fillId="82" borderId="0"/>
    <xf numFmtId="0" fontId="12" fillId="82" borderId="0"/>
    <xf numFmtId="0" fontId="12" fillId="82" borderId="0"/>
    <xf numFmtId="0" fontId="12" fillId="82" borderId="0"/>
    <xf numFmtId="0" fontId="12" fillId="82" borderId="0"/>
    <xf numFmtId="0" fontId="131" fillId="0" borderId="0">
      <alignment vertical="center"/>
      <protection locked="0"/>
    </xf>
    <xf numFmtId="0" fontId="12" fillId="82" borderId="0"/>
    <xf numFmtId="0" fontId="131" fillId="0" borderId="0">
      <alignment vertical="center"/>
      <protection locked="0"/>
    </xf>
    <xf numFmtId="0" fontId="12" fillId="82" borderId="0"/>
    <xf numFmtId="0" fontId="64" fillId="0" borderId="0">
      <protection locked="0"/>
    </xf>
    <xf numFmtId="0" fontId="12" fillId="82" borderId="0"/>
    <xf numFmtId="0" fontId="64" fillId="0" borderId="0">
      <protection locked="0"/>
    </xf>
    <xf numFmtId="0" fontId="12" fillId="82" borderId="0"/>
    <xf numFmtId="0" fontId="12" fillId="82" borderId="0"/>
    <xf numFmtId="0" fontId="64" fillId="0" borderId="0">
      <protection locked="0"/>
    </xf>
    <xf numFmtId="0" fontId="64" fillId="0" borderId="0">
      <protection locked="0"/>
    </xf>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xf>
    <xf numFmtId="0" fontId="131" fillId="0" borderId="0">
      <alignment vertical="center"/>
    </xf>
    <xf numFmtId="0" fontId="131" fillId="0" borderId="0">
      <alignment vertical="center"/>
    </xf>
    <xf numFmtId="0" fontId="131" fillId="0" borderId="0">
      <alignment vertical="center"/>
    </xf>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131" fillId="0" borderId="0">
      <alignment vertical="center"/>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2" fillId="69" borderId="262" applyNumberFormat="0" applyProtection="0">
      <alignment horizontal="left" vertical="top" indent="1"/>
    </xf>
    <xf numFmtId="0" fontId="12" fillId="73" borderId="264" applyNumberFormat="0">
      <protection locked="0"/>
    </xf>
    <xf numFmtId="0" fontId="133" fillId="81" borderId="0" applyNumberFormat="0" applyBorder="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2" fillId="0" borderId="267" applyNumberFormat="0" applyFill="0" applyAlignment="0" applyProtection="0"/>
    <xf numFmtId="0" fontId="133" fillId="81" borderId="0" applyNumberFormat="0" applyBorder="0" applyAlignment="0" applyProtection="0"/>
    <xf numFmtId="0" fontId="143" fillId="0" borderId="268" applyNumberFormat="0" applyFill="0" applyAlignment="0" applyProtection="0"/>
    <xf numFmtId="0" fontId="133" fillId="79"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0" borderId="271" applyNumberFormat="0" applyFill="0" applyAlignment="0" applyProtection="0"/>
    <xf numFmtId="0" fontId="133" fillId="11" borderId="0" applyNumberFormat="0" applyBorder="0" applyAlignment="0" applyProtection="0"/>
    <xf numFmtId="0" fontId="148" fillId="52" borderId="0" applyNumberFormat="0" applyBorder="0" applyAlignment="0" applyProtection="0"/>
    <xf numFmtId="0" fontId="12" fillId="51" borderId="64" applyNumberFormat="0" applyFont="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49" fillId="77" borderId="272" applyNumberFormat="0" applyAlignment="0" applyProtection="0"/>
    <xf numFmtId="0" fontId="133" fillId="8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42" borderId="0" applyNumberFormat="0" applyBorder="0" applyAlignment="0" applyProtection="0"/>
    <xf numFmtId="0" fontId="150" fillId="52" borderId="64" applyNumberFormat="0" applyAlignment="0" applyProtection="0"/>
    <xf numFmtId="0" fontId="12" fillId="67" borderId="262" applyNumberFormat="0" applyProtection="0">
      <alignment horizontal="left" vertical="top" indent="1"/>
    </xf>
    <xf numFmtId="0" fontId="143" fillId="0" borderId="0" applyNumberFormat="0" applyFill="0" applyBorder="0" applyAlignment="0" applyProtection="0"/>
    <xf numFmtId="0" fontId="12" fillId="68" borderId="262" applyNumberFormat="0" applyProtection="0">
      <alignment horizontal="left" vertical="top" indent="1"/>
    </xf>
    <xf numFmtId="0" fontId="143" fillId="0" borderId="268" applyNumberFormat="0" applyFill="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80"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33" fillId="79"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1" fillId="0" borderId="266" applyNumberFormat="0" applyFill="0" applyAlignment="0" applyProtection="0"/>
    <xf numFmtId="0" fontId="132" fillId="46" borderId="0" applyNumberFormat="0" applyBorder="0" applyAlignment="0" applyProtection="0"/>
    <xf numFmtId="0" fontId="133" fillId="42" borderId="0" applyNumberFormat="0" applyBorder="0" applyAlignment="0" applyProtection="0"/>
    <xf numFmtId="0" fontId="12" fillId="51" borderId="64" applyNumberFormat="0" applyFont="0" applyAlignment="0" applyProtection="0"/>
    <xf numFmtId="0" fontId="12" fillId="67" borderId="262" applyNumberFormat="0" applyProtection="0">
      <alignment horizontal="left" vertical="top" indent="1"/>
    </xf>
    <xf numFmtId="0" fontId="148" fillId="52" borderId="0" applyNumberFormat="0" applyBorder="0" applyAlignment="0" applyProtection="0"/>
    <xf numFmtId="0" fontId="12" fillId="68" borderId="262" applyNumberFormat="0" applyProtection="0">
      <alignment horizontal="left" vertical="top" indent="1"/>
    </xf>
    <xf numFmtId="0" fontId="148" fillId="0" borderId="271" applyNumberFormat="0" applyFill="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33" fillId="79" borderId="0" applyNumberFormat="0" applyBorder="0" applyAlignment="0" applyProtection="0"/>
    <xf numFmtId="0" fontId="133" fillId="81" borderId="0" applyNumberFormat="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81" borderId="0" applyNumberFormat="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42" borderId="0" applyNumberFormat="0" applyBorder="0" applyAlignment="0" applyProtection="0"/>
    <xf numFmtId="0" fontId="141" fillId="0" borderId="266" applyNumberFormat="0" applyFill="0" applyAlignment="0" applyProtection="0"/>
    <xf numFmtId="0" fontId="132" fillId="46" borderId="0" applyNumberFormat="0" applyBorder="0" applyAlignment="0" applyProtection="0"/>
    <xf numFmtId="0" fontId="133" fillId="11" borderId="0" applyNumberFormat="0" applyBorder="0" applyAlignment="0" applyProtection="0"/>
    <xf numFmtId="0" fontId="149" fillId="77" borderId="272" applyNumberFormat="0" applyAlignment="0" applyProtection="0"/>
    <xf numFmtId="0" fontId="12" fillId="51" borderId="64" applyNumberFormat="0" applyFont="0" applyAlignment="0" applyProtection="0"/>
    <xf numFmtId="0" fontId="146" fillId="11" borderId="270" applyNumberFormat="0" applyAlignment="0" applyProtection="0"/>
    <xf numFmtId="0" fontId="133" fillId="80"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48" fillId="52" borderId="0" applyNumberFormat="0" applyBorder="0" applyAlignment="0" applyProtection="0"/>
    <xf numFmtId="0" fontId="133" fillId="79"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33" fillId="42" borderId="0" applyNumberFormat="0" applyBorder="0" applyAlignment="0" applyProtection="0"/>
    <xf numFmtId="0" fontId="141" fillId="0" borderId="266" applyNumberFormat="0" applyFill="0" applyAlignment="0" applyProtection="0"/>
    <xf numFmtId="0" fontId="132" fillId="46" borderId="0" applyNumberFormat="0" applyBorder="0" applyAlignment="0" applyProtection="0"/>
    <xf numFmtId="0" fontId="133" fillId="11" borderId="0" applyNumberFormat="0" applyBorder="0" applyAlignment="0" applyProtection="0"/>
    <xf numFmtId="0" fontId="146" fillId="11" borderId="270" applyNumberFormat="0" applyAlignment="0" applyProtection="0"/>
    <xf numFmtId="0" fontId="133" fillId="80" borderId="0" applyNumberFormat="0" applyBorder="0" applyAlignment="0" applyProtection="0"/>
    <xf numFmtId="0" fontId="145" fillId="77" borderId="64" applyNumberFormat="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11" borderId="0" applyNumberFormat="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9" fillId="77" borderId="272" applyNumberFormat="0" applyAlignment="0" applyProtection="0"/>
    <xf numFmtId="0" fontId="149" fillId="77" borderId="272" applyNumberFormat="0" applyAlignment="0" applyProtection="0"/>
    <xf numFmtId="0" fontId="133" fillId="81" borderId="0" applyNumberFormat="0" applyBorder="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3" fillId="42" borderId="0" applyNumberFormat="0" applyBorder="0" applyAlignment="0" applyProtection="0"/>
    <xf numFmtId="0" fontId="150" fillId="52" borderId="64" applyNumberFormat="0" applyAlignment="0" applyProtection="0"/>
    <xf numFmtId="0" fontId="12" fillId="67" borderId="262" applyNumberFormat="0" applyProtection="0">
      <alignment horizontal="left" vertical="top" indent="1"/>
    </xf>
    <xf numFmtId="0" fontId="143" fillId="0" borderId="0" applyNumberFormat="0" applyFill="0" applyBorder="0" applyAlignment="0" applyProtection="0"/>
    <xf numFmtId="0" fontId="12" fillId="68" borderId="262" applyNumberFormat="0" applyProtection="0">
      <alignment horizontal="left" vertical="top" indent="1"/>
    </xf>
    <xf numFmtId="0" fontId="143" fillId="0" borderId="268" applyNumberFormat="0" applyFill="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33" fillId="79" borderId="0" applyNumberFormat="0" applyBorder="0" applyAlignment="0" applyProtection="0"/>
    <xf numFmtId="0" fontId="150" fillId="52" borderId="64" applyNumberFormat="0" applyAlignment="0" applyProtection="0"/>
    <xf numFmtId="0" fontId="149" fillId="77" borderId="272" applyNumberFormat="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33" fillId="11" borderId="0" applyNumberFormat="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48" fillId="0" borderId="271" applyNumberFormat="0" applyFill="0" applyAlignment="0" applyProtection="0"/>
    <xf numFmtId="0" fontId="12" fillId="68" borderId="262" applyNumberFormat="0" applyProtection="0">
      <alignment horizontal="left" vertical="top" indent="1"/>
    </xf>
    <xf numFmtId="0" fontId="148" fillId="52" borderId="0" applyNumberFormat="0" applyBorder="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9" fillId="77" borderId="272" applyNumberFormat="0" applyAlignment="0" applyProtection="0"/>
    <xf numFmtId="0" fontId="150" fillId="52" borderId="64" applyNumberFormat="0" applyAlignment="0" applyProtection="0"/>
    <xf numFmtId="0" fontId="133" fillId="79" borderId="0" applyNumberFormat="0" applyBorder="0" applyAlignment="0" applyProtection="0"/>
    <xf numFmtId="0" fontId="143" fillId="0" borderId="0" applyNumberFormat="0" applyFill="0" applyBorder="0" applyAlignment="0" applyProtection="0"/>
    <xf numFmtId="0" fontId="133" fillId="81" borderId="0" applyNumberFormat="0" applyBorder="0" applyAlignment="0" applyProtection="0"/>
    <xf numFmtId="0" fontId="143" fillId="0" borderId="268" applyNumberFormat="0" applyFill="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48" fillId="0" borderId="271" applyNumberFormat="0" applyFill="0" applyAlignment="0" applyProtection="0"/>
    <xf numFmtId="0" fontId="12" fillId="68" borderId="262" applyNumberFormat="0" applyProtection="0">
      <alignment horizontal="left" vertical="top" indent="1"/>
    </xf>
    <xf numFmtId="0" fontId="148" fillId="52" borderId="0" applyNumberFormat="0" applyBorder="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2" fillId="51" borderId="64" applyNumberFormat="0" applyFont="0" applyAlignment="0" applyProtection="0"/>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49" fillId="77" borderId="272" applyNumberFormat="0" applyAlignment="0" applyProtection="0"/>
    <xf numFmtId="0" fontId="133" fillId="79" borderId="0" applyNumberFormat="0" applyBorder="0" applyAlignment="0" applyProtection="0"/>
    <xf numFmtId="0" fontId="149" fillId="77" borderId="272" applyNumberFormat="0" applyAlignment="0" applyProtection="0"/>
    <xf numFmtId="0" fontId="133" fillId="81" borderId="0" applyNumberFormat="0" applyBorder="0" applyAlignment="0" applyProtection="0"/>
    <xf numFmtId="0" fontId="12" fillId="51" borderId="64" applyNumberFormat="0" applyFont="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2" fillId="0" borderId="267" applyNumberFormat="0" applyFill="0" applyAlignment="0" applyProtection="0"/>
    <xf numFmtId="0" fontId="141" fillId="0" borderId="266" applyNumberFormat="0" applyFill="0" applyAlignment="0" applyProtection="0"/>
    <xf numFmtId="0" fontId="133" fillId="42" borderId="0" applyNumberFormat="0" applyBorder="0" applyAlignment="0" applyProtection="0"/>
    <xf numFmtId="0" fontId="132" fillId="46"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6" fillId="11" borderId="270" applyNumberFormat="0" applyAlignment="0" applyProtection="0"/>
    <xf numFmtId="0" fontId="145" fillId="77" borderId="64" applyNumberFormat="0" applyAlignment="0" applyProtection="0"/>
    <xf numFmtId="0" fontId="133" fillId="80" borderId="0" applyNumberFormat="0" applyBorder="0" applyAlignment="0" applyProtection="0"/>
    <xf numFmtId="0" fontId="144" fillId="51" borderId="0" applyNumberFormat="0" applyBorder="0" applyAlignment="0" applyProtection="0"/>
    <xf numFmtId="0" fontId="133" fillId="79" borderId="0" applyNumberFormat="0" applyBorder="0" applyAlignment="0" applyProtection="0"/>
    <xf numFmtId="0" fontId="133" fillId="8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48" fillId="52" borderId="0" applyNumberFormat="0" applyBorder="0" applyAlignment="0" applyProtection="0"/>
    <xf numFmtId="0" fontId="148" fillId="0" borderId="271" applyNumberFormat="0" applyFill="0" applyAlignment="0" applyProtection="0"/>
    <xf numFmtId="0" fontId="133" fillId="42" borderId="0" applyNumberFormat="0" applyBorder="0" applyAlignment="0" applyProtection="0"/>
    <xf numFmtId="0" fontId="150" fillId="52" borderId="64" applyNumberFormat="0" applyAlignment="0" applyProtection="0"/>
    <xf numFmtId="0" fontId="12" fillId="67" borderId="262" applyNumberFormat="0" applyProtection="0">
      <alignment horizontal="left" vertical="top" indent="1"/>
    </xf>
    <xf numFmtId="0" fontId="143" fillId="0" borderId="0" applyNumberFormat="0" applyFill="0" applyBorder="0" applyAlignment="0" applyProtection="0"/>
    <xf numFmtId="0" fontId="12" fillId="68" borderId="262" applyNumberFormat="0" applyProtection="0">
      <alignment horizontal="left" vertical="top" indent="1"/>
    </xf>
    <xf numFmtId="0" fontId="143" fillId="0" borderId="268" applyNumberFormat="0" applyFill="0" applyAlignment="0" applyProtection="0"/>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79" borderId="0" applyNumberFormat="0" applyBorder="0" applyAlignment="0" applyProtection="0"/>
    <xf numFmtId="0" fontId="133" fillId="80" borderId="0" applyNumberFormat="0" applyBorder="0" applyAlignment="0" applyProtection="0"/>
    <xf numFmtId="0" fontId="133" fillId="11" borderId="0" applyNumberFormat="0" applyBorder="0" applyAlignment="0" applyProtection="0"/>
    <xf numFmtId="0" fontId="133" fillId="42" borderId="0" applyNumberFormat="0" applyBorder="0" applyAlignment="0" applyProtection="0"/>
    <xf numFmtId="0" fontId="133" fillId="81" borderId="0" applyNumberFormat="0" applyBorder="0" applyAlignment="0" applyProtection="0"/>
    <xf numFmtId="0" fontId="149" fillId="77" borderId="272" applyNumberFormat="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2" fillId="67" borderId="262" applyNumberFormat="0" applyProtection="0">
      <alignment horizontal="left" vertical="top" indent="1"/>
    </xf>
    <xf numFmtId="0" fontId="12" fillId="68" borderId="262" applyNumberFormat="0" applyProtection="0">
      <alignment horizontal="left" vertical="top" indent="1"/>
    </xf>
    <xf numFmtId="0" fontId="12" fillId="72" borderId="262" applyNumberFormat="0" applyProtection="0">
      <alignment horizontal="left" vertical="top" indent="1"/>
    </xf>
    <xf numFmtId="0" fontId="133" fillId="11" borderId="0" applyNumberFormat="0" applyBorder="0" applyAlignment="0" applyProtection="0"/>
    <xf numFmtId="0" fontId="12" fillId="69" borderId="262" applyNumberFormat="0" applyProtection="0">
      <alignment horizontal="left" vertical="top" indent="1"/>
    </xf>
    <xf numFmtId="0" fontId="12" fillId="73" borderId="264" applyNumberFormat="0">
      <protection locked="0"/>
    </xf>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78" borderId="0" applyNumberFormat="0" applyBorder="0" applyAlignment="0" applyProtection="0"/>
    <xf numFmtId="0" fontId="133" fillId="81" borderId="0" applyNumberFormat="0" applyBorder="0" applyAlignment="0" applyProtection="0"/>
    <xf numFmtId="0" fontId="133" fillId="79" borderId="0" applyNumberFormat="0" applyBorder="0" applyAlignment="0" applyProtection="0"/>
    <xf numFmtId="0" fontId="144" fillId="51" borderId="0" applyNumberFormat="0" applyBorder="0" applyAlignment="0" applyProtection="0"/>
    <xf numFmtId="0" fontId="133" fillId="80"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33" fillId="11" borderId="0" applyNumberFormat="0" applyBorder="0" applyAlignment="0" applyProtection="0"/>
    <xf numFmtId="0" fontId="132" fillId="46" borderId="0" applyNumberFormat="0" applyBorder="0" applyAlignment="0" applyProtection="0"/>
    <xf numFmtId="0" fontId="133" fillId="42"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33" fillId="81" borderId="0" applyNumberFormat="0" applyBorder="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4" fillId="51" borderId="0" applyNumberFormat="0" applyBorder="0" applyAlignment="0" applyProtection="0"/>
    <xf numFmtId="0" fontId="145" fillId="77" borderId="64" applyNumberFormat="0" applyAlignment="0" applyProtection="0"/>
    <xf numFmtId="0" fontId="146" fillId="11" borderId="270" applyNumberFormat="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32" fillId="46" borderId="0" applyNumberFormat="0" applyBorder="0" applyAlignment="0" applyProtection="0"/>
    <xf numFmtId="0" fontId="141" fillId="0" borderId="266" applyNumberFormat="0" applyFill="0" applyAlignment="0" applyProtection="0"/>
    <xf numFmtId="0" fontId="142" fillId="0" borderId="267" applyNumberFormat="0" applyFill="0" applyAlignment="0" applyProtection="0"/>
    <xf numFmtId="0" fontId="143" fillId="0" borderId="268" applyNumberFormat="0" applyFill="0" applyAlignment="0" applyProtection="0"/>
    <xf numFmtId="0" fontId="143" fillId="0" borderId="0" applyNumberFormat="0" applyFill="0" applyBorder="0" applyAlignment="0" applyProtection="0"/>
    <xf numFmtId="0" fontId="150" fillId="52" borderId="64" applyNumberFormat="0" applyAlignment="0" applyProtection="0"/>
    <xf numFmtId="0" fontId="148" fillId="0" borderId="271" applyNumberFormat="0" applyFill="0" applyAlignment="0" applyProtection="0"/>
    <xf numFmtId="0" fontId="148" fillId="52" borderId="0" applyNumberFormat="0" applyBorder="0" applyAlignment="0" applyProtection="0"/>
    <xf numFmtId="0" fontId="12" fillId="51" borderId="64" applyNumberFormat="0" applyFont="0" applyAlignment="0" applyProtection="0"/>
    <xf numFmtId="0" fontId="149" fillId="77" borderId="272" applyNumberFormat="0" applyAlignment="0" applyProtection="0"/>
    <xf numFmtId="0" fontId="149" fillId="77" borderId="272" applyNumberFormat="0" applyAlignment="0" applyProtection="0"/>
    <xf numFmtId="0" fontId="12" fillId="51" borderId="64" applyNumberFormat="0" applyFont="0" applyAlignment="0" applyProtection="0"/>
    <xf numFmtId="0" fontId="148" fillId="52" borderId="0" applyNumberFormat="0" applyBorder="0" applyAlignment="0" applyProtection="0"/>
    <xf numFmtId="0" fontId="148" fillId="0" borderId="271" applyNumberFormat="0" applyFill="0" applyAlignment="0" applyProtection="0"/>
    <xf numFmtId="0" fontId="150" fillId="52" borderId="64" applyNumberFormat="0" applyAlignment="0" applyProtection="0"/>
    <xf numFmtId="0" fontId="143" fillId="0" borderId="0" applyNumberFormat="0" applyFill="0" applyBorder="0" applyAlignment="0" applyProtection="0"/>
    <xf numFmtId="0" fontId="143" fillId="0" borderId="268" applyNumberFormat="0" applyFill="0" applyAlignment="0" applyProtection="0"/>
    <xf numFmtId="0" fontId="142" fillId="0" borderId="267" applyNumberFormat="0" applyFill="0" applyAlignment="0" applyProtection="0"/>
    <xf numFmtId="0" fontId="141" fillId="0" borderId="266" applyNumberFormat="0" applyFill="0" applyAlignment="0" applyProtection="0"/>
    <xf numFmtId="0" fontId="132" fillId="46" borderId="0" applyNumberFormat="0" applyBorder="0" applyAlignment="0" applyProtection="0"/>
    <xf numFmtId="0" fontId="146" fillId="11" borderId="270" applyNumberFormat="0" applyAlignment="0" applyProtection="0"/>
    <xf numFmtId="0" fontId="145" fillId="77" borderId="64" applyNumberFormat="0" applyAlignment="0" applyProtection="0"/>
    <xf numFmtId="0" fontId="144" fillId="51" borderId="0" applyNumberFormat="0" applyBorder="0" applyAlignment="0" applyProtection="0"/>
    <xf numFmtId="0" fontId="133" fillId="81" borderId="0" applyNumberFormat="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33" fillId="42" borderId="0" applyNumberFormat="0" applyBorder="0" applyAlignment="0" applyProtection="0"/>
    <xf numFmtId="0" fontId="133" fillId="11" borderId="0" applyNumberFormat="0" applyBorder="0" applyAlignment="0" applyProtection="0"/>
    <xf numFmtId="0" fontId="133" fillId="80" borderId="0" applyNumberFormat="0" applyBorder="0" applyAlignment="0" applyProtection="0"/>
    <xf numFmtId="0" fontId="133" fillId="79" borderId="0" applyNumberFormat="0" applyBorder="0" applyAlignment="0" applyProtection="0"/>
    <xf numFmtId="0" fontId="133" fillId="78" borderId="0" applyNumberFormat="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0" fontId="107" fillId="0" borderId="269" applyNumberFormat="0" applyFill="0" applyAlignment="0" applyProtection="0"/>
    <xf numFmtId="0" fontId="147" fillId="0" borderId="0" applyNumberFormat="0" applyFill="0" applyBorder="0" applyAlignment="0" applyProtection="0"/>
    <xf numFmtId="190" fontId="87" fillId="0" borderId="0">
      <protection locked="0"/>
    </xf>
    <xf numFmtId="190" fontId="87" fillId="0" borderId="0">
      <protection locked="0"/>
    </xf>
    <xf numFmtId="190" fontId="87" fillId="0" borderId="0">
      <protection locked="0"/>
    </xf>
    <xf numFmtId="190" fontId="87" fillId="0" borderId="0">
      <protection locked="0"/>
    </xf>
    <xf numFmtId="0" fontId="2" fillId="0" borderId="0"/>
    <xf numFmtId="187" fontId="87" fillId="0" borderId="0">
      <protection locked="0"/>
    </xf>
  </cellStyleXfs>
  <cellXfs count="1946">
    <xf numFmtId="187" fontId="0" fillId="0" borderId="0" xfId="0">
      <protection locked="0"/>
    </xf>
    <xf numFmtId="187" fontId="15" fillId="0" borderId="36" xfId="2" applyFont="1" applyFill="1" applyBorder="1" applyAlignment="1" applyProtection="1">
      <alignment horizontal="center" vertical="center"/>
      <protection locked="0"/>
    </xf>
    <xf numFmtId="187" fontId="9" fillId="4" borderId="0" xfId="2" applyFont="1" applyFill="1" applyBorder="1" applyAlignment="1">
      <alignment horizontal="center" vertical="center"/>
    </xf>
    <xf numFmtId="187" fontId="7" fillId="0" borderId="0" xfId="2" applyFont="1" applyFill="1" applyAlignment="1">
      <alignment vertical="center"/>
    </xf>
    <xf numFmtId="187" fontId="10" fillId="0" borderId="0" xfId="2" applyFont="1" applyFill="1" applyAlignment="1">
      <alignment vertical="center"/>
    </xf>
    <xf numFmtId="41" fontId="9" fillId="0" borderId="3" xfId="2" applyNumberFormat="1" applyFont="1" applyFill="1" applyBorder="1" applyAlignment="1">
      <alignment horizontal="center" vertical="center" wrapText="1"/>
    </xf>
    <xf numFmtId="41" fontId="9" fillId="0" borderId="4" xfId="2" applyNumberFormat="1" applyFont="1" applyFill="1" applyBorder="1" applyAlignment="1">
      <alignment horizontal="center" vertical="center" wrapText="1"/>
    </xf>
    <xf numFmtId="187" fontId="10" fillId="0" borderId="0" xfId="2" applyFont="1" applyFill="1" applyAlignment="1">
      <alignment vertical="center" wrapText="1"/>
    </xf>
    <xf numFmtId="187" fontId="9" fillId="0" borderId="0" xfId="2" applyFont="1" applyFill="1" applyAlignment="1">
      <alignment vertical="center"/>
    </xf>
    <xf numFmtId="187" fontId="10" fillId="0" borderId="0" xfId="2" applyFont="1" applyFill="1" applyBorder="1" applyAlignment="1">
      <alignment vertical="center"/>
    </xf>
    <xf numFmtId="187" fontId="9" fillId="0" borderId="0" xfId="2" applyFont="1" applyFill="1" applyBorder="1" applyAlignment="1">
      <alignment horizontal="center" vertical="center"/>
    </xf>
    <xf numFmtId="187" fontId="10" fillId="0" borderId="0" xfId="2" applyFont="1" applyFill="1" applyBorder="1" applyAlignment="1">
      <alignment horizontal="center" vertical="center"/>
    </xf>
    <xf numFmtId="41" fontId="9" fillId="0" borderId="5" xfId="2" applyNumberFormat="1" applyFont="1" applyFill="1" applyBorder="1" applyAlignment="1">
      <alignment horizontal="center" vertical="center" wrapText="1"/>
    </xf>
    <xf numFmtId="41" fontId="9" fillId="0" borderId="6" xfId="2" applyNumberFormat="1" applyFont="1" applyFill="1" applyBorder="1" applyAlignment="1">
      <alignment horizontal="center" vertical="center" wrapText="1"/>
    </xf>
    <xf numFmtId="41" fontId="9" fillId="0" borderId="7" xfId="2" applyNumberFormat="1" applyFont="1" applyFill="1" applyBorder="1" applyAlignment="1">
      <alignment horizontal="center" vertical="center" wrapText="1"/>
    </xf>
    <xf numFmtId="166" fontId="10" fillId="0" borderId="0" xfId="2" applyNumberFormat="1" applyFont="1" applyFill="1" applyBorder="1" applyAlignment="1">
      <alignment horizontal="center" vertical="center"/>
    </xf>
    <xf numFmtId="41" fontId="9" fillId="0" borderId="0" xfId="2" applyNumberFormat="1" applyFont="1" applyFill="1" applyBorder="1" applyAlignment="1">
      <alignment horizontal="center" vertical="center" wrapText="1"/>
    </xf>
    <xf numFmtId="166" fontId="9" fillId="0" borderId="0" xfId="2" applyNumberFormat="1" applyFont="1" applyFill="1" applyBorder="1" applyAlignment="1">
      <alignment horizontal="center" vertical="center"/>
    </xf>
    <xf numFmtId="41" fontId="9" fillId="0" borderId="8" xfId="2" applyNumberFormat="1" applyFont="1" applyFill="1" applyBorder="1" applyAlignment="1">
      <alignment horizontal="center" vertical="center" wrapText="1"/>
    </xf>
    <xf numFmtId="187" fontId="9" fillId="0" borderId="3" xfId="2" applyFont="1" applyFill="1" applyBorder="1" applyAlignment="1">
      <alignment vertical="center"/>
    </xf>
    <xf numFmtId="187" fontId="9" fillId="0" borderId="4" xfId="2" applyFont="1" applyFill="1" applyBorder="1" applyAlignment="1">
      <alignment horizontal="center" vertical="center"/>
    </xf>
    <xf numFmtId="166" fontId="9" fillId="0" borderId="8" xfId="2" applyNumberFormat="1" applyFont="1" applyFill="1" applyBorder="1" applyAlignment="1">
      <alignment horizontal="center" vertical="center"/>
    </xf>
    <xf numFmtId="41" fontId="9" fillId="0" borderId="11" xfId="2" applyNumberFormat="1" applyFont="1" applyFill="1" applyBorder="1" applyAlignment="1">
      <alignment horizontal="center" vertical="center" wrapText="1"/>
    </xf>
    <xf numFmtId="187" fontId="7" fillId="0" borderId="0" xfId="2" applyFont="1" applyFill="1" applyBorder="1" applyAlignment="1">
      <alignment vertical="center"/>
    </xf>
    <xf numFmtId="41" fontId="9" fillId="0" borderId="12" xfId="2" applyNumberFormat="1" applyFont="1" applyFill="1" applyBorder="1" applyAlignment="1">
      <alignment horizontal="center" vertical="center" wrapText="1"/>
    </xf>
    <xf numFmtId="187" fontId="10" fillId="0" borderId="0" xfId="2" applyFont="1" applyFill="1" applyBorder="1" applyAlignment="1">
      <alignment vertical="center" wrapText="1"/>
    </xf>
    <xf numFmtId="187" fontId="10" fillId="0" borderId="0" xfId="2" applyFont="1" applyFill="1" applyBorder="1" applyAlignment="1">
      <alignment horizontal="center" vertical="center" wrapText="1"/>
    </xf>
    <xf numFmtId="187" fontId="21" fillId="5" borderId="13" xfId="2" applyFont="1" applyFill="1" applyBorder="1" applyAlignment="1">
      <alignment horizontal="center" vertical="center" wrapText="1"/>
    </xf>
    <xf numFmtId="187" fontId="10" fillId="0" borderId="29" xfId="2" applyFont="1" applyFill="1" applyBorder="1" applyAlignment="1">
      <alignment vertical="center"/>
    </xf>
    <xf numFmtId="187" fontId="10" fillId="0" borderId="30" xfId="2" applyFont="1" applyFill="1" applyBorder="1" applyAlignment="1">
      <alignment horizontal="center" vertical="center"/>
    </xf>
    <xf numFmtId="187" fontId="10" fillId="0" borderId="30" xfId="2" applyFont="1" applyFill="1" applyBorder="1" applyAlignment="1">
      <alignment horizontal="center" vertical="center" wrapText="1"/>
    </xf>
    <xf numFmtId="9" fontId="10" fillId="0" borderId="30" xfId="2" applyNumberFormat="1" applyFont="1" applyFill="1" applyBorder="1" applyAlignment="1">
      <alignment horizontal="center" vertical="center"/>
    </xf>
    <xf numFmtId="166" fontId="10" fillId="0" borderId="31" xfId="2" applyNumberFormat="1" applyFont="1" applyFill="1" applyBorder="1" applyAlignment="1">
      <alignment horizontal="center" vertical="center"/>
    </xf>
    <xf numFmtId="187" fontId="10" fillId="0" borderId="32" xfId="2" applyFont="1" applyFill="1" applyBorder="1" applyAlignment="1">
      <alignment vertical="center" wrapText="1"/>
    </xf>
    <xf numFmtId="187" fontId="10" fillId="0" borderId="33" xfId="2" applyFont="1" applyFill="1" applyBorder="1" applyAlignment="1">
      <alignment vertical="center" wrapText="1"/>
    </xf>
    <xf numFmtId="187" fontId="10" fillId="0" borderId="34" xfId="2" applyFont="1" applyFill="1" applyBorder="1" applyAlignment="1">
      <alignment horizontal="center" vertical="center"/>
    </xf>
    <xf numFmtId="187" fontId="10" fillId="0" borderId="34" xfId="2" applyFont="1" applyFill="1" applyBorder="1" applyAlignment="1">
      <alignment horizontal="center" vertical="center" wrapText="1"/>
    </xf>
    <xf numFmtId="9" fontId="10" fillId="0" borderId="34" xfId="2" applyNumberFormat="1" applyFont="1" applyFill="1" applyBorder="1" applyAlignment="1">
      <alignment horizontal="center" vertical="center"/>
    </xf>
    <xf numFmtId="166" fontId="10" fillId="0" borderId="35" xfId="2" applyNumberFormat="1" applyFont="1" applyFill="1" applyBorder="1" applyAlignment="1">
      <alignment horizontal="center" vertical="center"/>
    </xf>
    <xf numFmtId="166" fontId="10" fillId="0" borderId="36" xfId="2" applyNumberFormat="1" applyFont="1" applyFill="1" applyBorder="1" applyAlignment="1">
      <alignment horizontal="center" vertical="center"/>
    </xf>
    <xf numFmtId="187" fontId="10" fillId="0" borderId="37" xfId="2" applyFont="1" applyFill="1" applyBorder="1" applyAlignment="1">
      <alignment vertical="center" wrapText="1"/>
    </xf>
    <xf numFmtId="187" fontId="22" fillId="0" borderId="0" xfId="2" applyFont="1" applyFill="1" applyBorder="1" applyAlignment="1">
      <alignment horizontal="left" vertical="center"/>
    </xf>
    <xf numFmtId="187" fontId="17" fillId="5" borderId="39" xfId="2" applyFont="1" applyFill="1" applyBorder="1" applyAlignment="1">
      <alignment horizontal="center" vertical="center" wrapText="1"/>
    </xf>
    <xf numFmtId="42" fontId="10" fillId="7" borderId="38" xfId="2" applyNumberFormat="1" applyFont="1" applyFill="1" applyBorder="1" applyAlignment="1">
      <alignment horizontal="center" vertical="center"/>
    </xf>
    <xf numFmtId="42" fontId="10" fillId="7" borderId="40" xfId="2" applyNumberFormat="1" applyFont="1" applyFill="1" applyBorder="1" applyAlignment="1">
      <alignment horizontal="center" vertical="center"/>
    </xf>
    <xf numFmtId="166" fontId="10" fillId="7" borderId="0" xfId="2" applyNumberFormat="1" applyFont="1" applyFill="1" applyBorder="1" applyAlignment="1">
      <alignment horizontal="center" vertical="center"/>
    </xf>
    <xf numFmtId="42" fontId="10" fillId="7" borderId="41" xfId="2" applyNumberFormat="1" applyFont="1" applyFill="1" applyBorder="1" applyAlignment="1">
      <alignment vertical="center"/>
    </xf>
    <xf numFmtId="42" fontId="10" fillId="7" borderId="42" xfId="2" applyNumberFormat="1" applyFont="1" applyFill="1" applyBorder="1" applyAlignment="1">
      <alignment vertical="center"/>
    </xf>
    <xf numFmtId="42" fontId="10" fillId="7" borderId="38" xfId="2" applyNumberFormat="1" applyFont="1" applyFill="1" applyBorder="1" applyAlignment="1">
      <alignment vertical="center"/>
    </xf>
    <xf numFmtId="42" fontId="10" fillId="7" borderId="43" xfId="2" applyNumberFormat="1" applyFont="1" applyFill="1" applyBorder="1" applyAlignment="1">
      <alignment vertical="center"/>
    </xf>
    <xf numFmtId="42" fontId="10" fillId="7" borderId="44" xfId="2" applyNumberFormat="1" applyFont="1" applyFill="1" applyBorder="1" applyAlignment="1">
      <alignment vertical="center"/>
    </xf>
    <xf numFmtId="166" fontId="10" fillId="7" borderId="36" xfId="2" applyNumberFormat="1" applyFont="1" applyFill="1" applyBorder="1" applyAlignment="1">
      <alignment horizontal="center" vertical="center"/>
    </xf>
    <xf numFmtId="42" fontId="10" fillId="7" borderId="45" xfId="2" applyNumberFormat="1" applyFont="1" applyFill="1" applyBorder="1" applyAlignment="1">
      <alignment vertical="center"/>
    </xf>
    <xf numFmtId="42" fontId="10" fillId="7" borderId="46" xfId="2" applyNumberFormat="1" applyFont="1" applyFill="1" applyBorder="1" applyAlignment="1">
      <alignment vertical="center"/>
    </xf>
    <xf numFmtId="42" fontId="10" fillId="7" borderId="47" xfId="2" applyNumberFormat="1" applyFont="1" applyFill="1" applyBorder="1" applyAlignment="1">
      <alignment vertical="center"/>
    </xf>
    <xf numFmtId="42" fontId="10" fillId="7" borderId="48" xfId="2" applyNumberFormat="1" applyFont="1" applyFill="1" applyBorder="1" applyAlignment="1">
      <alignment vertical="center"/>
    </xf>
    <xf numFmtId="42" fontId="10" fillId="7" borderId="49" xfId="2" applyNumberFormat="1" applyFont="1" applyFill="1" applyBorder="1" applyAlignment="1">
      <alignment vertical="center"/>
    </xf>
    <xf numFmtId="187" fontId="16" fillId="0" borderId="32" xfId="2" applyFont="1" applyFill="1" applyBorder="1" applyAlignment="1">
      <alignment vertical="center" wrapText="1"/>
    </xf>
    <xf numFmtId="42" fontId="9" fillId="8" borderId="7" xfId="2" applyNumberFormat="1" applyFont="1" applyFill="1" applyBorder="1" applyAlignment="1">
      <alignment horizontal="center" vertical="center"/>
    </xf>
    <xf numFmtId="42" fontId="9" fillId="8" borderId="11" xfId="2" applyNumberFormat="1" applyFont="1" applyFill="1" applyBorder="1" applyAlignment="1">
      <alignment horizontal="center" vertical="center"/>
    </xf>
    <xf numFmtId="166" fontId="9" fillId="8" borderId="0" xfId="2" applyNumberFormat="1" applyFont="1" applyFill="1" applyBorder="1" applyAlignment="1">
      <alignment horizontal="center" vertical="center"/>
    </xf>
    <xf numFmtId="42" fontId="9" fillId="8" borderId="5" xfId="2" applyNumberFormat="1" applyFont="1" applyFill="1" applyBorder="1" applyAlignment="1">
      <alignment vertical="center"/>
    </xf>
    <xf numFmtId="42" fontId="9" fillId="8" borderId="50" xfId="2" applyNumberFormat="1" applyFont="1" applyFill="1" applyBorder="1" applyAlignment="1">
      <alignment vertical="center"/>
    </xf>
    <xf numFmtId="187" fontId="9" fillId="9" borderId="51" xfId="2" applyFont="1" applyFill="1" applyBorder="1" applyAlignment="1">
      <alignment horizontal="center" vertical="center" wrapText="1"/>
    </xf>
    <xf numFmtId="42" fontId="9" fillId="9" borderId="51" xfId="2" applyNumberFormat="1" applyFont="1" applyFill="1" applyBorder="1" applyAlignment="1">
      <alignment vertical="center"/>
    </xf>
    <xf numFmtId="187" fontId="18" fillId="0" borderId="53" xfId="2" applyFont="1" applyFill="1" applyBorder="1" applyAlignment="1">
      <alignment vertical="center" wrapText="1"/>
    </xf>
    <xf numFmtId="187" fontId="10" fillId="0" borderId="54" xfId="2" applyFont="1" applyFill="1" applyBorder="1" applyAlignment="1">
      <alignment vertical="center" wrapText="1"/>
    </xf>
    <xf numFmtId="187" fontId="18" fillId="0" borderId="55" xfId="2" applyFont="1" applyFill="1" applyBorder="1" applyAlignment="1">
      <alignment vertical="center" wrapText="1"/>
    </xf>
    <xf numFmtId="42" fontId="30" fillId="8" borderId="7" xfId="2" applyNumberFormat="1" applyFont="1" applyFill="1" applyBorder="1" applyAlignment="1">
      <alignment vertical="center"/>
    </xf>
    <xf numFmtId="187" fontId="22" fillId="0" borderId="0" xfId="2" applyFont="1" applyFill="1" applyBorder="1" applyAlignment="1">
      <alignment vertical="center"/>
    </xf>
    <xf numFmtId="187" fontId="10" fillId="4" borderId="0" xfId="2" applyFont="1" applyFill="1" applyBorder="1" applyAlignment="1">
      <alignment vertical="center"/>
    </xf>
    <xf numFmtId="187" fontId="10" fillId="0" borderId="0" xfId="0" applyFont="1" applyAlignment="1">
      <alignment vertical="center"/>
      <protection locked="0"/>
    </xf>
    <xf numFmtId="187" fontId="31" fillId="11" borderId="56" xfId="0" applyFont="1" applyFill="1" applyBorder="1" applyAlignment="1">
      <alignment horizontal="center" vertical="center" wrapText="1"/>
      <protection locked="0"/>
    </xf>
    <xf numFmtId="6" fontId="32" fillId="12" borderId="57" xfId="0" applyNumberFormat="1" applyFont="1" applyFill="1" applyBorder="1" applyAlignment="1">
      <alignment vertical="center"/>
      <protection locked="0"/>
    </xf>
    <xf numFmtId="6" fontId="32" fillId="12" borderId="58" xfId="0" applyNumberFormat="1" applyFont="1" applyFill="1" applyBorder="1" applyAlignment="1">
      <alignment vertical="center"/>
      <protection locked="0"/>
    </xf>
    <xf numFmtId="187" fontId="33" fillId="13" borderId="57" xfId="0" applyFont="1" applyFill="1" applyBorder="1" applyAlignment="1">
      <alignment vertical="center"/>
      <protection locked="0"/>
    </xf>
    <xf numFmtId="187" fontId="33" fillId="13" borderId="58" xfId="0" applyFont="1" applyFill="1" applyBorder="1" applyAlignment="1">
      <alignment vertical="center"/>
      <protection locked="0"/>
    </xf>
    <xf numFmtId="187" fontId="33" fillId="12" borderId="59" xfId="0" applyFont="1" applyFill="1" applyBorder="1" applyAlignment="1">
      <alignment vertical="center"/>
      <protection locked="0"/>
    </xf>
    <xf numFmtId="6" fontId="33" fillId="12" borderId="60" xfId="0" applyNumberFormat="1" applyFont="1" applyFill="1" applyBorder="1" applyAlignment="1">
      <alignment vertical="center"/>
      <protection locked="0"/>
    </xf>
    <xf numFmtId="187" fontId="33" fillId="13" borderId="0" xfId="0" applyFont="1" applyFill="1" applyBorder="1" applyAlignment="1">
      <alignment vertical="center"/>
      <protection locked="0"/>
    </xf>
    <xf numFmtId="187" fontId="10" fillId="4" borderId="32" xfId="2" applyFont="1" applyFill="1" applyBorder="1" applyAlignment="1">
      <alignment vertical="center" wrapText="1"/>
    </xf>
    <xf numFmtId="187" fontId="10" fillId="4" borderId="37" xfId="2" applyFont="1" applyFill="1" applyBorder="1" applyAlignment="1">
      <alignment vertical="center" wrapText="1"/>
    </xf>
    <xf numFmtId="187" fontId="10" fillId="4" borderId="0" xfId="0" applyFont="1" applyFill="1" applyAlignment="1">
      <alignment vertical="center"/>
      <protection locked="0"/>
    </xf>
    <xf numFmtId="187" fontId="10" fillId="4" borderId="0" xfId="2" applyFont="1" applyFill="1" applyBorder="1" applyAlignment="1">
      <alignment vertical="center" wrapText="1"/>
    </xf>
    <xf numFmtId="6" fontId="32" fillId="12" borderId="58" xfId="0" applyNumberFormat="1" applyFont="1" applyFill="1" applyBorder="1" applyAlignment="1">
      <alignment horizontal="center" vertical="center"/>
      <protection locked="0"/>
    </xf>
    <xf numFmtId="6" fontId="33" fillId="12" borderId="60" xfId="0" applyNumberFormat="1" applyFont="1" applyFill="1" applyBorder="1" applyAlignment="1">
      <alignment horizontal="center" vertical="center"/>
      <protection locked="0"/>
    </xf>
    <xf numFmtId="6" fontId="10" fillId="12" borderId="58" xfId="0" applyNumberFormat="1" applyFont="1" applyFill="1" applyBorder="1" applyAlignment="1">
      <alignment vertical="center"/>
      <protection locked="0"/>
    </xf>
    <xf numFmtId="187" fontId="31" fillId="11" borderId="62" xfId="0" applyFont="1" applyFill="1" applyBorder="1" applyAlignment="1">
      <alignment horizontal="center" vertical="center" wrapText="1"/>
      <protection locked="0"/>
    </xf>
    <xf numFmtId="6" fontId="32" fillId="12" borderId="63" xfId="0" applyNumberFormat="1" applyFont="1" applyFill="1" applyBorder="1" applyAlignment="1">
      <alignment vertical="center"/>
      <protection locked="0"/>
    </xf>
    <xf numFmtId="6" fontId="33" fillId="12" borderId="64" xfId="0" applyNumberFormat="1" applyFont="1" applyFill="1" applyBorder="1" applyAlignment="1">
      <alignment vertical="center"/>
      <protection locked="0"/>
    </xf>
    <xf numFmtId="6" fontId="32" fillId="12" borderId="65" xfId="0" applyNumberFormat="1" applyFont="1" applyFill="1" applyBorder="1" applyAlignment="1">
      <alignment vertical="center"/>
      <protection locked="0"/>
    </xf>
    <xf numFmtId="6" fontId="35" fillId="12" borderId="58" xfId="0" applyNumberFormat="1" applyFont="1" applyFill="1" applyBorder="1" applyAlignment="1">
      <alignment vertical="center"/>
      <protection locked="0"/>
    </xf>
    <xf numFmtId="42" fontId="30" fillId="8" borderId="12" xfId="2" applyNumberFormat="1" applyFont="1" applyFill="1" applyBorder="1" applyAlignment="1">
      <alignment vertical="center"/>
    </xf>
    <xf numFmtId="6" fontId="32" fillId="12" borderId="57" xfId="0" applyNumberFormat="1" applyFont="1" applyFill="1" applyBorder="1" applyAlignment="1">
      <alignment horizontal="center" vertical="center"/>
      <protection locked="0"/>
    </xf>
    <xf numFmtId="187" fontId="10" fillId="0" borderId="66" xfId="2" applyFont="1" applyFill="1" applyBorder="1" applyAlignment="1">
      <alignment vertical="center"/>
    </xf>
    <xf numFmtId="187" fontId="10" fillId="0" borderId="66" xfId="2" applyFont="1" applyFill="1" applyBorder="1" applyAlignment="1">
      <alignment horizontal="center" vertical="center"/>
    </xf>
    <xf numFmtId="187" fontId="10" fillId="4" borderId="66" xfId="2" applyFont="1" applyFill="1" applyBorder="1" applyAlignment="1">
      <alignment vertical="center"/>
    </xf>
    <xf numFmtId="6" fontId="10" fillId="12" borderId="57" xfId="0" applyNumberFormat="1" applyFont="1" applyFill="1" applyBorder="1" applyAlignment="1">
      <alignment horizontal="center" vertical="center"/>
      <protection locked="0"/>
    </xf>
    <xf numFmtId="41" fontId="9" fillId="0" borderId="67" xfId="2" applyNumberFormat="1" applyFont="1" applyFill="1" applyBorder="1" applyAlignment="1">
      <alignment horizontal="center" vertical="center" wrapText="1"/>
    </xf>
    <xf numFmtId="42" fontId="10" fillId="7" borderId="68" xfId="2" applyNumberFormat="1" applyFont="1" applyFill="1" applyBorder="1" applyAlignment="1">
      <alignment vertical="center"/>
    </xf>
    <xf numFmtId="42" fontId="10" fillId="15" borderId="69" xfId="2" applyNumberFormat="1" applyFont="1" applyFill="1" applyBorder="1" applyAlignment="1">
      <alignment vertical="center"/>
    </xf>
    <xf numFmtId="42" fontId="10" fillId="7" borderId="70" xfId="2" applyNumberFormat="1" applyFont="1" applyFill="1" applyBorder="1" applyAlignment="1">
      <alignment vertical="center"/>
    </xf>
    <xf numFmtId="42" fontId="9" fillId="16" borderId="71" xfId="2" applyNumberFormat="1" applyFont="1" applyFill="1" applyBorder="1" applyAlignment="1">
      <alignment vertical="center"/>
    </xf>
    <xf numFmtId="42" fontId="10" fillId="15" borderId="72" xfId="2" applyNumberFormat="1" applyFont="1" applyFill="1" applyBorder="1" applyAlignment="1">
      <alignment vertical="center"/>
    </xf>
    <xf numFmtId="6" fontId="35" fillId="12" borderId="58" xfId="0" applyNumberFormat="1" applyFont="1" applyFill="1" applyBorder="1" applyAlignment="1">
      <alignment horizontal="center" vertical="center"/>
      <protection locked="0"/>
    </xf>
    <xf numFmtId="6" fontId="10" fillId="12" borderId="0" xfId="0" applyNumberFormat="1" applyFont="1" applyFill="1" applyBorder="1" applyAlignment="1">
      <alignment vertical="center"/>
      <protection locked="0"/>
    </xf>
    <xf numFmtId="187" fontId="9" fillId="9" borderId="73" xfId="2" applyFont="1" applyFill="1" applyBorder="1" applyAlignment="1">
      <alignment horizontal="center" vertical="center"/>
    </xf>
    <xf numFmtId="42" fontId="10" fillId="9" borderId="74" xfId="2" applyNumberFormat="1" applyFont="1" applyFill="1" applyBorder="1" applyAlignment="1">
      <alignment vertical="center"/>
    </xf>
    <xf numFmtId="42" fontId="9" fillId="17" borderId="51" xfId="2" applyNumberFormat="1" applyFont="1" applyFill="1" applyBorder="1" applyAlignment="1">
      <alignment vertical="center"/>
    </xf>
    <xf numFmtId="42" fontId="10" fillId="9" borderId="75" xfId="2" applyNumberFormat="1" applyFont="1" applyFill="1" applyBorder="1" applyAlignment="1">
      <alignment vertical="center"/>
    </xf>
    <xf numFmtId="42" fontId="10" fillId="9" borderId="76" xfId="2" applyNumberFormat="1" applyFont="1" applyFill="1" applyBorder="1" applyAlignment="1">
      <alignment vertical="center"/>
    </xf>
    <xf numFmtId="187" fontId="9" fillId="0" borderId="0" xfId="2" quotePrefix="1" applyFont="1" applyFill="1" applyBorder="1" applyAlignment="1">
      <alignment horizontal="center" vertical="center"/>
    </xf>
    <xf numFmtId="6" fontId="10" fillId="12" borderId="58" xfId="0" applyNumberFormat="1" applyFont="1" applyFill="1" applyBorder="1" applyAlignment="1">
      <alignment horizontal="center" vertical="center"/>
      <protection locked="0"/>
    </xf>
    <xf numFmtId="6" fontId="35" fillId="12" borderId="0" xfId="0" applyNumberFormat="1" applyFont="1" applyFill="1" applyBorder="1" applyAlignment="1">
      <alignment horizontal="center" vertical="center"/>
      <protection locked="0"/>
    </xf>
    <xf numFmtId="6" fontId="32" fillId="18" borderId="0" xfId="0" applyNumberFormat="1" applyFont="1" applyFill="1" applyBorder="1" applyAlignment="1">
      <alignment vertical="center"/>
      <protection locked="0"/>
    </xf>
    <xf numFmtId="187" fontId="26" fillId="4" borderId="0" xfId="2" applyFont="1" applyFill="1" applyBorder="1" applyAlignment="1">
      <alignment vertical="center"/>
    </xf>
    <xf numFmtId="42" fontId="9" fillId="4" borderId="0" xfId="0" applyNumberFormat="1" applyFont="1" applyFill="1" applyAlignment="1">
      <alignment vertical="center"/>
      <protection locked="0"/>
    </xf>
    <xf numFmtId="41" fontId="9" fillId="0" borderId="77" xfId="2" applyNumberFormat="1" applyFont="1" applyFill="1" applyBorder="1" applyAlignment="1">
      <alignment horizontal="center" vertical="center" wrapText="1"/>
    </xf>
    <xf numFmtId="41" fontId="9" fillId="0" borderId="78" xfId="2" applyNumberFormat="1" applyFont="1" applyFill="1" applyBorder="1" applyAlignment="1">
      <alignment horizontal="center" vertical="center" wrapText="1"/>
    </xf>
    <xf numFmtId="187" fontId="9" fillId="19" borderId="79" xfId="2" applyFont="1" applyFill="1" applyBorder="1" applyAlignment="1">
      <alignment horizontal="center" vertical="center"/>
    </xf>
    <xf numFmtId="41" fontId="9" fillId="19" borderId="80" xfId="2" applyNumberFormat="1" applyFont="1" applyFill="1" applyBorder="1" applyAlignment="1">
      <alignment horizontal="center" vertical="center" wrapText="1"/>
    </xf>
    <xf numFmtId="42" fontId="9" fillId="8" borderId="7" xfId="2" applyNumberFormat="1" applyFont="1" applyFill="1" applyBorder="1" applyAlignment="1">
      <alignment vertical="center"/>
    </xf>
    <xf numFmtId="42" fontId="10" fillId="19" borderId="81" xfId="2" applyNumberFormat="1" applyFont="1" applyFill="1" applyBorder="1" applyAlignment="1">
      <alignment horizontal="center" vertical="center"/>
    </xf>
    <xf numFmtId="187" fontId="10" fillId="19" borderId="82" xfId="2" applyFont="1" applyFill="1" applyBorder="1" applyAlignment="1">
      <alignment vertical="center"/>
    </xf>
    <xf numFmtId="41" fontId="17" fillId="4" borderId="78" xfId="2" applyNumberFormat="1" applyFont="1" applyFill="1" applyBorder="1" applyAlignment="1">
      <alignment horizontal="center" vertical="center" wrapText="1"/>
    </xf>
    <xf numFmtId="41" fontId="9" fillId="20" borderId="83" xfId="2" applyNumberFormat="1" applyFont="1" applyFill="1" applyBorder="1" applyAlignment="1">
      <alignment horizontal="center" vertical="center" wrapText="1"/>
    </xf>
    <xf numFmtId="187" fontId="9" fillId="20" borderId="84" xfId="2" applyFont="1" applyFill="1" applyBorder="1" applyAlignment="1">
      <alignment horizontal="center" vertical="center"/>
    </xf>
    <xf numFmtId="42" fontId="9" fillId="22" borderId="83" xfId="2" applyNumberFormat="1" applyFont="1" applyFill="1" applyBorder="1" applyAlignment="1">
      <alignment vertical="center"/>
    </xf>
    <xf numFmtId="42" fontId="10" fillId="20" borderId="85" xfId="2" applyNumberFormat="1" applyFont="1" applyFill="1" applyBorder="1" applyAlignment="1">
      <alignment vertical="center"/>
    </xf>
    <xf numFmtId="42" fontId="10" fillId="20" borderId="86" xfId="2" applyNumberFormat="1" applyFont="1" applyFill="1" applyBorder="1" applyAlignment="1">
      <alignment vertical="center"/>
    </xf>
    <xf numFmtId="187" fontId="10" fillId="20" borderId="87" xfId="2" applyFont="1" applyFill="1" applyBorder="1" applyAlignment="1">
      <alignment vertical="center"/>
    </xf>
    <xf numFmtId="6" fontId="10" fillId="18" borderId="58" xfId="0" applyNumberFormat="1" applyFont="1" applyFill="1" applyBorder="1" applyAlignment="1">
      <alignment horizontal="center" vertical="center"/>
      <protection locked="0"/>
    </xf>
    <xf numFmtId="6" fontId="10" fillId="18" borderId="0" xfId="0" applyNumberFormat="1" applyFont="1" applyFill="1" applyBorder="1" applyAlignment="1">
      <alignment vertical="center"/>
      <protection locked="0"/>
    </xf>
    <xf numFmtId="6" fontId="35" fillId="18" borderId="0" xfId="0" applyNumberFormat="1" applyFont="1" applyFill="1" applyBorder="1" applyAlignment="1">
      <alignment horizontal="center" vertical="center"/>
      <protection locked="0"/>
    </xf>
    <xf numFmtId="187" fontId="31" fillId="23" borderId="0" xfId="0" applyFont="1" applyFill="1" applyBorder="1" applyAlignment="1">
      <alignment horizontal="center" vertical="center" wrapText="1"/>
      <protection locked="0"/>
    </xf>
    <xf numFmtId="6" fontId="10" fillId="18" borderId="0" xfId="0" applyNumberFormat="1" applyFont="1" applyFill="1" applyBorder="1" applyAlignment="1">
      <alignment horizontal="center" vertical="center"/>
      <protection locked="0"/>
    </xf>
    <xf numFmtId="6" fontId="35" fillId="18" borderId="0" xfId="0" applyNumberFormat="1" applyFont="1" applyFill="1" applyBorder="1" applyAlignment="1">
      <alignment vertical="center"/>
      <protection locked="0"/>
    </xf>
    <xf numFmtId="6" fontId="33" fillId="18" borderId="0" xfId="0" applyNumberFormat="1" applyFont="1" applyFill="1" applyBorder="1" applyAlignment="1">
      <alignment vertical="center"/>
      <protection locked="0"/>
    </xf>
    <xf numFmtId="6" fontId="33" fillId="18" borderId="0" xfId="0" applyNumberFormat="1" applyFont="1" applyFill="1" applyBorder="1" applyAlignment="1">
      <alignment horizontal="center" vertical="center"/>
      <protection locked="0"/>
    </xf>
    <xf numFmtId="168" fontId="9" fillId="0" borderId="78" xfId="2" applyNumberFormat="1" applyFont="1" applyFill="1" applyBorder="1" applyAlignment="1">
      <alignment horizontal="center" vertical="center"/>
    </xf>
    <xf numFmtId="187" fontId="31" fillId="11" borderId="88" xfId="0" applyFont="1" applyFill="1" applyBorder="1" applyAlignment="1">
      <alignment horizontal="center" vertical="center" wrapText="1"/>
      <protection locked="0"/>
    </xf>
    <xf numFmtId="6" fontId="10" fillId="12" borderId="89" xfId="0" applyNumberFormat="1" applyFont="1" applyFill="1" applyBorder="1" applyAlignment="1">
      <alignment vertical="center"/>
      <protection locked="0"/>
    </xf>
    <xf numFmtId="6" fontId="10" fillId="12" borderId="90" xfId="0" applyNumberFormat="1" applyFont="1" applyFill="1" applyBorder="1" applyAlignment="1">
      <alignment vertical="center"/>
      <protection locked="0"/>
    </xf>
    <xf numFmtId="6" fontId="32" fillId="12" borderId="89" xfId="0" applyNumberFormat="1" applyFont="1" applyFill="1" applyBorder="1" applyAlignment="1">
      <alignment vertical="center"/>
      <protection locked="0"/>
    </xf>
    <xf numFmtId="6" fontId="35" fillId="12" borderId="90" xfId="0" applyNumberFormat="1" applyFont="1" applyFill="1" applyBorder="1" applyAlignment="1">
      <alignment vertical="center"/>
      <protection locked="0"/>
    </xf>
    <xf numFmtId="6" fontId="33" fillId="12" borderId="59" xfId="0" applyNumberFormat="1" applyFont="1" applyFill="1" applyBorder="1" applyAlignment="1">
      <alignment vertical="center"/>
      <protection locked="0"/>
    </xf>
    <xf numFmtId="6" fontId="10" fillId="12" borderId="91" xfId="0" applyNumberFormat="1" applyFont="1" applyFill="1" applyBorder="1" applyAlignment="1">
      <alignment vertical="center"/>
      <protection locked="0"/>
    </xf>
    <xf numFmtId="6" fontId="35" fillId="12" borderId="91" xfId="0" applyNumberFormat="1" applyFont="1" applyFill="1" applyBorder="1" applyAlignment="1">
      <alignment vertical="center"/>
      <protection locked="0"/>
    </xf>
    <xf numFmtId="2" fontId="10" fillId="0" borderId="0" xfId="2" applyNumberFormat="1" applyFont="1" applyFill="1" applyBorder="1" applyAlignment="1">
      <alignment vertical="center"/>
    </xf>
    <xf numFmtId="2" fontId="9" fillId="0" borderId="0" xfId="2" applyNumberFormat="1" applyFont="1" applyFill="1" applyBorder="1" applyAlignment="1">
      <alignment horizontal="center" vertical="center"/>
    </xf>
    <xf numFmtId="2" fontId="10" fillId="4" borderId="0" xfId="2" applyNumberFormat="1" applyFont="1" applyFill="1" applyBorder="1" applyAlignment="1">
      <alignment vertical="center"/>
    </xf>
    <xf numFmtId="2" fontId="10" fillId="0" borderId="0" xfId="0" applyNumberFormat="1" applyFont="1" applyAlignment="1">
      <alignment vertical="center"/>
      <protection locked="0"/>
    </xf>
    <xf numFmtId="2" fontId="10" fillId="0" borderId="0" xfId="2" applyNumberFormat="1" applyFont="1" applyFill="1" applyBorder="1" applyAlignment="1">
      <alignment vertical="center" wrapText="1"/>
    </xf>
    <xf numFmtId="2" fontId="19" fillId="4" borderId="36" xfId="2" applyNumberFormat="1" applyFont="1" applyFill="1" applyBorder="1" applyAlignment="1">
      <alignment horizontal="center" vertical="center"/>
    </xf>
    <xf numFmtId="2" fontId="9" fillId="20" borderId="7" xfId="2" applyNumberFormat="1" applyFont="1" applyFill="1" applyBorder="1" applyAlignment="1">
      <alignment horizontal="center" vertical="center" wrapText="1"/>
    </xf>
    <xf numFmtId="2" fontId="9" fillId="20" borderId="7" xfId="2" applyNumberFormat="1" applyFont="1" applyFill="1" applyBorder="1" applyAlignment="1">
      <alignment vertical="center"/>
    </xf>
    <xf numFmtId="42" fontId="9" fillId="16" borderId="93" xfId="2" applyNumberFormat="1" applyFont="1" applyFill="1" applyBorder="1" applyAlignment="1">
      <alignment vertical="center"/>
    </xf>
    <xf numFmtId="42" fontId="9" fillId="16" borderId="94" xfId="2" applyNumberFormat="1" applyFont="1" applyFill="1" applyBorder="1" applyAlignment="1">
      <alignment vertical="center"/>
    </xf>
    <xf numFmtId="42" fontId="10" fillId="15" borderId="92" xfId="2" applyNumberFormat="1" applyFont="1" applyFill="1" applyBorder="1" applyAlignment="1">
      <alignment vertical="center"/>
    </xf>
    <xf numFmtId="42" fontId="10" fillId="15" borderId="95" xfId="2" applyNumberFormat="1" applyFont="1" applyFill="1" applyBorder="1" applyAlignment="1">
      <alignment vertical="center"/>
    </xf>
    <xf numFmtId="187" fontId="10" fillId="15" borderId="96" xfId="2" applyFont="1" applyFill="1" applyBorder="1" applyAlignment="1">
      <alignment vertical="center"/>
    </xf>
    <xf numFmtId="187" fontId="10" fillId="15" borderId="97" xfId="2" applyFont="1" applyFill="1" applyBorder="1" applyAlignment="1">
      <alignment vertical="center"/>
    </xf>
    <xf numFmtId="187" fontId="9" fillId="23" borderId="56" xfId="0" applyFont="1" applyFill="1" applyBorder="1" applyAlignment="1">
      <alignment horizontal="center" vertical="center" wrapText="1"/>
      <protection locked="0"/>
    </xf>
    <xf numFmtId="6" fontId="33" fillId="18" borderId="98" xfId="0" applyNumberFormat="1" applyFont="1" applyFill="1" applyBorder="1" applyAlignment="1">
      <alignment horizontal="center" vertical="center"/>
      <protection locked="0"/>
    </xf>
    <xf numFmtId="6" fontId="32" fillId="18" borderId="99" xfId="0" applyNumberFormat="1" applyFont="1" applyFill="1" applyBorder="1" applyAlignment="1">
      <alignment vertical="center"/>
      <protection locked="0"/>
    </xf>
    <xf numFmtId="6" fontId="32" fillId="18" borderId="89" xfId="0" applyNumberFormat="1" applyFont="1" applyFill="1" applyBorder="1" applyAlignment="1">
      <alignment vertical="center"/>
      <protection locked="0"/>
    </xf>
    <xf numFmtId="6" fontId="32" fillId="18" borderId="100" xfId="0" applyNumberFormat="1" applyFont="1" applyFill="1" applyBorder="1" applyAlignment="1">
      <alignment vertical="center"/>
      <protection locked="0"/>
    </xf>
    <xf numFmtId="6" fontId="32" fillId="18" borderId="101" xfId="0" applyNumberFormat="1" applyFont="1" applyFill="1" applyBorder="1" applyAlignment="1">
      <alignment vertical="center"/>
      <protection locked="0"/>
    </xf>
    <xf numFmtId="168" fontId="9" fillId="24" borderId="80" xfId="2" applyNumberFormat="1" applyFont="1" applyFill="1" applyBorder="1" applyAlignment="1">
      <alignment horizontal="center" vertical="center"/>
    </xf>
    <xf numFmtId="42" fontId="30" fillId="8" borderId="6" xfId="2" applyNumberFormat="1" applyFont="1" applyFill="1" applyBorder="1" applyAlignment="1">
      <alignment vertical="center"/>
    </xf>
    <xf numFmtId="187" fontId="7" fillId="4" borderId="0" xfId="2" applyFont="1" applyFill="1" applyBorder="1" applyAlignment="1">
      <alignment horizontal="centerContinuous" vertical="center"/>
    </xf>
    <xf numFmtId="187" fontId="15" fillId="4" borderId="0" xfId="2" applyFont="1" applyFill="1" applyBorder="1" applyAlignment="1">
      <alignment horizontal="center" vertical="center" wrapText="1"/>
    </xf>
    <xf numFmtId="187" fontId="17" fillId="4" borderId="0" xfId="2" applyFont="1" applyFill="1" applyBorder="1" applyAlignment="1">
      <alignment horizontal="center" vertical="center" wrapText="1"/>
    </xf>
    <xf numFmtId="187" fontId="10" fillId="4" borderId="0" xfId="0" applyFont="1" applyFill="1" applyBorder="1" applyAlignment="1">
      <alignment vertical="center"/>
      <protection locked="0"/>
    </xf>
    <xf numFmtId="2" fontId="19" fillId="4" borderId="0" xfId="2" applyNumberFormat="1" applyFont="1" applyFill="1" applyBorder="1" applyAlignment="1">
      <alignment horizontal="center" vertical="center"/>
    </xf>
    <xf numFmtId="187" fontId="15" fillId="4" borderId="0" xfId="2" applyFont="1" applyFill="1" applyBorder="1" applyAlignment="1">
      <alignment horizontal="center" vertical="center"/>
    </xf>
    <xf numFmtId="2" fontId="9" fillId="4" borderId="0" xfId="2" applyNumberFormat="1" applyFont="1" applyFill="1" applyBorder="1" applyAlignment="1">
      <alignment horizontal="center" vertical="center"/>
    </xf>
    <xf numFmtId="2" fontId="10" fillId="4" borderId="0" xfId="2" applyNumberFormat="1" applyFont="1" applyFill="1" applyBorder="1" applyAlignment="1">
      <alignment vertical="center" wrapText="1"/>
    </xf>
    <xf numFmtId="2" fontId="10" fillId="4" borderId="0" xfId="0" applyNumberFormat="1" applyFont="1" applyFill="1" applyBorder="1" applyAlignment="1">
      <alignment vertical="center"/>
      <protection locked="0"/>
    </xf>
    <xf numFmtId="2" fontId="9" fillId="26" borderId="102" xfId="2" applyNumberFormat="1" applyFont="1" applyFill="1" applyBorder="1" applyAlignment="1">
      <alignment horizontal="center" vertical="center" wrapText="1"/>
    </xf>
    <xf numFmtId="2" fontId="9" fillId="26" borderId="102" xfId="2" applyNumberFormat="1" applyFont="1" applyFill="1" applyBorder="1" applyAlignment="1">
      <alignment vertical="center"/>
    </xf>
    <xf numFmtId="2" fontId="10" fillId="27" borderId="102" xfId="2" applyNumberFormat="1" applyFont="1" applyFill="1" applyBorder="1" applyAlignment="1">
      <alignment vertical="center"/>
    </xf>
    <xf numFmtId="6" fontId="10" fillId="18" borderId="58" xfId="0" applyNumberFormat="1" applyFont="1" applyFill="1" applyBorder="1" applyAlignment="1">
      <alignment horizontal="left" vertical="center"/>
      <protection locked="0"/>
    </xf>
    <xf numFmtId="187" fontId="9" fillId="29" borderId="0" xfId="0" applyFont="1" applyFill="1" applyBorder="1" applyAlignment="1">
      <alignment horizontal="left" vertical="center" wrapText="1"/>
      <protection locked="0"/>
    </xf>
    <xf numFmtId="6" fontId="10" fillId="12" borderId="0" xfId="0" applyNumberFormat="1" applyFont="1" applyFill="1" applyBorder="1" applyAlignment="1">
      <alignment horizontal="center" vertical="center"/>
      <protection locked="0"/>
    </xf>
    <xf numFmtId="6" fontId="32" fillId="18" borderId="58" xfId="0" applyNumberFormat="1" applyFont="1" applyFill="1" applyBorder="1" applyAlignment="1">
      <alignment vertical="center"/>
      <protection locked="0"/>
    </xf>
    <xf numFmtId="2" fontId="23" fillId="20" borderId="0" xfId="2" applyNumberFormat="1" applyFont="1" applyFill="1" applyBorder="1" applyAlignment="1">
      <alignment vertical="center"/>
    </xf>
    <xf numFmtId="187" fontId="10" fillId="9" borderId="76" xfId="2" applyFont="1" applyFill="1" applyBorder="1" applyAlignment="1">
      <alignment vertical="center"/>
    </xf>
    <xf numFmtId="2" fontId="10" fillId="20" borderId="0" xfId="2" applyNumberFormat="1" applyFont="1" applyFill="1" applyBorder="1" applyAlignment="1">
      <alignment vertical="center"/>
    </xf>
    <xf numFmtId="187" fontId="9" fillId="13" borderId="58" xfId="0" applyFont="1" applyFill="1" applyBorder="1" applyAlignment="1">
      <alignment vertical="center"/>
      <protection locked="0"/>
    </xf>
    <xf numFmtId="187" fontId="10" fillId="0" borderId="0" xfId="2" applyFont="1" applyFill="1" applyBorder="1" applyAlignment="1">
      <alignment horizontal="left" vertical="center"/>
    </xf>
    <xf numFmtId="6" fontId="10" fillId="0" borderId="0" xfId="2" applyNumberFormat="1" applyFont="1" applyFill="1" applyBorder="1" applyAlignment="1">
      <alignment vertical="center"/>
    </xf>
    <xf numFmtId="42" fontId="17" fillId="8" borderId="67" xfId="2" applyNumberFormat="1" applyFont="1" applyFill="1" applyBorder="1" applyAlignment="1">
      <alignment vertical="center"/>
    </xf>
    <xf numFmtId="42" fontId="17" fillId="8" borderId="7" xfId="2" applyNumberFormat="1" applyFont="1" applyFill="1" applyBorder="1" applyAlignment="1">
      <alignment vertical="center"/>
    </xf>
    <xf numFmtId="42" fontId="17" fillId="8" borderId="6" xfId="2" applyNumberFormat="1" applyFont="1" applyFill="1" applyBorder="1" applyAlignment="1">
      <alignment vertical="center"/>
    </xf>
    <xf numFmtId="187" fontId="10" fillId="0" borderId="109" xfId="0" applyFont="1" applyBorder="1" applyAlignment="1">
      <alignment vertical="center"/>
      <protection locked="0"/>
    </xf>
    <xf numFmtId="187" fontId="9" fillId="13" borderId="0" xfId="0" applyFont="1" applyFill="1" applyBorder="1" applyAlignment="1">
      <alignment vertical="center"/>
      <protection locked="0"/>
    </xf>
    <xf numFmtId="187" fontId="9" fillId="23" borderId="0" xfId="0" applyFont="1" applyFill="1" applyBorder="1" applyAlignment="1">
      <alignment horizontal="center" vertical="center" wrapText="1"/>
      <protection locked="0"/>
    </xf>
    <xf numFmtId="6" fontId="32" fillId="18" borderId="111" xfId="0" applyNumberFormat="1" applyFont="1" applyFill="1" applyBorder="1" applyAlignment="1">
      <alignment vertical="center"/>
      <protection locked="0"/>
    </xf>
    <xf numFmtId="49" fontId="10" fillId="18" borderId="112" xfId="0" applyNumberFormat="1" applyFont="1" applyFill="1" applyBorder="1" applyAlignment="1">
      <alignment horizontal="left" vertical="center"/>
      <protection locked="0"/>
    </xf>
    <xf numFmtId="49" fontId="10" fillId="18" borderId="113" xfId="0" applyNumberFormat="1" applyFont="1" applyFill="1" applyBorder="1" applyAlignment="1">
      <alignment horizontal="left" vertical="center"/>
      <protection locked="0"/>
    </xf>
    <xf numFmtId="6" fontId="10" fillId="12" borderId="100" xfId="0" applyNumberFormat="1" applyFont="1" applyFill="1" applyBorder="1" applyAlignment="1">
      <alignment vertical="center"/>
      <protection locked="0"/>
    </xf>
    <xf numFmtId="6" fontId="10" fillId="12" borderId="63" xfId="0" applyNumberFormat="1" applyFont="1" applyFill="1" applyBorder="1" applyAlignment="1">
      <alignment vertical="center"/>
      <protection locked="0"/>
    </xf>
    <xf numFmtId="6" fontId="32" fillId="18" borderId="57" xfId="0" applyNumberFormat="1" applyFont="1" applyFill="1" applyBorder="1" applyAlignment="1">
      <alignment vertical="center"/>
      <protection locked="0"/>
    </xf>
    <xf numFmtId="6" fontId="32" fillId="18" borderId="114" xfId="0" applyNumberFormat="1" applyFont="1" applyFill="1" applyBorder="1" applyAlignment="1">
      <alignment vertical="center"/>
      <protection locked="0"/>
    </xf>
    <xf numFmtId="42" fontId="9" fillId="8" borderId="12" xfId="2" applyNumberFormat="1" applyFont="1" applyFill="1" applyBorder="1" applyAlignment="1">
      <alignment vertical="center"/>
    </xf>
    <xf numFmtId="187" fontId="10" fillId="0" borderId="0" xfId="0" applyFont="1" applyBorder="1" applyAlignment="1">
      <alignment vertical="center"/>
      <protection locked="0"/>
    </xf>
    <xf numFmtId="2" fontId="10" fillId="20" borderId="115" xfId="2" applyNumberFormat="1" applyFont="1" applyFill="1" applyBorder="1" applyAlignment="1">
      <alignment vertical="center"/>
    </xf>
    <xf numFmtId="187" fontId="10" fillId="23" borderId="0" xfId="0" applyFont="1" applyFill="1" applyBorder="1" applyAlignment="1">
      <alignment horizontal="left" vertical="center" wrapText="1"/>
      <protection locked="0"/>
    </xf>
    <xf numFmtId="41" fontId="9" fillId="0" borderId="118" xfId="2" applyNumberFormat="1" applyFont="1" applyFill="1" applyBorder="1" applyAlignment="1">
      <alignment horizontal="center" vertical="center" wrapText="1"/>
    </xf>
    <xf numFmtId="42" fontId="9" fillId="16" borderId="119" xfId="2" applyNumberFormat="1" applyFont="1" applyFill="1" applyBorder="1" applyAlignment="1">
      <alignment vertical="center"/>
    </xf>
    <xf numFmtId="42" fontId="10" fillId="15" borderId="120" xfId="2" applyNumberFormat="1" applyFont="1" applyFill="1" applyBorder="1" applyAlignment="1">
      <alignment vertical="center"/>
    </xf>
    <xf numFmtId="187" fontId="10" fillId="15" borderId="121" xfId="2" applyFont="1" applyFill="1" applyBorder="1" applyAlignment="1">
      <alignment vertical="center"/>
    </xf>
    <xf numFmtId="42" fontId="9" fillId="16" borderId="7" xfId="2" applyNumberFormat="1" applyFont="1" applyFill="1" applyBorder="1" applyAlignment="1">
      <alignment vertical="center"/>
    </xf>
    <xf numFmtId="42" fontId="10" fillId="15" borderId="122" xfId="2" applyNumberFormat="1" applyFont="1" applyFill="1" applyBorder="1" applyAlignment="1">
      <alignment vertical="center"/>
    </xf>
    <xf numFmtId="187" fontId="7" fillId="15" borderId="123" xfId="2" applyFont="1" applyFill="1" applyBorder="1" applyAlignment="1">
      <alignment horizontal="centerContinuous" vertical="center"/>
    </xf>
    <xf numFmtId="187" fontId="7" fillId="15" borderId="124" xfId="2" applyFont="1" applyFill="1" applyBorder="1" applyAlignment="1">
      <alignment horizontal="centerContinuous" vertical="center"/>
    </xf>
    <xf numFmtId="187" fontId="7" fillId="15" borderId="126" xfId="2" applyFont="1" applyFill="1" applyBorder="1" applyAlignment="1">
      <alignment horizontal="centerContinuous" vertical="center"/>
    </xf>
    <xf numFmtId="41" fontId="9" fillId="15" borderId="127" xfId="2" applyNumberFormat="1" applyFont="1" applyFill="1" applyBorder="1" applyAlignment="1">
      <alignment horizontal="center" vertical="center" wrapText="1"/>
    </xf>
    <xf numFmtId="41" fontId="9" fillId="15" borderId="128" xfId="2" applyNumberFormat="1" applyFont="1" applyFill="1" applyBorder="1" applyAlignment="1">
      <alignment horizontal="center" vertical="center" wrapText="1"/>
    </xf>
    <xf numFmtId="41" fontId="9" fillId="15" borderId="129" xfId="2" applyNumberFormat="1" applyFont="1" applyFill="1" applyBorder="1" applyAlignment="1">
      <alignment horizontal="center" vertical="center" wrapText="1"/>
    </xf>
    <xf numFmtId="42" fontId="9" fillId="8" borderId="6" xfId="2" applyNumberFormat="1" applyFont="1" applyFill="1" applyBorder="1" applyAlignment="1">
      <alignment vertical="center"/>
    </xf>
    <xf numFmtId="41" fontId="9" fillId="0" borderId="130" xfId="2" applyNumberFormat="1" applyFont="1" applyFill="1" applyBorder="1" applyAlignment="1">
      <alignment horizontal="center" vertical="center" wrapText="1"/>
    </xf>
    <xf numFmtId="41" fontId="46" fillId="0" borderId="6" xfId="2" applyNumberFormat="1" applyFont="1" applyFill="1" applyBorder="1" applyAlignment="1">
      <alignment horizontal="center" vertical="center" wrapText="1"/>
    </xf>
    <xf numFmtId="41" fontId="46" fillId="0" borderId="12" xfId="2" applyNumberFormat="1" applyFont="1" applyFill="1" applyBorder="1" applyAlignment="1">
      <alignment horizontal="center" vertical="center" wrapText="1"/>
    </xf>
    <xf numFmtId="42" fontId="42" fillId="8" borderId="12" xfId="2" applyNumberFormat="1" applyFont="1" applyFill="1" applyBorder="1" applyAlignment="1">
      <alignment vertical="center"/>
    </xf>
    <xf numFmtId="42" fontId="17" fillId="0" borderId="12" xfId="2" applyNumberFormat="1" applyFont="1" applyFill="1" applyBorder="1" applyAlignment="1">
      <alignment vertical="center"/>
    </xf>
    <xf numFmtId="42" fontId="17" fillId="0" borderId="132" xfId="2" applyNumberFormat="1" applyFont="1" applyFill="1" applyBorder="1" applyAlignment="1">
      <alignment vertical="center"/>
    </xf>
    <xf numFmtId="42" fontId="10" fillId="7" borderId="133" xfId="2" applyNumberFormat="1" applyFont="1" applyFill="1" applyBorder="1" applyAlignment="1">
      <alignment vertical="center"/>
    </xf>
    <xf numFmtId="42" fontId="10" fillId="7" borderId="134" xfId="2" applyNumberFormat="1" applyFont="1" applyFill="1" applyBorder="1" applyAlignment="1">
      <alignment vertical="center"/>
    </xf>
    <xf numFmtId="42" fontId="9" fillId="0" borderId="6" xfId="2" applyNumberFormat="1" applyFont="1" applyFill="1" applyBorder="1" applyAlignment="1">
      <alignment vertical="center"/>
    </xf>
    <xf numFmtId="42" fontId="30" fillId="8" borderId="132" xfId="2" applyNumberFormat="1" applyFont="1" applyFill="1" applyBorder="1" applyAlignment="1">
      <alignment vertical="center"/>
    </xf>
    <xf numFmtId="42" fontId="47" fillId="8" borderId="12" xfId="2" applyNumberFormat="1" applyFont="1" applyFill="1" applyBorder="1" applyAlignment="1">
      <alignment vertical="center"/>
    </xf>
    <xf numFmtId="187" fontId="9" fillId="0" borderId="0" xfId="0" applyFont="1" applyAlignment="1">
      <alignment vertical="center"/>
      <protection locked="0"/>
    </xf>
    <xf numFmtId="2" fontId="10" fillId="4" borderId="36" xfId="2" applyNumberFormat="1" applyFont="1" applyFill="1" applyBorder="1" applyAlignment="1">
      <alignment horizontal="center" vertical="center"/>
    </xf>
    <xf numFmtId="2" fontId="10" fillId="4" borderId="0" xfId="2" applyNumberFormat="1" applyFont="1" applyFill="1" applyBorder="1" applyAlignment="1">
      <alignment horizontal="center" vertical="center"/>
    </xf>
    <xf numFmtId="42" fontId="17" fillId="8" borderId="12" xfId="2" applyNumberFormat="1" applyFont="1" applyFill="1" applyBorder="1" applyAlignment="1">
      <alignment vertical="center"/>
    </xf>
    <xf numFmtId="41" fontId="46" fillId="0" borderId="135" xfId="2" applyNumberFormat="1" applyFont="1" applyFill="1" applyBorder="1" applyAlignment="1">
      <alignment horizontal="center" vertical="center" wrapText="1"/>
    </xf>
    <xf numFmtId="42" fontId="9" fillId="8" borderId="135" xfId="2" applyNumberFormat="1" applyFont="1" applyFill="1" applyBorder="1" applyAlignment="1">
      <alignment vertical="center"/>
    </xf>
    <xf numFmtId="42" fontId="10" fillId="7" borderId="136" xfId="2" applyNumberFormat="1" applyFont="1" applyFill="1" applyBorder="1" applyAlignment="1">
      <alignment vertical="center"/>
    </xf>
    <xf numFmtId="42" fontId="10" fillId="7" borderId="137" xfId="2" applyNumberFormat="1" applyFont="1" applyFill="1" applyBorder="1" applyAlignment="1">
      <alignment vertical="center"/>
    </xf>
    <xf numFmtId="41" fontId="9" fillId="0" borderId="135" xfId="2" applyNumberFormat="1" applyFont="1" applyFill="1" applyBorder="1" applyAlignment="1">
      <alignment horizontal="center" vertical="center" wrapText="1"/>
    </xf>
    <xf numFmtId="187" fontId="10" fillId="0" borderId="0" xfId="2" applyNumberFormat="1" applyFont="1" applyFill="1" applyBorder="1" applyAlignment="1">
      <alignment vertical="center"/>
    </xf>
    <xf numFmtId="187" fontId="9" fillId="0" borderId="0" xfId="2" applyNumberFormat="1" applyFont="1" applyFill="1" applyBorder="1" applyAlignment="1">
      <alignment horizontal="center" vertical="center"/>
    </xf>
    <xf numFmtId="187" fontId="10" fillId="0" borderId="0" xfId="2" applyNumberFormat="1" applyFont="1" applyFill="1" applyBorder="1" applyAlignment="1">
      <alignment vertical="center" wrapText="1"/>
    </xf>
    <xf numFmtId="187" fontId="10" fillId="0" borderId="66" xfId="2" applyNumberFormat="1" applyFont="1" applyFill="1" applyBorder="1" applyAlignment="1">
      <alignment vertical="center"/>
    </xf>
    <xf numFmtId="187" fontId="10" fillId="4" borderId="0" xfId="2" applyNumberFormat="1" applyFont="1" applyFill="1" applyBorder="1" applyAlignment="1">
      <alignment vertical="center"/>
    </xf>
    <xf numFmtId="187" fontId="10" fillId="4" borderId="0" xfId="0" applyNumberFormat="1" applyFont="1" applyFill="1" applyAlignment="1">
      <alignment vertical="center"/>
      <protection locked="0"/>
    </xf>
    <xf numFmtId="187" fontId="10" fillId="4" borderId="0" xfId="2" applyNumberFormat="1" applyFont="1" applyFill="1" applyBorder="1" applyAlignment="1">
      <alignment vertical="center" wrapText="1"/>
    </xf>
    <xf numFmtId="42" fontId="9" fillId="2" borderId="138" xfId="2" applyNumberFormat="1" applyFont="1" applyFill="1" applyBorder="1" applyAlignment="1">
      <alignment vertical="center"/>
    </xf>
    <xf numFmtId="187" fontId="10" fillId="2" borderId="139" xfId="2" applyFont="1" applyFill="1" applyBorder="1" applyAlignment="1">
      <alignment vertical="center" wrapText="1"/>
    </xf>
    <xf numFmtId="187" fontId="18" fillId="2" borderId="140" xfId="2" applyFont="1" applyFill="1" applyBorder="1" applyAlignment="1">
      <alignment vertical="center" wrapText="1"/>
    </xf>
    <xf numFmtId="187" fontId="9" fillId="2" borderId="141" xfId="2" applyNumberFormat="1" applyFont="1" applyFill="1" applyBorder="1" applyAlignment="1">
      <alignment vertical="center"/>
    </xf>
    <xf numFmtId="41" fontId="9" fillId="30" borderId="138" xfId="2" applyNumberFormat="1" applyFont="1" applyFill="1" applyBorder="1" applyAlignment="1">
      <alignment horizontal="center" vertical="center" wrapText="1"/>
    </xf>
    <xf numFmtId="187" fontId="9" fillId="30" borderId="141" xfId="2" applyNumberFormat="1" applyFont="1" applyFill="1" applyBorder="1" applyAlignment="1">
      <alignment horizontal="center" vertical="center" wrapText="1"/>
    </xf>
    <xf numFmtId="187" fontId="9" fillId="30" borderId="14" xfId="2" applyNumberFormat="1" applyFont="1" applyFill="1" applyBorder="1" applyAlignment="1">
      <alignment horizontal="center" vertical="center" wrapText="1"/>
    </xf>
    <xf numFmtId="187" fontId="9" fillId="2" borderId="7" xfId="2" applyNumberFormat="1" applyFont="1" applyFill="1" applyBorder="1" applyAlignment="1">
      <alignment vertical="center"/>
    </xf>
    <xf numFmtId="187" fontId="10" fillId="0" borderId="32" xfId="2" applyNumberFormat="1" applyFont="1" applyFill="1" applyBorder="1" applyAlignment="1">
      <alignment vertical="center" wrapText="1"/>
    </xf>
    <xf numFmtId="187" fontId="10" fillId="0" borderId="37" xfId="2" applyNumberFormat="1" applyFont="1" applyFill="1" applyBorder="1" applyAlignment="1">
      <alignment vertical="center" wrapText="1"/>
    </xf>
    <xf numFmtId="187" fontId="10" fillId="0" borderId="0" xfId="2" applyNumberFormat="1" applyFont="1" applyFill="1" applyBorder="1" applyAlignment="1">
      <alignment horizontal="center" vertical="center"/>
    </xf>
    <xf numFmtId="187" fontId="10" fillId="0" borderId="0" xfId="2" applyNumberFormat="1" applyFont="1" applyFill="1" applyBorder="1" applyAlignment="1">
      <alignment horizontal="center" vertical="center" wrapText="1"/>
    </xf>
    <xf numFmtId="187" fontId="9" fillId="2" borderId="7" xfId="2" applyNumberFormat="1" applyFont="1" applyFill="1" applyBorder="1" applyAlignment="1">
      <alignment horizontal="center" vertical="center"/>
    </xf>
    <xf numFmtId="187" fontId="9" fillId="2" borderId="141" xfId="2" applyNumberFormat="1" applyFont="1" applyFill="1" applyBorder="1" applyAlignment="1">
      <alignment horizontal="center" vertical="center"/>
    </xf>
    <xf numFmtId="187" fontId="10" fillId="0" borderId="66" xfId="2" applyNumberFormat="1" applyFont="1" applyFill="1" applyBorder="1" applyAlignment="1">
      <alignment horizontal="center" vertical="center"/>
    </xf>
    <xf numFmtId="187" fontId="10" fillId="4" borderId="0" xfId="0" applyNumberFormat="1" applyFont="1" applyFill="1" applyAlignment="1">
      <alignment horizontal="center" vertical="center"/>
      <protection locked="0"/>
    </xf>
    <xf numFmtId="187" fontId="10" fillId="4" borderId="0" xfId="2" applyNumberFormat="1" applyFont="1" applyFill="1" applyBorder="1" applyAlignment="1">
      <alignment horizontal="center" vertical="center"/>
    </xf>
    <xf numFmtId="187" fontId="48" fillId="0" borderId="32" xfId="2" applyFont="1" applyFill="1" applyBorder="1" applyAlignment="1">
      <alignment vertical="center" wrapText="1"/>
    </xf>
    <xf numFmtId="42" fontId="46" fillId="2" borderId="138" xfId="2" applyNumberFormat="1" applyFont="1" applyFill="1" applyBorder="1" applyAlignment="1">
      <alignment vertical="center"/>
    </xf>
    <xf numFmtId="187" fontId="48" fillId="0" borderId="37" xfId="2" applyFont="1" applyFill="1" applyBorder="1" applyAlignment="1">
      <alignment vertical="center" wrapText="1"/>
    </xf>
    <xf numFmtId="187" fontId="48" fillId="0" borderId="66" xfId="2" applyFont="1" applyFill="1" applyBorder="1" applyAlignment="1">
      <alignment vertical="center"/>
    </xf>
    <xf numFmtId="187" fontId="48" fillId="0" borderId="0" xfId="2" applyFont="1" applyFill="1" applyBorder="1" applyAlignment="1">
      <alignment vertical="center"/>
    </xf>
    <xf numFmtId="187" fontId="48" fillId="0" borderId="0" xfId="0" applyFont="1" applyAlignment="1">
      <alignment vertical="center"/>
      <protection locked="0"/>
    </xf>
    <xf numFmtId="187" fontId="48" fillId="0" borderId="0" xfId="2" applyFont="1" applyFill="1" applyBorder="1" applyAlignment="1">
      <alignment vertical="center" wrapText="1"/>
    </xf>
    <xf numFmtId="187" fontId="44" fillId="0" borderId="32" xfId="2" applyFont="1" applyFill="1" applyBorder="1" applyAlignment="1">
      <alignment vertical="center" wrapText="1"/>
    </xf>
    <xf numFmtId="42" fontId="45" fillId="2" borderId="138" xfId="2" applyNumberFormat="1" applyFont="1" applyFill="1" applyBorder="1" applyAlignment="1">
      <alignment vertical="center"/>
    </xf>
    <xf numFmtId="187" fontId="44" fillId="0" borderId="37" xfId="2" applyFont="1" applyFill="1" applyBorder="1" applyAlignment="1">
      <alignment vertical="center" wrapText="1"/>
    </xf>
    <xf numFmtId="187" fontId="44" fillId="0" borderId="66" xfId="2" applyFont="1" applyFill="1" applyBorder="1" applyAlignment="1">
      <alignment vertical="center"/>
    </xf>
    <xf numFmtId="187" fontId="44" fillId="0" borderId="0" xfId="2" applyFont="1" applyFill="1" applyBorder="1" applyAlignment="1">
      <alignment vertical="center"/>
    </xf>
    <xf numFmtId="187" fontId="44" fillId="4" borderId="0" xfId="0" applyFont="1" applyFill="1" applyAlignment="1">
      <alignment vertical="center"/>
      <protection locked="0"/>
    </xf>
    <xf numFmtId="187" fontId="18" fillId="0" borderId="144" xfId="2" applyFont="1" applyFill="1" applyBorder="1" applyAlignment="1">
      <alignment vertical="center" wrapText="1"/>
    </xf>
    <xf numFmtId="187" fontId="10" fillId="0" borderId="145" xfId="2" applyFont="1" applyFill="1" applyBorder="1" applyAlignment="1">
      <alignment vertical="center" wrapText="1"/>
    </xf>
    <xf numFmtId="187" fontId="10" fillId="0" borderId="146" xfId="2" applyFont="1" applyFill="1" applyBorder="1" applyAlignment="1">
      <alignment vertical="center" wrapText="1"/>
    </xf>
    <xf numFmtId="187" fontId="10" fillId="0" borderId="144" xfId="2" applyFont="1" applyFill="1" applyBorder="1" applyAlignment="1">
      <alignment vertical="center" wrapText="1"/>
    </xf>
    <xf numFmtId="187" fontId="10" fillId="0" borderId="147" xfId="2" applyFont="1" applyFill="1" applyBorder="1" applyAlignment="1">
      <alignment vertical="center" wrapText="1"/>
    </xf>
    <xf numFmtId="187" fontId="43" fillId="0" borderId="32" xfId="2" applyFont="1" applyFill="1" applyBorder="1" applyAlignment="1">
      <alignment vertical="center" wrapText="1"/>
    </xf>
    <xf numFmtId="187" fontId="10" fillId="0" borderId="148" xfId="2" applyFont="1" applyFill="1" applyBorder="1" applyAlignment="1">
      <alignment vertical="center" wrapText="1"/>
    </xf>
    <xf numFmtId="187" fontId="10" fillId="0" borderId="149" xfId="2" applyFont="1" applyFill="1" applyBorder="1" applyAlignment="1">
      <alignment vertical="center"/>
    </xf>
    <xf numFmtId="187" fontId="10" fillId="0" borderId="150" xfId="2" applyFont="1" applyFill="1" applyBorder="1" applyAlignment="1">
      <alignment vertical="center"/>
    </xf>
    <xf numFmtId="187" fontId="10" fillId="0" borderId="151" xfId="2" applyFont="1" applyFill="1" applyBorder="1" applyAlignment="1">
      <alignment vertical="center"/>
    </xf>
    <xf numFmtId="187" fontId="10" fillId="0" borderId="152" xfId="2" applyFont="1" applyFill="1" applyBorder="1" applyAlignment="1">
      <alignment vertical="center"/>
    </xf>
    <xf numFmtId="187" fontId="9" fillId="9" borderId="153" xfId="2" applyFont="1" applyFill="1" applyBorder="1" applyAlignment="1">
      <alignment horizontal="center" vertical="center" wrapText="1"/>
    </xf>
    <xf numFmtId="42" fontId="10" fillId="0" borderId="154" xfId="2" applyNumberFormat="1" applyFont="1" applyFill="1" applyBorder="1" applyAlignment="1">
      <alignment vertical="center"/>
    </xf>
    <xf numFmtId="42" fontId="10" fillId="0" borderId="155" xfId="2" applyNumberFormat="1" applyFont="1" applyFill="1" applyBorder="1" applyAlignment="1">
      <alignment vertical="center"/>
    </xf>
    <xf numFmtId="42" fontId="10" fillId="0" borderId="156" xfId="2" applyNumberFormat="1" applyFont="1" applyFill="1" applyBorder="1" applyAlignment="1">
      <alignment vertical="center"/>
    </xf>
    <xf numFmtId="42" fontId="10" fillId="0" borderId="157" xfId="2" applyNumberFormat="1" applyFont="1" applyFill="1" applyBorder="1" applyAlignment="1">
      <alignment vertical="center"/>
    </xf>
    <xf numFmtId="187" fontId="43" fillId="0" borderId="0" xfId="2" applyFont="1" applyFill="1" applyBorder="1" applyAlignment="1">
      <alignment vertical="center"/>
    </xf>
    <xf numFmtId="6" fontId="55" fillId="12" borderId="58" xfId="0" applyNumberFormat="1" applyFont="1" applyFill="1" applyBorder="1" applyAlignment="1">
      <alignment horizontal="center" vertical="center"/>
      <protection locked="0"/>
    </xf>
    <xf numFmtId="187" fontId="56" fillId="13" borderId="58" xfId="0" applyFont="1" applyFill="1" applyBorder="1" applyAlignment="1">
      <alignment vertical="center"/>
      <protection locked="0"/>
    </xf>
    <xf numFmtId="6" fontId="55" fillId="12" borderId="91" xfId="0" applyNumberFormat="1" applyFont="1" applyFill="1" applyBorder="1" applyAlignment="1">
      <alignment vertical="center"/>
      <protection locked="0"/>
    </xf>
    <xf numFmtId="49" fontId="10" fillId="18" borderId="112" xfId="0" applyNumberFormat="1" applyFont="1" applyFill="1" applyBorder="1" applyAlignment="1">
      <alignment vertical="center"/>
      <protection locked="0"/>
    </xf>
    <xf numFmtId="49" fontId="10" fillId="18" borderId="113" xfId="0" applyNumberFormat="1" applyFont="1" applyFill="1" applyBorder="1" applyAlignment="1">
      <alignment vertical="center"/>
      <protection locked="0"/>
    </xf>
    <xf numFmtId="6" fontId="32" fillId="18" borderId="158" xfId="0" applyNumberFormat="1" applyFont="1" applyFill="1" applyBorder="1" applyAlignment="1">
      <alignment vertical="center"/>
      <protection locked="0"/>
    </xf>
    <xf numFmtId="6" fontId="10" fillId="12" borderId="175" xfId="0" applyNumberFormat="1" applyFont="1" applyFill="1" applyBorder="1" applyAlignment="1">
      <alignment vertical="center"/>
      <protection locked="0"/>
    </xf>
    <xf numFmtId="187" fontId="33" fillId="13" borderId="58" xfId="2" applyFont="1" applyFill="1" applyBorder="1" applyAlignment="1">
      <alignment vertical="center"/>
    </xf>
    <xf numFmtId="6" fontId="10" fillId="12" borderId="58" xfId="2" applyNumberFormat="1" applyFont="1" applyFill="1" applyBorder="1" applyAlignment="1">
      <alignment horizontal="center" vertical="center"/>
    </xf>
    <xf numFmtId="6" fontId="10" fillId="12" borderId="89" xfId="2" applyNumberFormat="1" applyFont="1" applyFill="1" applyBorder="1" applyAlignment="1">
      <alignment vertical="center"/>
    </xf>
    <xf numFmtId="6" fontId="10" fillId="12" borderId="91" xfId="2" applyNumberFormat="1" applyFont="1" applyFill="1" applyBorder="1" applyAlignment="1">
      <alignment vertical="center"/>
    </xf>
    <xf numFmtId="6" fontId="10" fillId="12" borderId="90" xfId="2" applyNumberFormat="1" applyFont="1" applyFill="1" applyBorder="1" applyAlignment="1">
      <alignment vertical="center"/>
    </xf>
    <xf numFmtId="6" fontId="10" fillId="12" borderId="58" xfId="2" applyNumberFormat="1" applyFont="1" applyFill="1" applyBorder="1" applyAlignment="1">
      <alignment vertical="center"/>
    </xf>
    <xf numFmtId="6" fontId="32" fillId="12" borderId="89" xfId="2" applyNumberFormat="1" applyFont="1" applyFill="1" applyBorder="1" applyAlignment="1">
      <alignment vertical="center"/>
    </xf>
    <xf numFmtId="6" fontId="32" fillId="12" borderId="58" xfId="2" applyNumberFormat="1" applyFont="1" applyFill="1" applyBorder="1" applyAlignment="1">
      <alignment vertical="center"/>
    </xf>
    <xf numFmtId="6" fontId="10" fillId="18" borderId="58" xfId="2" applyNumberFormat="1" applyFont="1" applyFill="1" applyBorder="1" applyAlignment="1">
      <alignment horizontal="left" vertical="center"/>
    </xf>
    <xf numFmtId="6" fontId="10" fillId="18" borderId="0" xfId="2" applyNumberFormat="1" applyFont="1" applyFill="1" applyBorder="1" applyAlignment="1">
      <alignment vertical="center"/>
    </xf>
    <xf numFmtId="6" fontId="10" fillId="18" borderId="0" xfId="2" applyNumberFormat="1" applyFont="1" applyFill="1" applyBorder="1" applyAlignment="1">
      <alignment horizontal="center" vertical="center"/>
    </xf>
    <xf numFmtId="6" fontId="32" fillId="18" borderId="0" xfId="2" applyNumberFormat="1" applyFont="1" applyFill="1" applyBorder="1" applyAlignment="1">
      <alignment vertical="center"/>
    </xf>
    <xf numFmtId="187" fontId="9" fillId="13" borderId="58" xfId="2" applyFont="1" applyFill="1" applyBorder="1" applyAlignment="1">
      <alignment vertical="center"/>
    </xf>
    <xf numFmtId="6" fontId="32" fillId="12" borderId="58" xfId="2" applyNumberFormat="1" applyFont="1" applyFill="1" applyBorder="1" applyAlignment="1">
      <alignment horizontal="center" vertical="center"/>
    </xf>
    <xf numFmtId="6" fontId="32" fillId="12" borderId="57" xfId="2" applyNumberFormat="1" applyFont="1" applyFill="1" applyBorder="1" applyAlignment="1">
      <alignment horizontal="center" vertical="center"/>
    </xf>
    <xf numFmtId="6" fontId="32" fillId="12" borderId="65" xfId="2" applyNumberFormat="1" applyFont="1" applyFill="1" applyBorder="1" applyAlignment="1">
      <alignment vertical="center"/>
    </xf>
    <xf numFmtId="6" fontId="10" fillId="18" borderId="0" xfId="2" applyNumberFormat="1" applyFont="1" applyFill="1" applyBorder="1" applyAlignment="1">
      <alignment horizontal="left" vertical="center"/>
    </xf>
    <xf numFmtId="187" fontId="36" fillId="13" borderId="58" xfId="2" applyFont="1" applyFill="1" applyBorder="1" applyAlignment="1">
      <alignment vertical="center"/>
    </xf>
    <xf numFmtId="6" fontId="32" fillId="0" borderId="58" xfId="2" applyNumberFormat="1" applyFont="1" applyFill="1" applyBorder="1" applyAlignment="1">
      <alignment vertical="center"/>
    </xf>
    <xf numFmtId="6" fontId="32" fillId="18" borderId="89" xfId="2" applyNumberFormat="1" applyFont="1" applyFill="1" applyBorder="1" applyAlignment="1">
      <alignment vertical="center"/>
    </xf>
    <xf numFmtId="6" fontId="32" fillId="18" borderId="58" xfId="2" applyNumberFormat="1" applyFont="1" applyFill="1" applyBorder="1" applyAlignment="1">
      <alignment vertical="center"/>
    </xf>
    <xf numFmtId="6" fontId="32" fillId="12" borderId="57" xfId="2" applyNumberFormat="1" applyFont="1" applyFill="1" applyBorder="1" applyAlignment="1">
      <alignment vertical="center"/>
    </xf>
    <xf numFmtId="187" fontId="9" fillId="13" borderId="57" xfId="2" applyFont="1" applyFill="1" applyBorder="1" applyAlignment="1">
      <alignment vertical="center"/>
    </xf>
    <xf numFmtId="6" fontId="35" fillId="12" borderId="57" xfId="2" applyNumberFormat="1" applyFont="1" applyFill="1" applyBorder="1" applyAlignment="1">
      <alignment horizontal="center" vertical="center"/>
    </xf>
    <xf numFmtId="6" fontId="10" fillId="12" borderId="57" xfId="2" applyNumberFormat="1" applyFont="1" applyFill="1" applyBorder="1" applyAlignment="1">
      <alignment horizontal="center" vertical="center"/>
    </xf>
    <xf numFmtId="42" fontId="10" fillId="0" borderId="176" xfId="2" applyNumberFormat="1" applyFont="1" applyFill="1" applyBorder="1" applyAlignment="1">
      <alignment vertical="center"/>
    </xf>
    <xf numFmtId="42" fontId="10" fillId="0" borderId="177" xfId="2" applyNumberFormat="1" applyFont="1" applyFill="1" applyBorder="1" applyAlignment="1">
      <alignment vertical="center"/>
    </xf>
    <xf numFmtId="41" fontId="10" fillId="30" borderId="138" xfId="2" applyNumberFormat="1" applyFont="1" applyFill="1" applyBorder="1" applyAlignment="1">
      <alignment horizontal="center" vertical="center" wrapText="1"/>
    </xf>
    <xf numFmtId="187" fontId="10" fillId="30" borderId="14" xfId="2" applyNumberFormat="1" applyFont="1" applyFill="1" applyBorder="1" applyAlignment="1">
      <alignment horizontal="center" vertical="center" wrapText="1"/>
    </xf>
    <xf numFmtId="187" fontId="10" fillId="0" borderId="0" xfId="2" applyFont="1" applyFill="1" applyBorder="1" applyAlignment="1" applyProtection="1">
      <alignment vertical="center"/>
      <protection locked="0"/>
    </xf>
    <xf numFmtId="2" fontId="10" fillId="0" borderId="0" xfId="2" applyNumberFormat="1" applyFont="1" applyFill="1" applyBorder="1" applyAlignment="1" applyProtection="1">
      <alignment vertical="center"/>
      <protection locked="0"/>
    </xf>
    <xf numFmtId="2" fontId="10" fillId="4" borderId="0" xfId="2" applyNumberFormat="1" applyFont="1" applyFill="1" applyBorder="1" applyAlignment="1" applyProtection="1">
      <alignment vertical="center"/>
      <protection locked="0"/>
    </xf>
    <xf numFmtId="187" fontId="10" fillId="4" borderId="0" xfId="2" applyFont="1" applyFill="1" applyBorder="1" applyAlignment="1" applyProtection="1">
      <alignment vertical="center"/>
      <protection locked="0"/>
    </xf>
    <xf numFmtId="187" fontId="10" fillId="0" borderId="0" xfId="2" applyNumberFormat="1" applyFont="1" applyFill="1" applyBorder="1" applyAlignment="1" applyProtection="1">
      <alignment vertical="center"/>
      <protection locked="0"/>
    </xf>
    <xf numFmtId="187" fontId="10" fillId="0" borderId="0" xfId="2" applyFont="1" applyFill="1" applyBorder="1" applyAlignment="1" applyProtection="1">
      <alignment vertical="center" wrapText="1"/>
      <protection locked="0"/>
    </xf>
    <xf numFmtId="187" fontId="10" fillId="4" borderId="0" xfId="2" applyFont="1" applyFill="1" applyBorder="1" applyAlignment="1" applyProtection="1">
      <alignment vertical="center" wrapText="1"/>
      <protection locked="0"/>
    </xf>
    <xf numFmtId="166" fontId="10" fillId="0" borderId="10" xfId="2" applyNumberFormat="1" applyFont="1" applyFill="1" applyBorder="1" applyAlignment="1" applyProtection="1">
      <alignment horizontal="center" vertical="center"/>
      <protection locked="0"/>
    </xf>
    <xf numFmtId="166" fontId="10" fillId="0" borderId="0" xfId="2" applyNumberFormat="1" applyFont="1" applyFill="1" applyBorder="1" applyAlignment="1" applyProtection="1">
      <alignment horizontal="center" vertical="center"/>
      <protection locked="0"/>
    </xf>
    <xf numFmtId="2" fontId="10" fillId="27" borderId="102" xfId="2" applyNumberFormat="1" applyFont="1" applyFill="1" applyBorder="1" applyAlignment="1" applyProtection="1">
      <alignment vertical="center"/>
      <protection locked="0"/>
    </xf>
    <xf numFmtId="187" fontId="10" fillId="4" borderId="32" xfId="2" applyFont="1" applyFill="1" applyBorder="1" applyAlignment="1" applyProtection="1">
      <alignment vertical="center" wrapText="1"/>
      <protection locked="0"/>
    </xf>
    <xf numFmtId="187" fontId="10" fillId="0" borderId="32" xfId="2" applyFont="1" applyFill="1" applyBorder="1" applyAlignment="1" applyProtection="1">
      <alignment vertical="center" wrapText="1"/>
      <protection locked="0"/>
    </xf>
    <xf numFmtId="187" fontId="10" fillId="0" borderId="54" xfId="2" applyFont="1" applyFill="1" applyBorder="1" applyAlignment="1" applyProtection="1">
      <alignment vertical="center" wrapText="1"/>
      <protection locked="0"/>
    </xf>
    <xf numFmtId="187" fontId="10" fillId="0" borderId="0" xfId="2" applyFont="1" applyFill="1" applyAlignment="1" applyProtection="1">
      <alignment vertical="center"/>
      <protection locked="0"/>
    </xf>
    <xf numFmtId="187" fontId="10" fillId="0" borderId="66" xfId="2" applyFont="1" applyFill="1" applyBorder="1" applyAlignment="1" applyProtection="1">
      <alignment vertical="center"/>
      <protection locked="0"/>
    </xf>
    <xf numFmtId="187" fontId="10" fillId="0" borderId="66" xfId="2" applyFont="1" applyFill="1" applyBorder="1" applyAlignment="1" applyProtection="1">
      <alignment horizontal="center" vertical="center"/>
      <protection locked="0"/>
    </xf>
    <xf numFmtId="187" fontId="10" fillId="19" borderId="82" xfId="2" applyFont="1" applyFill="1" applyBorder="1" applyAlignment="1" applyProtection="1">
      <alignment vertical="center"/>
      <protection locked="0"/>
    </xf>
    <xf numFmtId="187" fontId="10" fillId="20" borderId="87" xfId="2" applyFont="1" applyFill="1" applyBorder="1" applyAlignment="1" applyProtection="1">
      <alignment vertical="center"/>
      <protection locked="0"/>
    </xf>
    <xf numFmtId="42" fontId="10" fillId="9" borderId="76" xfId="2" applyNumberFormat="1" applyFont="1" applyFill="1" applyBorder="1" applyAlignment="1" applyProtection="1">
      <alignment vertical="center"/>
      <protection locked="0"/>
    </xf>
    <xf numFmtId="187" fontId="10" fillId="9" borderId="76" xfId="2" applyFont="1" applyFill="1" applyBorder="1" applyAlignment="1" applyProtection="1">
      <alignment vertical="center"/>
      <protection locked="0"/>
    </xf>
    <xf numFmtId="187" fontId="10" fillId="4" borderId="66" xfId="2" applyFont="1" applyFill="1" applyBorder="1" applyAlignment="1" applyProtection="1">
      <alignment vertical="center"/>
      <protection locked="0"/>
    </xf>
    <xf numFmtId="187" fontId="10" fillId="0" borderId="66" xfId="2" applyNumberFormat="1" applyFont="1" applyFill="1" applyBorder="1" applyAlignment="1" applyProtection="1">
      <alignment vertical="center"/>
      <protection locked="0"/>
    </xf>
    <xf numFmtId="187" fontId="10" fillId="15" borderId="96" xfId="2" applyFont="1" applyFill="1" applyBorder="1" applyAlignment="1" applyProtection="1">
      <alignment vertical="center"/>
      <protection locked="0"/>
    </xf>
    <xf numFmtId="187" fontId="10" fillId="15" borderId="121" xfId="2" applyFont="1" applyFill="1" applyBorder="1" applyAlignment="1" applyProtection="1">
      <alignment vertical="center"/>
      <protection locked="0"/>
    </xf>
    <xf numFmtId="187" fontId="10" fillId="15" borderId="188" xfId="2" applyFont="1" applyFill="1" applyBorder="1" applyAlignment="1" applyProtection="1">
      <alignment vertical="center"/>
      <protection locked="0"/>
    </xf>
    <xf numFmtId="187" fontId="9" fillId="0" borderId="3" xfId="2" applyFont="1" applyFill="1" applyBorder="1" applyAlignment="1" applyProtection="1">
      <alignment vertical="center"/>
    </xf>
    <xf numFmtId="187" fontId="9" fillId="0" borderId="4" xfId="2" applyFont="1" applyFill="1" applyBorder="1" applyAlignment="1" applyProtection="1">
      <alignment horizontal="center" vertical="center"/>
    </xf>
    <xf numFmtId="166" fontId="9" fillId="0" borderId="8" xfId="2" applyNumberFormat="1" applyFont="1" applyFill="1" applyBorder="1" applyAlignment="1" applyProtection="1">
      <alignment horizontal="center" vertical="center"/>
    </xf>
    <xf numFmtId="166" fontId="9" fillId="0" borderId="0" xfId="2" applyNumberFormat="1" applyFont="1" applyFill="1" applyBorder="1" applyAlignment="1" applyProtection="1">
      <alignment horizontal="center" vertical="center"/>
    </xf>
    <xf numFmtId="171" fontId="9" fillId="24" borderId="80" xfId="1246" applyNumberFormat="1" applyFont="1" applyFill="1" applyBorder="1" applyAlignment="1" applyProtection="1">
      <alignment horizontal="center" vertical="center"/>
    </xf>
    <xf numFmtId="171" fontId="9" fillId="8" borderId="7" xfId="1246" applyNumberFormat="1" applyFont="1" applyFill="1" applyBorder="1" applyAlignment="1" applyProtection="1">
      <alignment horizontal="center" vertical="center"/>
    </xf>
    <xf numFmtId="171" fontId="9" fillId="8" borderId="11" xfId="1246" applyNumberFormat="1" applyFont="1" applyFill="1" applyBorder="1" applyAlignment="1" applyProtection="1">
      <alignment horizontal="center" vertical="center"/>
    </xf>
    <xf numFmtId="171" fontId="9" fillId="22" borderId="83" xfId="1246" applyNumberFormat="1" applyFont="1" applyFill="1" applyBorder="1" applyAlignment="1" applyProtection="1">
      <alignment vertical="center"/>
    </xf>
    <xf numFmtId="171" fontId="9" fillId="8" borderId="7" xfId="1246" applyNumberFormat="1" applyFont="1" applyFill="1" applyBorder="1" applyAlignment="1" applyProtection="1">
      <alignment vertical="center"/>
    </xf>
    <xf numFmtId="171" fontId="59" fillId="8" borderId="12" xfId="1246" applyNumberFormat="1" applyFont="1" applyFill="1" applyBorder="1" applyAlignment="1" applyProtection="1">
      <alignment vertical="center"/>
    </xf>
    <xf numFmtId="171" fontId="9" fillId="17" borderId="51" xfId="1246" applyNumberFormat="1" applyFont="1" applyFill="1" applyBorder="1" applyAlignment="1" applyProtection="1">
      <alignment vertical="center"/>
    </xf>
    <xf numFmtId="171" fontId="9" fillId="9" borderId="51" xfId="1246" applyNumberFormat="1" applyFont="1" applyFill="1" applyBorder="1" applyAlignment="1" applyProtection="1">
      <alignment vertical="center"/>
    </xf>
    <xf numFmtId="2" fontId="9" fillId="26" borderId="102" xfId="2" applyNumberFormat="1" applyFont="1" applyFill="1" applyBorder="1" applyAlignment="1" applyProtection="1">
      <alignment vertical="center"/>
    </xf>
    <xf numFmtId="42" fontId="9" fillId="2" borderId="138" xfId="2" applyNumberFormat="1" applyFont="1" applyFill="1" applyBorder="1" applyAlignment="1" applyProtection="1">
      <alignment vertical="center"/>
    </xf>
    <xf numFmtId="42" fontId="46" fillId="2" borderId="138" xfId="2" applyNumberFormat="1" applyFont="1" applyFill="1" applyBorder="1" applyAlignment="1" applyProtection="1">
      <alignment horizontal="center" vertical="center"/>
    </xf>
    <xf numFmtId="187" fontId="9" fillId="2" borderId="138" xfId="2" applyNumberFormat="1" applyFont="1" applyFill="1" applyBorder="1" applyAlignment="1" applyProtection="1">
      <alignment vertical="center"/>
    </xf>
    <xf numFmtId="187" fontId="18" fillId="2" borderId="140" xfId="2" applyFont="1" applyFill="1" applyBorder="1" applyAlignment="1" applyProtection="1">
      <alignment vertical="center" wrapText="1"/>
    </xf>
    <xf numFmtId="187" fontId="10" fillId="2" borderId="139" xfId="2" applyFont="1" applyFill="1" applyBorder="1" applyAlignment="1" applyProtection="1">
      <alignment vertical="center" wrapText="1"/>
    </xf>
    <xf numFmtId="187" fontId="10" fillId="4" borderId="0" xfId="2" applyFont="1" applyFill="1" applyBorder="1" applyAlignment="1" applyProtection="1">
      <alignment vertical="center" wrapText="1"/>
    </xf>
    <xf numFmtId="42" fontId="9" fillId="16" borderId="93" xfId="2" applyNumberFormat="1" applyFont="1" applyFill="1" applyBorder="1" applyAlignment="1" applyProtection="1">
      <alignment vertical="center"/>
    </xf>
    <xf numFmtId="42" fontId="9" fillId="16" borderId="119" xfId="2" applyNumberFormat="1" applyFont="1" applyFill="1" applyBorder="1" applyAlignment="1" applyProtection="1">
      <alignment vertical="center"/>
    </xf>
    <xf numFmtId="42" fontId="9" fillId="16" borderId="94" xfId="2" applyNumberFormat="1" applyFont="1" applyFill="1" applyBorder="1" applyAlignment="1" applyProtection="1">
      <alignment vertical="center"/>
    </xf>
    <xf numFmtId="42" fontId="30" fillId="8" borderId="7" xfId="2" applyNumberFormat="1" applyFont="1" applyFill="1" applyBorder="1" applyAlignment="1" applyProtection="1">
      <alignment vertical="center"/>
    </xf>
    <xf numFmtId="42" fontId="30" fillId="8" borderId="6" xfId="2" applyNumberFormat="1" applyFont="1" applyFill="1" applyBorder="1" applyAlignment="1" applyProtection="1">
      <alignment vertical="center"/>
    </xf>
    <xf numFmtId="187" fontId="9" fillId="0" borderId="0" xfId="2" applyFont="1" applyFill="1" applyAlignment="1" applyProtection="1">
      <alignment vertical="center"/>
    </xf>
    <xf numFmtId="187" fontId="9" fillId="9" borderId="153" xfId="2" applyFont="1" applyFill="1" applyBorder="1" applyAlignment="1" applyProtection="1">
      <alignment horizontal="center" vertical="center" wrapText="1"/>
    </xf>
    <xf numFmtId="187" fontId="10" fillId="0" borderId="30" xfId="2" applyFont="1" applyFill="1" applyBorder="1" applyAlignment="1" applyProtection="1">
      <alignment horizontal="center" vertical="center"/>
    </xf>
    <xf numFmtId="187" fontId="10" fillId="0" borderId="30" xfId="2" applyFont="1" applyFill="1" applyBorder="1" applyAlignment="1" applyProtection="1">
      <alignment horizontal="center" vertical="center" wrapText="1"/>
    </xf>
    <xf numFmtId="9" fontId="10" fillId="0" borderId="30" xfId="2" applyNumberFormat="1" applyFont="1" applyFill="1" applyBorder="1" applyAlignment="1" applyProtection="1">
      <alignment horizontal="center" vertical="center"/>
    </xf>
    <xf numFmtId="166" fontId="10" fillId="0" borderId="31" xfId="2" applyNumberFormat="1" applyFont="1" applyFill="1" applyBorder="1" applyAlignment="1" applyProtection="1">
      <alignment horizontal="center" vertical="center"/>
    </xf>
    <xf numFmtId="166" fontId="10" fillId="0" borderId="0" xfId="2" applyNumberFormat="1" applyFont="1" applyFill="1" applyBorder="1" applyAlignment="1" applyProtection="1">
      <alignment horizontal="center" vertical="center"/>
    </xf>
    <xf numFmtId="42" fontId="10" fillId="19" borderId="81" xfId="2" applyNumberFormat="1" applyFont="1" applyFill="1" applyBorder="1" applyAlignment="1" applyProtection="1">
      <alignment horizontal="center" vertical="center"/>
    </xf>
    <xf numFmtId="42" fontId="10" fillId="7" borderId="38" xfId="2" applyNumberFormat="1" applyFont="1" applyFill="1" applyBorder="1" applyAlignment="1" applyProtection="1">
      <alignment horizontal="center" vertical="center"/>
    </xf>
    <xf numFmtId="166" fontId="10" fillId="7" borderId="0" xfId="2" applyNumberFormat="1" applyFont="1" applyFill="1" applyBorder="1" applyAlignment="1" applyProtection="1">
      <alignment horizontal="center" vertical="center"/>
    </xf>
    <xf numFmtId="42" fontId="10" fillId="7" borderId="41" xfId="2" applyNumberFormat="1" applyFont="1" applyFill="1" applyBorder="1" applyAlignment="1" applyProtection="1">
      <alignment vertical="center"/>
    </xf>
    <xf numFmtId="42" fontId="10" fillId="20" borderId="85" xfId="2" applyNumberFormat="1" applyFont="1" applyFill="1" applyBorder="1" applyAlignment="1" applyProtection="1">
      <alignment vertical="center"/>
    </xf>
    <xf numFmtId="42" fontId="10" fillId="7" borderId="38" xfId="2" applyNumberFormat="1" applyFont="1" applyFill="1" applyBorder="1" applyAlignment="1" applyProtection="1">
      <alignment vertical="center"/>
    </xf>
    <xf numFmtId="42" fontId="10" fillId="7" borderId="189" xfId="2" applyNumberFormat="1" applyFont="1" applyFill="1" applyBorder="1" applyAlignment="1" applyProtection="1">
      <alignment vertical="center"/>
    </xf>
    <xf numFmtId="42" fontId="10" fillId="9" borderId="74" xfId="2" applyNumberFormat="1" applyFont="1" applyFill="1" applyBorder="1" applyAlignment="1" applyProtection="1">
      <alignment vertical="center"/>
    </xf>
    <xf numFmtId="2" fontId="10" fillId="27" borderId="102" xfId="2" applyNumberFormat="1" applyFont="1" applyFill="1" applyBorder="1" applyAlignment="1" applyProtection="1">
      <alignment vertical="center"/>
    </xf>
    <xf numFmtId="187" fontId="10" fillId="4" borderId="32" xfId="2" applyFont="1" applyFill="1" applyBorder="1" applyAlignment="1" applyProtection="1">
      <alignment vertical="center" wrapText="1"/>
    </xf>
    <xf numFmtId="187" fontId="10" fillId="0" borderId="32" xfId="2" applyFont="1" applyFill="1" applyBorder="1" applyAlignment="1" applyProtection="1">
      <alignment vertical="center" wrapText="1"/>
    </xf>
    <xf numFmtId="187" fontId="48" fillId="0" borderId="32" xfId="2" applyFont="1" applyFill="1" applyBorder="1" applyAlignment="1" applyProtection="1">
      <alignment vertical="center" wrapText="1"/>
    </xf>
    <xf numFmtId="187" fontId="18" fillId="0" borderId="53" xfId="2" applyFont="1" applyFill="1" applyBorder="1" applyAlignment="1" applyProtection="1">
      <alignment vertical="center" wrapText="1"/>
    </xf>
    <xf numFmtId="187" fontId="10" fillId="0" borderId="54" xfId="2" applyFont="1" applyFill="1" applyBorder="1" applyAlignment="1" applyProtection="1">
      <alignment vertical="center" wrapText="1"/>
    </xf>
    <xf numFmtId="42" fontId="10" fillId="15" borderId="92" xfId="2" applyNumberFormat="1" applyFont="1" applyFill="1" applyBorder="1" applyAlignment="1" applyProtection="1">
      <alignment vertical="center"/>
    </xf>
    <xf numFmtId="42" fontId="10" fillId="15" borderId="120" xfId="2" applyNumberFormat="1" applyFont="1" applyFill="1" applyBorder="1" applyAlignment="1" applyProtection="1">
      <alignment vertical="center"/>
    </xf>
    <xf numFmtId="42" fontId="10" fillId="15" borderId="190" xfId="2" applyNumberFormat="1" applyFont="1" applyFill="1" applyBorder="1" applyAlignment="1" applyProtection="1">
      <alignment vertical="center"/>
    </xf>
    <xf numFmtId="42" fontId="10" fillId="7" borderId="43" xfId="2" applyNumberFormat="1" applyFont="1" applyFill="1" applyBorder="1" applyAlignment="1" applyProtection="1">
      <alignment vertical="center"/>
    </xf>
    <xf numFmtId="187" fontId="10" fillId="0" borderId="0" xfId="2" applyFont="1" applyFill="1" applyAlignment="1" applyProtection="1">
      <alignment vertical="center"/>
    </xf>
    <xf numFmtId="42" fontId="10" fillId="7" borderId="136" xfId="2" applyNumberFormat="1" applyFont="1" applyFill="1" applyBorder="1" applyAlignment="1" applyProtection="1">
      <alignment vertical="center"/>
    </xf>
    <xf numFmtId="187" fontId="10" fillId="0" borderId="152" xfId="2" applyFont="1" applyFill="1" applyBorder="1" applyAlignment="1" applyProtection="1">
      <alignment vertical="center"/>
    </xf>
    <xf numFmtId="42" fontId="10" fillId="0" borderId="155" xfId="2" applyNumberFormat="1" applyFont="1" applyFill="1" applyBorder="1" applyAlignment="1" applyProtection="1">
      <alignment vertical="center"/>
    </xf>
    <xf numFmtId="42" fontId="10" fillId="0" borderId="157" xfId="2" applyNumberFormat="1" applyFont="1" applyFill="1" applyBorder="1" applyAlignment="1" applyProtection="1">
      <alignment vertical="center"/>
    </xf>
    <xf numFmtId="187" fontId="10" fillId="0" borderId="150" xfId="2" applyFont="1" applyFill="1" applyBorder="1" applyAlignment="1" applyProtection="1">
      <alignment vertical="center"/>
    </xf>
    <xf numFmtId="187" fontId="10" fillId="0" borderId="151" xfId="2" applyFont="1" applyFill="1" applyBorder="1" applyAlignment="1" applyProtection="1">
      <alignment vertical="center"/>
    </xf>
    <xf numFmtId="42" fontId="10" fillId="0" borderId="176" xfId="2" applyNumberFormat="1" applyFont="1" applyFill="1" applyBorder="1" applyAlignment="1" applyProtection="1">
      <alignment vertical="center"/>
    </xf>
    <xf numFmtId="42" fontId="10" fillId="0" borderId="177" xfId="2" applyNumberFormat="1" applyFont="1" applyFill="1" applyBorder="1" applyAlignment="1" applyProtection="1">
      <alignment vertical="center"/>
    </xf>
    <xf numFmtId="187" fontId="10" fillId="0" borderId="0" xfId="2" applyFont="1" applyFill="1" applyBorder="1" applyAlignment="1" applyProtection="1">
      <alignment vertical="center"/>
    </xf>
    <xf numFmtId="187" fontId="10" fillId="0" borderId="34" xfId="2" applyFont="1" applyFill="1" applyBorder="1" applyAlignment="1" applyProtection="1">
      <alignment horizontal="center" vertical="center"/>
    </xf>
    <xf numFmtId="187" fontId="10" fillId="0" borderId="34" xfId="2" applyFont="1" applyFill="1" applyBorder="1" applyAlignment="1" applyProtection="1">
      <alignment horizontal="center" vertical="center" wrapText="1"/>
    </xf>
    <xf numFmtId="9" fontId="10" fillId="0" borderId="34" xfId="2" applyNumberFormat="1" applyFont="1" applyFill="1" applyBorder="1" applyAlignment="1" applyProtection="1">
      <alignment horizontal="center" vertical="center"/>
    </xf>
    <xf numFmtId="166" fontId="10" fillId="0" borderId="35" xfId="2" applyNumberFormat="1" applyFont="1" applyFill="1" applyBorder="1" applyAlignment="1" applyProtection="1">
      <alignment horizontal="center" vertical="center"/>
    </xf>
    <xf numFmtId="166" fontId="10" fillId="0" borderId="36" xfId="2" applyNumberFormat="1" applyFont="1" applyFill="1" applyBorder="1" applyAlignment="1" applyProtection="1">
      <alignment horizontal="center" vertical="center"/>
    </xf>
    <xf numFmtId="166" fontId="10" fillId="7" borderId="36" xfId="2" applyNumberFormat="1" applyFont="1" applyFill="1" applyBorder="1" applyAlignment="1" applyProtection="1">
      <alignment horizontal="center" vertical="center"/>
    </xf>
    <xf numFmtId="42" fontId="10" fillId="7" borderId="45" xfId="2" applyNumberFormat="1" applyFont="1" applyFill="1" applyBorder="1" applyAlignment="1" applyProtection="1">
      <alignment vertical="center"/>
    </xf>
    <xf numFmtId="42" fontId="10" fillId="7" borderId="46" xfId="2" applyNumberFormat="1" applyFont="1" applyFill="1" applyBorder="1" applyAlignment="1" applyProtection="1">
      <alignment vertical="center"/>
    </xf>
    <xf numFmtId="42" fontId="10" fillId="7" borderId="70" xfId="2" applyNumberFormat="1" applyFont="1" applyFill="1" applyBorder="1" applyAlignment="1" applyProtection="1">
      <alignment vertical="center"/>
    </xf>
    <xf numFmtId="42" fontId="10" fillId="20" borderId="86" xfId="2" applyNumberFormat="1" applyFont="1" applyFill="1" applyBorder="1" applyAlignment="1" applyProtection="1">
      <alignment vertical="center"/>
    </xf>
    <xf numFmtId="42" fontId="10" fillId="7" borderId="47" xfId="2" applyNumberFormat="1" applyFont="1" applyFill="1" applyBorder="1" applyAlignment="1" applyProtection="1">
      <alignment vertical="center"/>
    </xf>
    <xf numFmtId="42" fontId="10" fillId="7" borderId="49" xfId="2" applyNumberFormat="1" applyFont="1" applyFill="1" applyBorder="1" applyAlignment="1" applyProtection="1">
      <alignment vertical="center"/>
    </xf>
    <xf numFmtId="42" fontId="10" fillId="7" borderId="137" xfId="2" applyNumberFormat="1" applyFont="1" applyFill="1" applyBorder="1" applyAlignment="1" applyProtection="1">
      <alignment vertical="center"/>
    </xf>
    <xf numFmtId="42" fontId="10" fillId="9" borderId="75" xfId="2" applyNumberFormat="1" applyFont="1" applyFill="1" applyBorder="1" applyAlignment="1" applyProtection="1">
      <alignment vertical="center"/>
    </xf>
    <xf numFmtId="187" fontId="10" fillId="4" borderId="37" xfId="2" applyFont="1" applyFill="1" applyBorder="1" applyAlignment="1" applyProtection="1">
      <alignment vertical="center" wrapText="1"/>
    </xf>
    <xf numFmtId="187" fontId="10" fillId="0" borderId="37" xfId="2" applyFont="1" applyFill="1" applyBorder="1" applyAlignment="1" applyProtection="1">
      <alignment vertical="center" wrapText="1"/>
    </xf>
    <xf numFmtId="187" fontId="10" fillId="0" borderId="144" xfId="2" applyFont="1" applyFill="1" applyBorder="1" applyAlignment="1" applyProtection="1">
      <alignment vertical="center" wrapText="1"/>
    </xf>
    <xf numFmtId="187" fontId="10" fillId="0" borderId="147" xfId="2" applyFont="1" applyFill="1" applyBorder="1" applyAlignment="1" applyProtection="1">
      <alignment vertical="center" wrapText="1"/>
    </xf>
    <xf numFmtId="42" fontId="10" fillId="15" borderId="95" xfId="2" applyNumberFormat="1" applyFont="1" applyFill="1" applyBorder="1" applyAlignment="1" applyProtection="1">
      <alignment vertical="center"/>
    </xf>
    <xf numFmtId="42" fontId="10" fillId="15" borderId="122" xfId="2" applyNumberFormat="1" applyFont="1" applyFill="1" applyBorder="1" applyAlignment="1" applyProtection="1">
      <alignment vertical="center"/>
    </xf>
    <xf numFmtId="42" fontId="10" fillId="15" borderId="191" xfId="2" applyNumberFormat="1" applyFont="1" applyFill="1" applyBorder="1" applyAlignment="1" applyProtection="1">
      <alignment vertical="center"/>
    </xf>
    <xf numFmtId="42" fontId="10" fillId="7" borderId="48" xfId="2" applyNumberFormat="1" applyFont="1" applyFill="1" applyBorder="1" applyAlignment="1" applyProtection="1">
      <alignment vertical="center"/>
    </xf>
    <xf numFmtId="2" fontId="10" fillId="0" borderId="0" xfId="2" applyNumberFormat="1" applyFont="1" applyFill="1" applyBorder="1" applyAlignment="1" applyProtection="1">
      <alignment vertical="center"/>
    </xf>
    <xf numFmtId="2" fontId="10" fillId="4" borderId="0" xfId="2" applyNumberFormat="1" applyFont="1" applyFill="1" applyBorder="1" applyAlignment="1" applyProtection="1">
      <alignment vertical="center"/>
    </xf>
    <xf numFmtId="187" fontId="10" fillId="4" borderId="0" xfId="2" applyFont="1" applyFill="1" applyBorder="1" applyAlignment="1" applyProtection="1">
      <alignment vertical="center"/>
    </xf>
    <xf numFmtId="187" fontId="10" fillId="0" borderId="0" xfId="2" applyNumberFormat="1" applyFont="1" applyFill="1" applyBorder="1" applyAlignment="1" applyProtection="1">
      <alignment vertical="center"/>
    </xf>
    <xf numFmtId="187" fontId="10" fillId="0" borderId="0" xfId="2" applyFont="1" applyFill="1" applyBorder="1" applyAlignment="1" applyProtection="1">
      <alignment vertical="center" wrapText="1"/>
    </xf>
    <xf numFmtId="187" fontId="7" fillId="0" borderId="0" xfId="2" applyFont="1" applyFill="1" applyBorder="1" applyAlignment="1" applyProtection="1">
      <alignment vertical="center"/>
    </xf>
    <xf numFmtId="187" fontId="15" fillId="4" borderId="0" xfId="2" applyFont="1" applyFill="1" applyBorder="1" applyAlignment="1" applyProtection="1">
      <alignment horizontal="center" vertical="center"/>
    </xf>
    <xf numFmtId="187" fontId="7" fillId="4" borderId="0" xfId="2" applyFont="1" applyFill="1" applyBorder="1" applyAlignment="1" applyProtection="1">
      <alignment horizontal="centerContinuous" vertical="center"/>
    </xf>
    <xf numFmtId="187" fontId="9" fillId="0" borderId="0" xfId="2" applyFont="1" applyFill="1" applyBorder="1" applyAlignment="1" applyProtection="1">
      <alignment horizontal="center" vertical="center"/>
    </xf>
    <xf numFmtId="187" fontId="9" fillId="4" borderId="0" xfId="2" applyFont="1" applyFill="1" applyBorder="1" applyAlignment="1" applyProtection="1">
      <alignment horizontal="center" vertical="center"/>
    </xf>
    <xf numFmtId="187" fontId="9" fillId="0" borderId="0" xfId="2" applyNumberFormat="1" applyFont="1" applyFill="1" applyBorder="1" applyAlignment="1" applyProtection="1">
      <alignment horizontal="center" vertical="center"/>
    </xf>
    <xf numFmtId="187" fontId="9" fillId="19" borderId="79" xfId="2" applyFont="1" applyFill="1" applyBorder="1" applyAlignment="1" applyProtection="1">
      <alignment horizontal="center" vertical="center"/>
    </xf>
    <xf numFmtId="187" fontId="9" fillId="0" borderId="0" xfId="2" quotePrefix="1" applyFont="1" applyFill="1" applyBorder="1" applyAlignment="1" applyProtection="1">
      <alignment horizontal="center" vertical="center"/>
    </xf>
    <xf numFmtId="187" fontId="9" fillId="20" borderId="84" xfId="2" applyFont="1" applyFill="1" applyBorder="1" applyAlignment="1" applyProtection="1">
      <alignment horizontal="center" vertical="center"/>
    </xf>
    <xf numFmtId="187" fontId="9" fillId="9" borderId="73" xfId="2" applyFont="1" applyFill="1" applyBorder="1" applyAlignment="1" applyProtection="1">
      <alignment horizontal="center" vertical="center"/>
    </xf>
    <xf numFmtId="2" fontId="19" fillId="4" borderId="36" xfId="2" applyNumberFormat="1" applyFont="1" applyFill="1" applyBorder="1" applyAlignment="1" applyProtection="1">
      <alignment horizontal="center" vertical="center"/>
    </xf>
    <xf numFmtId="2" fontId="19" fillId="4" borderId="0" xfId="2" applyNumberFormat="1" applyFont="1" applyFill="1" applyBorder="1" applyAlignment="1" applyProtection="1">
      <alignment horizontal="center" vertical="center"/>
    </xf>
    <xf numFmtId="187" fontId="15" fillId="4" borderId="0" xfId="2" applyFont="1" applyFill="1" applyBorder="1" applyAlignment="1" applyProtection="1">
      <alignment horizontal="center" vertical="center" wrapText="1"/>
    </xf>
    <xf numFmtId="187" fontId="7" fillId="15" borderId="124" xfId="2" applyFont="1" applyFill="1" applyBorder="1" applyAlignment="1" applyProtection="1">
      <alignment horizontal="centerContinuous" vertical="center"/>
    </xf>
    <xf numFmtId="187" fontId="7" fillId="15" borderId="123" xfId="2" applyFont="1" applyFill="1" applyBorder="1" applyAlignment="1" applyProtection="1">
      <alignment horizontal="centerContinuous" vertical="center"/>
    </xf>
    <xf numFmtId="187" fontId="7" fillId="15" borderId="126" xfId="2" applyFont="1" applyFill="1" applyBorder="1" applyAlignment="1" applyProtection="1">
      <alignment horizontal="centerContinuous" vertical="center"/>
    </xf>
    <xf numFmtId="41" fontId="9" fillId="0" borderId="3" xfId="2" applyNumberFormat="1" applyFont="1" applyFill="1" applyBorder="1" applyAlignment="1" applyProtection="1">
      <alignment horizontal="center" vertical="center" wrapText="1"/>
    </xf>
    <xf numFmtId="41" fontId="9" fillId="0" borderId="4" xfId="2" applyNumberFormat="1" applyFont="1" applyFill="1" applyBorder="1" applyAlignment="1" applyProtection="1">
      <alignment horizontal="center" vertical="center" wrapText="1"/>
    </xf>
    <xf numFmtId="41" fontId="9" fillId="0" borderId="8" xfId="2" applyNumberFormat="1" applyFont="1" applyFill="1" applyBorder="1" applyAlignment="1" applyProtection="1">
      <alignment horizontal="center" vertical="center" wrapText="1"/>
    </xf>
    <xf numFmtId="41" fontId="9" fillId="0" borderId="0" xfId="2" applyNumberFormat="1" applyFont="1" applyFill="1" applyBorder="1" applyAlignment="1" applyProtection="1">
      <alignment horizontal="center" vertical="center" wrapText="1"/>
    </xf>
    <xf numFmtId="41" fontId="9" fillId="0" borderId="77" xfId="2" applyNumberFormat="1" applyFont="1" applyFill="1" applyBorder="1" applyAlignment="1" applyProtection="1">
      <alignment horizontal="center" vertical="center" wrapText="1"/>
    </xf>
    <xf numFmtId="41" fontId="9" fillId="0" borderId="78" xfId="2" applyNumberFormat="1" applyFont="1" applyFill="1" applyBorder="1" applyAlignment="1" applyProtection="1">
      <alignment horizontal="center" vertical="center" wrapText="1"/>
    </xf>
    <xf numFmtId="41" fontId="9" fillId="19" borderId="80" xfId="2" applyNumberFormat="1" applyFont="1" applyFill="1" applyBorder="1" applyAlignment="1" applyProtection="1">
      <alignment horizontal="center" vertical="center" wrapText="1"/>
    </xf>
    <xf numFmtId="41" fontId="9" fillId="0" borderId="7" xfId="2" applyNumberFormat="1" applyFont="1" applyFill="1" applyBorder="1" applyAlignment="1" applyProtection="1">
      <alignment horizontal="center" vertical="center" wrapText="1"/>
    </xf>
    <xf numFmtId="41" fontId="9" fillId="0" borderId="11" xfId="2" applyNumberFormat="1" applyFont="1" applyFill="1" applyBorder="1" applyAlignment="1" applyProtection="1">
      <alignment horizontal="center" vertical="center" wrapText="1"/>
    </xf>
    <xf numFmtId="41" fontId="9" fillId="0" borderId="5" xfId="2" applyNumberFormat="1" applyFont="1" applyFill="1" applyBorder="1" applyAlignment="1" applyProtection="1">
      <alignment horizontal="center" vertical="center" wrapText="1"/>
    </xf>
    <xf numFmtId="41" fontId="9" fillId="0" borderId="67" xfId="2" applyNumberFormat="1" applyFont="1" applyFill="1" applyBorder="1" applyAlignment="1" applyProtection="1">
      <alignment horizontal="center" vertical="center" wrapText="1"/>
    </xf>
    <xf numFmtId="41" fontId="17" fillId="4" borderId="78" xfId="2" applyNumberFormat="1" applyFont="1" applyFill="1" applyBorder="1" applyAlignment="1" applyProtection="1">
      <alignment horizontal="center" vertical="center" wrapText="1"/>
    </xf>
    <xf numFmtId="41" fontId="9" fillId="20" borderId="83" xfId="2" applyNumberFormat="1" applyFont="1" applyFill="1" applyBorder="1" applyAlignment="1" applyProtection="1">
      <alignment horizontal="center" vertical="center" wrapText="1"/>
    </xf>
    <xf numFmtId="41" fontId="9" fillId="0" borderId="118" xfId="2" applyNumberFormat="1" applyFont="1" applyFill="1" applyBorder="1" applyAlignment="1" applyProtection="1">
      <alignment horizontal="center" vertical="center" wrapText="1"/>
    </xf>
    <xf numFmtId="41" fontId="9" fillId="0" borderId="130" xfId="2" applyNumberFormat="1" applyFont="1" applyFill="1" applyBorder="1" applyAlignment="1" applyProtection="1">
      <alignment horizontal="center" vertical="center" wrapText="1"/>
    </xf>
    <xf numFmtId="41" fontId="46" fillId="0" borderId="135" xfId="2" applyNumberFormat="1" applyFont="1" applyFill="1" applyBorder="1" applyAlignment="1" applyProtection="1">
      <alignment horizontal="center" vertical="center" wrapText="1"/>
    </xf>
    <xf numFmtId="41" fontId="46" fillId="0" borderId="12" xfId="2" applyNumberFormat="1" applyFont="1" applyFill="1" applyBorder="1" applyAlignment="1" applyProtection="1">
      <alignment horizontal="center" vertical="center" wrapText="1"/>
    </xf>
    <xf numFmtId="41" fontId="46" fillId="0" borderId="192" xfId="2" applyNumberFormat="1" applyFont="1" applyFill="1" applyBorder="1" applyAlignment="1" applyProtection="1">
      <alignment horizontal="center" vertical="center" wrapText="1"/>
    </xf>
    <xf numFmtId="187" fontId="9" fillId="9" borderId="51" xfId="2" applyFont="1" applyFill="1" applyBorder="1" applyAlignment="1" applyProtection="1">
      <alignment horizontal="center" vertical="center" wrapText="1"/>
    </xf>
    <xf numFmtId="2" fontId="9" fillId="20" borderId="7" xfId="2" applyNumberFormat="1" applyFont="1" applyFill="1" applyBorder="1" applyAlignment="1" applyProtection="1">
      <alignment horizontal="center" vertical="center" wrapText="1"/>
    </xf>
    <xf numFmtId="2" fontId="9" fillId="26" borderId="102" xfId="2" applyNumberFormat="1" applyFont="1" applyFill="1" applyBorder="1" applyAlignment="1" applyProtection="1">
      <alignment horizontal="center" vertical="center" wrapText="1"/>
    </xf>
    <xf numFmtId="41" fontId="9" fillId="30" borderId="138" xfId="2" applyNumberFormat="1" applyFont="1" applyFill="1" applyBorder="1" applyAlignment="1" applyProtection="1">
      <alignment horizontal="center" vertical="center" wrapText="1"/>
    </xf>
    <xf numFmtId="187" fontId="9" fillId="30" borderId="14" xfId="2" applyNumberFormat="1" applyFont="1" applyFill="1" applyBorder="1" applyAlignment="1" applyProtection="1">
      <alignment horizontal="center" vertical="center" wrapText="1"/>
    </xf>
    <xf numFmtId="187" fontId="9" fillId="30" borderId="141" xfId="2" applyNumberFormat="1" applyFont="1" applyFill="1" applyBorder="1" applyAlignment="1" applyProtection="1">
      <alignment horizontal="center" vertical="center" wrapText="1"/>
    </xf>
    <xf numFmtId="187" fontId="21" fillId="5" borderId="13" xfId="2" applyFont="1" applyFill="1" applyBorder="1" applyAlignment="1" applyProtection="1">
      <alignment horizontal="center" vertical="center" wrapText="1"/>
    </xf>
    <xf numFmtId="187" fontId="17" fillId="5" borderId="39" xfId="2" applyFont="1" applyFill="1" applyBorder="1" applyAlignment="1" applyProtection="1">
      <alignment horizontal="center" vertical="center" wrapText="1"/>
    </xf>
    <xf numFmtId="187" fontId="17" fillId="4" borderId="0" xfId="2" applyFont="1" applyFill="1" applyBorder="1" applyAlignment="1" applyProtection="1">
      <alignment horizontal="center" vertical="center" wrapText="1"/>
    </xf>
    <xf numFmtId="41" fontId="9" fillId="15" borderId="127" xfId="2" applyNumberFormat="1" applyFont="1" applyFill="1" applyBorder="1" applyAlignment="1" applyProtection="1">
      <alignment horizontal="center" vertical="center" wrapText="1"/>
    </xf>
    <xf numFmtId="41" fontId="9" fillId="15" borderId="128" xfId="2" applyNumberFormat="1" applyFont="1" applyFill="1" applyBorder="1" applyAlignment="1" applyProtection="1">
      <alignment horizontal="center" vertical="center" wrapText="1"/>
    </xf>
    <xf numFmtId="41" fontId="9" fillId="15" borderId="193" xfId="2" applyNumberFormat="1" applyFont="1" applyFill="1" applyBorder="1" applyAlignment="1" applyProtection="1">
      <alignment horizontal="center" vertical="center" wrapText="1"/>
    </xf>
    <xf numFmtId="41" fontId="9" fillId="0" borderId="6" xfId="2" applyNumberFormat="1" applyFont="1" applyFill="1" applyBorder="1" applyAlignment="1" applyProtection="1">
      <alignment horizontal="center" vertical="center" wrapText="1"/>
    </xf>
    <xf numFmtId="187" fontId="10" fillId="0" borderId="0" xfId="2" applyFont="1" applyFill="1" applyAlignment="1" applyProtection="1">
      <alignment vertical="center" wrapText="1"/>
    </xf>
    <xf numFmtId="187" fontId="9" fillId="0" borderId="0" xfId="2" applyFont="1" applyFill="1" applyBorder="1" applyAlignment="1" applyProtection="1">
      <alignment vertical="center"/>
    </xf>
    <xf numFmtId="187" fontId="15" fillId="0" borderId="0" xfId="2" applyFont="1" applyFill="1" applyBorder="1" applyAlignment="1" applyProtection="1">
      <alignment vertical="center"/>
    </xf>
    <xf numFmtId="2" fontId="9" fillId="0" borderId="0" xfId="2" applyNumberFormat="1" applyFont="1" applyFill="1" applyBorder="1" applyAlignment="1" applyProtection="1">
      <alignment vertical="center"/>
    </xf>
    <xf numFmtId="2" fontId="9" fillId="4" borderId="0" xfId="2" applyNumberFormat="1" applyFont="1" applyFill="1" applyBorder="1" applyAlignment="1" applyProtection="1">
      <alignment vertical="center"/>
    </xf>
    <xf numFmtId="187" fontId="9" fillId="4" borderId="0" xfId="2" applyFont="1" applyFill="1" applyBorder="1" applyAlignment="1" applyProtection="1">
      <alignment vertical="center"/>
    </xf>
    <xf numFmtId="187" fontId="9" fillId="0" borderId="0" xfId="2" applyNumberFormat="1" applyFont="1" applyFill="1" applyBorder="1" applyAlignment="1" applyProtection="1">
      <alignment vertical="center"/>
    </xf>
    <xf numFmtId="187" fontId="7" fillId="4" borderId="0" xfId="2" applyFont="1" applyFill="1" applyBorder="1" applyAlignment="1" applyProtection="1">
      <alignment vertical="center"/>
    </xf>
    <xf numFmtId="187" fontId="70" fillId="0" borderId="0" xfId="1245" applyFont="1" applyFill="1" applyBorder="1" applyAlignment="1" applyProtection="1">
      <alignment vertical="center"/>
    </xf>
    <xf numFmtId="187" fontId="71" fillId="0" borderId="0" xfId="1245" applyFont="1" applyFill="1" applyBorder="1" applyAlignment="1" applyProtection="1">
      <alignment vertical="center"/>
    </xf>
    <xf numFmtId="187" fontId="72" fillId="0" borderId="0" xfId="1245" applyFont="1" applyFill="1" applyBorder="1" applyAlignment="1" applyProtection="1">
      <alignment vertical="center"/>
    </xf>
    <xf numFmtId="2" fontId="9" fillId="27" borderId="102" xfId="2" applyNumberFormat="1" applyFont="1" applyFill="1" applyBorder="1" applyAlignment="1" applyProtection="1">
      <alignment vertical="center"/>
    </xf>
    <xf numFmtId="187" fontId="9" fillId="4" borderId="32" xfId="2" applyFont="1" applyFill="1" applyBorder="1" applyAlignment="1" applyProtection="1">
      <alignment vertical="center" wrapText="1"/>
    </xf>
    <xf numFmtId="187" fontId="9" fillId="0" borderId="32" xfId="2" applyFont="1" applyFill="1" applyBorder="1" applyAlignment="1" applyProtection="1">
      <alignment vertical="center" wrapText="1"/>
    </xf>
    <xf numFmtId="187" fontId="37" fillId="0" borderId="32" xfId="2" applyFont="1" applyFill="1" applyBorder="1" applyAlignment="1" applyProtection="1">
      <alignment vertical="center" wrapText="1"/>
    </xf>
    <xf numFmtId="187" fontId="21" fillId="0" borderId="53" xfId="2" applyFont="1" applyFill="1" applyBorder="1" applyAlignment="1" applyProtection="1">
      <alignment vertical="center" wrapText="1"/>
    </xf>
    <xf numFmtId="187" fontId="9" fillId="0" borderId="54" xfId="2" applyFont="1" applyFill="1" applyBorder="1" applyAlignment="1" applyProtection="1">
      <alignment vertical="center" wrapText="1"/>
    </xf>
    <xf numFmtId="187" fontId="9" fillId="4" borderId="0" xfId="2" applyFont="1" applyFill="1" applyBorder="1" applyAlignment="1" applyProtection="1">
      <alignment vertical="center" wrapText="1"/>
    </xf>
    <xf numFmtId="42" fontId="9" fillId="15" borderId="92" xfId="2" applyNumberFormat="1" applyFont="1" applyFill="1" applyBorder="1" applyAlignment="1" applyProtection="1">
      <alignment vertical="center"/>
    </xf>
    <xf numFmtId="42" fontId="9" fillId="15" borderId="120" xfId="2" applyNumberFormat="1" applyFont="1" applyFill="1" applyBorder="1" applyAlignment="1" applyProtection="1">
      <alignment vertical="center"/>
    </xf>
    <xf numFmtId="42" fontId="9" fillId="15" borderId="190" xfId="2" applyNumberFormat="1" applyFont="1" applyFill="1" applyBorder="1" applyAlignment="1" applyProtection="1">
      <alignment vertical="center"/>
    </xf>
    <xf numFmtId="38" fontId="10" fillId="0" borderId="66" xfId="2" applyNumberFormat="1" applyFont="1" applyFill="1" applyBorder="1" applyAlignment="1" applyProtection="1">
      <alignment vertical="center"/>
      <protection locked="0"/>
    </xf>
    <xf numFmtId="171" fontId="79" fillId="8" borderId="67" xfId="1246" applyNumberFormat="1" applyFont="1" applyFill="1" applyBorder="1" applyAlignment="1" applyProtection="1">
      <alignment vertical="center"/>
    </xf>
    <xf numFmtId="187" fontId="33" fillId="0" borderId="205" xfId="0" applyFont="1" applyBorder="1" applyAlignment="1">
      <alignment horizontal="center"/>
      <protection locked="0"/>
    </xf>
    <xf numFmtId="187" fontId="51" fillId="0" borderId="0" xfId="0" applyFont="1" applyAlignment="1">
      <alignment horizontal="center"/>
      <protection locked="0"/>
    </xf>
    <xf numFmtId="187" fontId="51" fillId="0" borderId="0" xfId="0" applyFont="1" applyBorder="1" applyAlignment="1">
      <alignment wrapText="1"/>
      <protection locked="0"/>
    </xf>
    <xf numFmtId="187" fontId="51" fillId="0" borderId="0" xfId="0" applyFont="1" applyAlignment="1">
      <alignment wrapText="1"/>
      <protection locked="0"/>
    </xf>
    <xf numFmtId="187" fontId="39" fillId="0" borderId="162" xfId="0" applyFont="1" applyBorder="1" applyAlignment="1">
      <alignment horizontal="center" wrapText="1"/>
      <protection locked="0"/>
    </xf>
    <xf numFmtId="187" fontId="80" fillId="0" borderId="0" xfId="0" applyFont="1" applyBorder="1" applyAlignment="1">
      <alignment wrapText="1"/>
      <protection locked="0"/>
    </xf>
    <xf numFmtId="187" fontId="10" fillId="0" borderId="106" xfId="2" applyFont="1" applyFill="1" applyBorder="1" applyAlignment="1">
      <alignment vertical="center" wrapText="1"/>
    </xf>
    <xf numFmtId="187" fontId="32" fillId="0" borderId="0" xfId="0" applyFont="1" applyAlignment="1">
      <alignment wrapText="1"/>
      <protection locked="0"/>
    </xf>
    <xf numFmtId="42" fontId="17" fillId="0" borderId="206" xfId="2" applyNumberFormat="1" applyFont="1" applyFill="1" applyBorder="1" applyAlignment="1">
      <alignment vertical="center"/>
    </xf>
    <xf numFmtId="187" fontId="10" fillId="0" borderId="38" xfId="2" applyNumberFormat="1" applyFont="1" applyFill="1" applyBorder="1" applyAlignment="1">
      <alignment vertical="center" wrapText="1"/>
    </xf>
    <xf numFmtId="187" fontId="32" fillId="0" borderId="0" xfId="0" applyFont="1">
      <protection locked="0"/>
    </xf>
    <xf numFmtId="187" fontId="7" fillId="0" borderId="0" xfId="2" applyFont="1" applyFill="1" applyAlignment="1">
      <alignment horizontal="center" vertical="center"/>
    </xf>
    <xf numFmtId="187" fontId="6" fillId="0" borderId="0" xfId="2" applyFont="1" applyFill="1" applyAlignment="1">
      <alignment horizontal="centerContinuous" vertical="center" wrapText="1"/>
    </xf>
    <xf numFmtId="187" fontId="32" fillId="0" borderId="0" xfId="0" applyFont="1" applyAlignment="1">
      <alignment horizontal="center"/>
      <protection locked="0"/>
    </xf>
    <xf numFmtId="187" fontId="33" fillId="0" borderId="207" xfId="0" applyFont="1" applyBorder="1" applyAlignment="1">
      <alignment horizontal="center"/>
      <protection locked="0"/>
    </xf>
    <xf numFmtId="166" fontId="33" fillId="0" borderId="208" xfId="0" applyNumberFormat="1" applyFont="1" applyBorder="1" applyAlignment="1">
      <alignment horizontal="center"/>
      <protection locked="0"/>
    </xf>
    <xf numFmtId="187" fontId="32" fillId="0" borderId="0" xfId="0" applyFont="1" applyBorder="1">
      <protection locked="0"/>
    </xf>
    <xf numFmtId="187" fontId="32" fillId="0" borderId="0" xfId="0" applyFont="1" applyBorder="1" applyAlignment="1">
      <alignment wrapText="1"/>
      <protection locked="0"/>
    </xf>
    <xf numFmtId="42" fontId="10" fillId="7" borderId="210" xfId="2" applyNumberFormat="1" applyFont="1" applyFill="1" applyBorder="1" applyAlignment="1" applyProtection="1">
      <alignment vertical="center"/>
    </xf>
    <xf numFmtId="42" fontId="10" fillId="7" borderId="211" xfId="2" applyNumberFormat="1" applyFont="1" applyFill="1" applyBorder="1" applyAlignment="1">
      <alignment horizontal="center" vertical="center"/>
    </xf>
    <xf numFmtId="42" fontId="10" fillId="7" borderId="212" xfId="2" applyNumberFormat="1" applyFont="1" applyFill="1" applyBorder="1" applyAlignment="1">
      <alignment horizontal="center" vertical="center"/>
    </xf>
    <xf numFmtId="42" fontId="10" fillId="7" borderId="213" xfId="2" applyNumberFormat="1" applyFont="1" applyFill="1" applyBorder="1" applyAlignment="1">
      <alignment horizontal="center" vertical="center"/>
    </xf>
    <xf numFmtId="42" fontId="10" fillId="7" borderId="214" xfId="2" applyNumberFormat="1" applyFont="1" applyFill="1" applyBorder="1" applyAlignment="1">
      <alignment horizontal="center" vertical="center"/>
    </xf>
    <xf numFmtId="2" fontId="23" fillId="20" borderId="115" xfId="2" applyNumberFormat="1" applyFont="1" applyFill="1" applyBorder="1" applyAlignment="1">
      <alignment vertical="center"/>
    </xf>
    <xf numFmtId="171" fontId="9" fillId="0" borderId="217" xfId="1246" applyNumberFormat="1" applyFont="1" applyFill="1" applyBorder="1" applyAlignment="1" applyProtection="1">
      <alignment horizontal="center" vertical="center"/>
    </xf>
    <xf numFmtId="171" fontId="9" fillId="8" borderId="192" xfId="1246" applyNumberFormat="1" applyFont="1" applyFill="1" applyBorder="1" applyAlignment="1" applyProtection="1">
      <alignment vertical="center"/>
    </xf>
    <xf numFmtId="171" fontId="9" fillId="8" borderId="218" xfId="1246" applyNumberFormat="1" applyFont="1" applyFill="1" applyBorder="1" applyAlignment="1" applyProtection="1">
      <alignment vertical="center"/>
    </xf>
    <xf numFmtId="187" fontId="43" fillId="0" borderId="32" xfId="2" applyFont="1" applyFill="1" applyBorder="1" applyAlignment="1" applyProtection="1">
      <alignment vertical="center" wrapText="1"/>
    </xf>
    <xf numFmtId="42" fontId="10" fillId="0" borderId="0" xfId="2" applyNumberFormat="1" applyFont="1" applyFill="1" applyBorder="1" applyAlignment="1">
      <alignment vertical="center"/>
    </xf>
    <xf numFmtId="187" fontId="10" fillId="0" borderId="9" xfId="2" applyFont="1" applyFill="1" applyBorder="1" applyAlignment="1" applyProtection="1">
      <alignment horizontal="center" vertical="center"/>
      <protection locked="0"/>
    </xf>
    <xf numFmtId="187" fontId="10" fillId="0" borderId="9" xfId="2" applyFont="1" applyFill="1" applyBorder="1" applyAlignment="1" applyProtection="1">
      <alignment horizontal="center" vertical="center" wrapText="1"/>
      <protection locked="0"/>
    </xf>
    <xf numFmtId="9" fontId="10" fillId="0" borderId="9" xfId="2" applyNumberFormat="1" applyFont="1" applyFill="1" applyBorder="1" applyAlignment="1" applyProtection="1">
      <alignment horizontal="center" vertical="center"/>
      <protection locked="0"/>
    </xf>
    <xf numFmtId="187" fontId="7" fillId="0" borderId="0" xfId="2" applyFont="1" applyFill="1" applyBorder="1" applyAlignment="1" applyProtection="1">
      <alignment vertical="center"/>
      <protection locked="0"/>
    </xf>
    <xf numFmtId="187" fontId="15" fillId="4" borderId="0" xfId="2" applyFont="1" applyFill="1" applyBorder="1" applyAlignment="1" applyProtection="1">
      <alignment horizontal="center" vertical="center"/>
      <protection locked="0"/>
    </xf>
    <xf numFmtId="187" fontId="7" fillId="4" borderId="0" xfId="2" applyFont="1" applyFill="1" applyBorder="1" applyAlignment="1" applyProtection="1">
      <alignment horizontal="centerContinuous" vertical="center"/>
      <protection locked="0"/>
    </xf>
    <xf numFmtId="187" fontId="9" fillId="0" borderId="0" xfId="2" applyFont="1" applyFill="1" applyBorder="1" applyAlignment="1" applyProtection="1">
      <alignment horizontal="center" vertical="center"/>
      <protection locked="0"/>
    </xf>
    <xf numFmtId="2" fontId="9" fillId="0" borderId="0" xfId="2" applyNumberFormat="1" applyFont="1" applyFill="1" applyBorder="1" applyAlignment="1" applyProtection="1">
      <alignment horizontal="center" vertical="center"/>
      <protection locked="0"/>
    </xf>
    <xf numFmtId="2" fontId="9" fillId="4" borderId="0" xfId="2" applyNumberFormat="1" applyFont="1" applyFill="1" applyBorder="1" applyAlignment="1" applyProtection="1">
      <alignment horizontal="center" vertical="center"/>
      <protection locked="0"/>
    </xf>
    <xf numFmtId="187" fontId="9" fillId="4" borderId="0" xfId="2" applyFont="1" applyFill="1" applyBorder="1" applyAlignment="1" applyProtection="1">
      <alignment horizontal="center" vertical="center"/>
      <protection locked="0"/>
    </xf>
    <xf numFmtId="187" fontId="9" fillId="0" borderId="0" xfId="2" applyNumberFormat="1" applyFont="1" applyFill="1" applyBorder="1" applyAlignment="1" applyProtection="1">
      <alignment horizontal="center" vertical="center"/>
      <protection locked="0"/>
    </xf>
    <xf numFmtId="187" fontId="10" fillId="0" borderId="0" xfId="2" applyFont="1" applyFill="1" applyBorder="1" applyAlignment="1" applyProtection="1">
      <alignment horizontal="center" vertical="center" wrapText="1"/>
      <protection locked="0"/>
    </xf>
    <xf numFmtId="187" fontId="9" fillId="19" borderId="79" xfId="2" applyFont="1" applyFill="1" applyBorder="1" applyAlignment="1" applyProtection="1">
      <alignment horizontal="center" vertical="center"/>
      <protection locked="0"/>
    </xf>
    <xf numFmtId="187" fontId="9" fillId="0" borderId="0" xfId="2" quotePrefix="1" applyFont="1" applyFill="1" applyBorder="1" applyAlignment="1" applyProtection="1">
      <alignment horizontal="center" vertical="center"/>
      <protection locked="0"/>
    </xf>
    <xf numFmtId="187" fontId="9" fillId="20" borderId="84" xfId="2" applyFont="1" applyFill="1" applyBorder="1" applyAlignment="1" applyProtection="1">
      <alignment horizontal="center" vertical="center"/>
      <protection locked="0"/>
    </xf>
    <xf numFmtId="187" fontId="9" fillId="9" borderId="73" xfId="2" applyFont="1" applyFill="1" applyBorder="1" applyAlignment="1" applyProtection="1">
      <alignment horizontal="center" vertical="center"/>
      <protection locked="0"/>
    </xf>
    <xf numFmtId="2" fontId="19" fillId="4" borderId="36" xfId="2" applyNumberFormat="1" applyFont="1" applyFill="1" applyBorder="1" applyAlignment="1" applyProtection="1">
      <alignment horizontal="center" vertical="center"/>
      <protection locked="0"/>
    </xf>
    <xf numFmtId="2" fontId="19" fillId="4" borderId="0" xfId="2" applyNumberFormat="1" applyFont="1" applyFill="1" applyBorder="1" applyAlignment="1" applyProtection="1">
      <alignment horizontal="center" vertical="center"/>
      <protection locked="0"/>
    </xf>
    <xf numFmtId="187" fontId="15" fillId="4" borderId="0" xfId="2" applyFont="1" applyFill="1" applyBorder="1" applyAlignment="1" applyProtection="1">
      <alignment horizontal="center" vertical="center" wrapText="1"/>
      <protection locked="0"/>
    </xf>
    <xf numFmtId="187" fontId="7" fillId="15" borderId="124" xfId="2" applyFont="1" applyFill="1" applyBorder="1" applyAlignment="1" applyProtection="1">
      <alignment horizontal="centerContinuous" vertical="center"/>
      <protection locked="0"/>
    </xf>
    <xf numFmtId="187" fontId="7" fillId="15" borderId="123" xfId="2" applyFont="1" applyFill="1" applyBorder="1" applyAlignment="1" applyProtection="1">
      <alignment horizontal="centerContinuous" vertical="center"/>
      <protection locked="0"/>
    </xf>
    <xf numFmtId="187" fontId="7" fillId="15" borderId="125" xfId="2" applyFont="1" applyFill="1" applyBorder="1" applyAlignment="1" applyProtection="1">
      <alignment horizontal="centerContinuous" vertical="center"/>
      <protection locked="0"/>
    </xf>
    <xf numFmtId="41" fontId="20" fillId="0" borderId="14" xfId="2" applyNumberFormat="1" applyFont="1" applyFill="1" applyBorder="1" applyAlignment="1" applyProtection="1">
      <alignment horizontal="center" vertical="center" wrapText="1"/>
      <protection locked="0"/>
    </xf>
    <xf numFmtId="41" fontId="9" fillId="0" borderId="4" xfId="2" applyNumberFormat="1" applyFont="1" applyFill="1" applyBorder="1" applyAlignment="1" applyProtection="1">
      <alignment horizontal="center" vertical="center" wrapText="1"/>
      <protection locked="0"/>
    </xf>
    <xf numFmtId="41" fontId="9" fillId="0" borderId="8" xfId="2" applyNumberFormat="1" applyFont="1" applyFill="1" applyBorder="1" applyAlignment="1" applyProtection="1">
      <alignment horizontal="center" vertical="center" wrapText="1"/>
      <protection locked="0"/>
    </xf>
    <xf numFmtId="41" fontId="9" fillId="0" borderId="0" xfId="2" applyNumberFormat="1" applyFont="1" applyFill="1" applyBorder="1" applyAlignment="1" applyProtection="1">
      <alignment horizontal="center" vertical="center" wrapText="1"/>
      <protection locked="0"/>
    </xf>
    <xf numFmtId="41" fontId="9" fillId="0" borderId="77" xfId="2" applyNumberFormat="1" applyFont="1" applyFill="1" applyBorder="1" applyAlignment="1" applyProtection="1">
      <alignment horizontal="center" vertical="center" wrapText="1"/>
      <protection locked="0"/>
    </xf>
    <xf numFmtId="41" fontId="9" fillId="0" borderId="78" xfId="2" applyNumberFormat="1" applyFont="1" applyFill="1" applyBorder="1" applyAlignment="1" applyProtection="1">
      <alignment horizontal="center" vertical="center" wrapText="1"/>
      <protection locked="0"/>
    </xf>
    <xf numFmtId="41" fontId="9" fillId="19" borderId="80" xfId="2" applyNumberFormat="1" applyFont="1" applyFill="1" applyBorder="1" applyAlignment="1" applyProtection="1">
      <alignment horizontal="center" vertical="center" wrapText="1"/>
      <protection locked="0"/>
    </xf>
    <xf numFmtId="41" fontId="9" fillId="0" borderId="7" xfId="2" applyNumberFormat="1" applyFont="1" applyFill="1" applyBorder="1" applyAlignment="1" applyProtection="1">
      <alignment horizontal="center" vertical="center" wrapText="1"/>
      <protection locked="0"/>
    </xf>
    <xf numFmtId="41" fontId="9" fillId="0" borderId="11" xfId="2" applyNumberFormat="1" applyFont="1" applyFill="1" applyBorder="1" applyAlignment="1" applyProtection="1">
      <alignment horizontal="center" vertical="center" wrapText="1"/>
      <protection locked="0"/>
    </xf>
    <xf numFmtId="41" fontId="9" fillId="0" borderId="5" xfId="2" applyNumberFormat="1" applyFont="1" applyFill="1" applyBorder="1" applyAlignment="1" applyProtection="1">
      <alignment horizontal="center" vertical="center" wrapText="1"/>
      <protection locked="0"/>
    </xf>
    <xf numFmtId="41" fontId="9" fillId="0" borderId="67" xfId="2" applyNumberFormat="1" applyFont="1" applyFill="1" applyBorder="1" applyAlignment="1" applyProtection="1">
      <alignment horizontal="center" vertical="center" wrapText="1"/>
      <protection locked="0"/>
    </xf>
    <xf numFmtId="41" fontId="17" fillId="4" borderId="78" xfId="2" applyNumberFormat="1" applyFont="1" applyFill="1" applyBorder="1" applyAlignment="1" applyProtection="1">
      <alignment horizontal="center" vertical="center" wrapText="1"/>
      <protection locked="0"/>
    </xf>
    <xf numFmtId="41" fontId="9" fillId="20" borderId="83" xfId="2" applyNumberFormat="1" applyFont="1" applyFill="1" applyBorder="1" applyAlignment="1" applyProtection="1">
      <alignment horizontal="center" vertical="center" wrapText="1"/>
      <protection locked="0"/>
    </xf>
    <xf numFmtId="41" fontId="9" fillId="0" borderId="118" xfId="2" applyNumberFormat="1" applyFont="1" applyFill="1" applyBorder="1" applyAlignment="1" applyProtection="1">
      <alignment horizontal="center" vertical="center" wrapText="1"/>
      <protection locked="0"/>
    </xf>
    <xf numFmtId="41" fontId="9" fillId="0" borderId="130" xfId="2" applyNumberFormat="1" applyFont="1" applyFill="1" applyBorder="1" applyAlignment="1" applyProtection="1">
      <alignment horizontal="center" vertical="center" wrapText="1"/>
      <protection locked="0"/>
    </xf>
    <xf numFmtId="41" fontId="46" fillId="0" borderId="135" xfId="2" applyNumberFormat="1" applyFont="1" applyFill="1" applyBorder="1" applyAlignment="1" applyProtection="1">
      <alignment horizontal="center" vertical="center" wrapText="1"/>
      <protection locked="0"/>
    </xf>
    <xf numFmtId="41" fontId="46" fillId="0" borderId="7" xfId="2" applyNumberFormat="1" applyFont="1" applyFill="1" applyBorder="1" applyAlignment="1" applyProtection="1">
      <alignment horizontal="center" vertical="center" wrapText="1"/>
      <protection locked="0"/>
    </xf>
    <xf numFmtId="41" fontId="46" fillId="0" borderId="6" xfId="2" applyNumberFormat="1" applyFont="1" applyFill="1" applyBorder="1" applyAlignment="1" applyProtection="1">
      <alignment horizontal="center" vertical="center" wrapText="1"/>
      <protection locked="0"/>
    </xf>
    <xf numFmtId="41" fontId="46" fillId="0" borderId="131" xfId="2" applyNumberFormat="1" applyFont="1" applyFill="1" applyBorder="1" applyAlignment="1" applyProtection="1">
      <alignment horizontal="center" vertical="center" wrapText="1"/>
      <protection locked="0"/>
    </xf>
    <xf numFmtId="187" fontId="9" fillId="9" borderId="51" xfId="2" applyFont="1" applyFill="1" applyBorder="1" applyAlignment="1" applyProtection="1">
      <alignment horizontal="center" vertical="center" wrapText="1"/>
      <protection locked="0"/>
    </xf>
    <xf numFmtId="2" fontId="9" fillId="20" borderId="7" xfId="2" applyNumberFormat="1" applyFont="1" applyFill="1" applyBorder="1" applyAlignment="1" applyProtection="1">
      <alignment horizontal="center" vertical="center" wrapText="1"/>
      <protection locked="0"/>
    </xf>
    <xf numFmtId="2" fontId="9" fillId="26" borderId="102" xfId="2" applyNumberFormat="1" applyFont="1" applyFill="1" applyBorder="1" applyAlignment="1" applyProtection="1">
      <alignment horizontal="center" vertical="center" wrapText="1"/>
      <protection locked="0"/>
    </xf>
    <xf numFmtId="41" fontId="9" fillId="30" borderId="138" xfId="2" applyNumberFormat="1" applyFont="1" applyFill="1" applyBorder="1" applyAlignment="1" applyProtection="1">
      <alignment horizontal="center" vertical="center" wrapText="1"/>
      <protection locked="0"/>
    </xf>
    <xf numFmtId="41" fontId="9" fillId="30" borderId="14" xfId="2" applyNumberFormat="1" applyFont="1" applyFill="1" applyBorder="1" applyAlignment="1" applyProtection="1">
      <alignment horizontal="center" vertical="center" wrapText="1"/>
      <protection locked="0"/>
    </xf>
    <xf numFmtId="187" fontId="9" fillId="30" borderId="141" xfId="2" applyNumberFormat="1" applyFont="1" applyFill="1" applyBorder="1" applyAlignment="1" applyProtection="1">
      <alignment horizontal="center" vertical="center" wrapText="1"/>
      <protection locked="0"/>
    </xf>
    <xf numFmtId="187" fontId="21" fillId="5" borderId="13" xfId="2" applyFont="1" applyFill="1" applyBorder="1" applyAlignment="1" applyProtection="1">
      <alignment horizontal="center" vertical="center" wrapText="1"/>
      <protection locked="0"/>
    </xf>
    <xf numFmtId="187" fontId="17" fillId="5" borderId="39" xfId="2" applyFont="1" applyFill="1" applyBorder="1" applyAlignment="1" applyProtection="1">
      <alignment horizontal="center" vertical="center" wrapText="1"/>
      <protection locked="0"/>
    </xf>
    <xf numFmtId="187" fontId="17" fillId="4" borderId="0" xfId="2" applyFont="1" applyFill="1" applyBorder="1" applyAlignment="1" applyProtection="1">
      <alignment horizontal="center" vertical="center" wrapText="1"/>
      <protection locked="0"/>
    </xf>
    <xf numFmtId="41" fontId="9" fillId="15" borderId="127" xfId="2" applyNumberFormat="1" applyFont="1" applyFill="1" applyBorder="1" applyAlignment="1" applyProtection="1">
      <alignment horizontal="center" vertical="center" wrapText="1"/>
      <protection locked="0"/>
    </xf>
    <xf numFmtId="41" fontId="9" fillId="15" borderId="128" xfId="2" applyNumberFormat="1" applyFont="1" applyFill="1" applyBorder="1" applyAlignment="1" applyProtection="1">
      <alignment horizontal="center" vertical="center" wrapText="1"/>
      <protection locked="0"/>
    </xf>
    <xf numFmtId="41" fontId="9" fillId="15" borderId="129" xfId="2" applyNumberFormat="1" applyFont="1" applyFill="1" applyBorder="1" applyAlignment="1" applyProtection="1">
      <alignment horizontal="center" vertical="center" wrapText="1"/>
      <protection locked="0"/>
    </xf>
    <xf numFmtId="187" fontId="10" fillId="0" borderId="0" xfId="2" applyFont="1" applyFill="1" applyAlignment="1" applyProtection="1">
      <alignment vertical="center" wrapText="1"/>
      <protection locked="0"/>
    </xf>
    <xf numFmtId="187" fontId="9" fillId="4" borderId="0" xfId="2" applyFont="1" applyFill="1" applyBorder="1" applyAlignment="1" applyProtection="1">
      <alignment horizontal="center" vertical="center" wrapText="1"/>
      <protection locked="0"/>
    </xf>
    <xf numFmtId="187" fontId="10" fillId="0" borderId="103" xfId="2" applyFont="1" applyFill="1" applyBorder="1" applyAlignment="1" applyProtection="1">
      <alignment vertical="center"/>
      <protection locked="0"/>
    </xf>
    <xf numFmtId="187" fontId="35" fillId="4" borderId="9" xfId="2" applyFont="1" applyFill="1" applyBorder="1" applyAlignment="1" applyProtection="1">
      <alignment horizontal="center" vertical="center"/>
      <protection locked="0"/>
    </xf>
    <xf numFmtId="187" fontId="35" fillId="4" borderId="9" xfId="2" applyFont="1" applyFill="1" applyBorder="1" applyAlignment="1" applyProtection="1">
      <alignment horizontal="center" vertical="center" wrapText="1"/>
      <protection locked="0"/>
    </xf>
    <xf numFmtId="187" fontId="36" fillId="4" borderId="9" xfId="2" applyFont="1" applyFill="1" applyBorder="1" applyAlignment="1" applyProtection="1">
      <alignment horizontal="center" vertical="center"/>
      <protection locked="0"/>
    </xf>
    <xf numFmtId="9" fontId="36" fillId="4" borderId="9" xfId="2" applyNumberFormat="1" applyFont="1" applyFill="1" applyBorder="1" applyAlignment="1" applyProtection="1">
      <alignment horizontal="center" vertical="center"/>
      <protection locked="0"/>
    </xf>
    <xf numFmtId="166" fontId="36" fillId="4" borderId="10" xfId="2" applyNumberFormat="1" applyFont="1" applyFill="1" applyBorder="1" applyAlignment="1" applyProtection="1">
      <alignment horizontal="center" vertical="center"/>
      <protection locked="0"/>
    </xf>
    <xf numFmtId="166" fontId="16" fillId="0" borderId="0" xfId="2" applyNumberFormat="1" applyFont="1" applyFill="1" applyBorder="1" applyAlignment="1" applyProtection="1">
      <alignment horizontal="center" vertical="center"/>
      <protection locked="0"/>
    </xf>
    <xf numFmtId="171" fontId="10" fillId="19" borderId="81" xfId="1246" applyNumberFormat="1" applyFont="1" applyFill="1" applyBorder="1" applyAlignment="1" applyProtection="1">
      <alignment horizontal="center" vertical="center"/>
      <protection locked="0"/>
    </xf>
    <xf numFmtId="171" fontId="10" fillId="0" borderId="40" xfId="1246" applyNumberFormat="1" applyFont="1" applyFill="1" applyBorder="1" applyAlignment="1" applyProtection="1">
      <alignment horizontal="center" vertical="center"/>
      <protection locked="0"/>
    </xf>
    <xf numFmtId="171" fontId="10" fillId="0" borderId="0" xfId="1246" applyNumberFormat="1" applyFont="1" applyFill="1" applyBorder="1" applyAlignment="1" applyProtection="1">
      <alignment horizontal="center" vertical="center"/>
      <protection locked="0"/>
    </xf>
    <xf numFmtId="171" fontId="10" fillId="4" borderId="197" xfId="1246" applyNumberFormat="1" applyFont="1" applyFill="1" applyBorder="1" applyAlignment="1" applyProtection="1">
      <alignment vertical="center"/>
      <protection locked="0"/>
    </xf>
    <xf numFmtId="171" fontId="10" fillId="4" borderId="2" xfId="1246" applyNumberFormat="1" applyFont="1" applyFill="1" applyBorder="1" applyAlignment="1" applyProtection="1">
      <alignment vertical="center"/>
      <protection locked="0"/>
    </xf>
    <xf numFmtId="171" fontId="16" fillId="4" borderId="38" xfId="1246" applyNumberFormat="1" applyFont="1" applyFill="1" applyBorder="1" applyAlignment="1" applyProtection="1">
      <alignment vertical="center"/>
      <protection locked="0"/>
    </xf>
    <xf numFmtId="171" fontId="10" fillId="20" borderId="85" xfId="1246" applyNumberFormat="1" applyFont="1" applyFill="1" applyBorder="1" applyAlignment="1" applyProtection="1">
      <alignment vertical="center"/>
      <protection locked="0"/>
    </xf>
    <xf numFmtId="171" fontId="84" fillId="0" borderId="44" xfId="1246" applyNumberFormat="1" applyFont="1" applyFill="1" applyBorder="1" applyAlignment="1" applyProtection="1">
      <alignment vertical="center"/>
      <protection locked="0"/>
    </xf>
    <xf numFmtId="171" fontId="16" fillId="0" borderId="38" xfId="1246" applyNumberFormat="1" applyFont="1" applyFill="1" applyBorder="1" applyAlignment="1" applyProtection="1">
      <alignment vertical="center"/>
      <protection locked="0"/>
    </xf>
    <xf numFmtId="171" fontId="16" fillId="0" borderId="198" xfId="1246" applyNumberFormat="1" applyFont="1" applyFill="1" applyBorder="1" applyAlignment="1" applyProtection="1">
      <alignment vertical="center"/>
      <protection locked="0"/>
    </xf>
    <xf numFmtId="171" fontId="10" fillId="9" borderId="74" xfId="1246" applyNumberFormat="1" applyFont="1" applyFill="1" applyBorder="1" applyAlignment="1" applyProtection="1">
      <alignment vertical="center"/>
      <protection locked="0"/>
    </xf>
    <xf numFmtId="171" fontId="16" fillId="27" borderId="102" xfId="1246" applyNumberFormat="1" applyFont="1" applyFill="1" applyBorder="1" applyAlignment="1" applyProtection="1">
      <alignment vertical="center"/>
      <protection locked="0"/>
    </xf>
    <xf numFmtId="171" fontId="16" fillId="0" borderId="0" xfId="1246" applyNumberFormat="1" applyFont="1" applyFill="1" applyBorder="1" applyAlignment="1" applyProtection="1">
      <alignment vertical="center" wrapText="1"/>
      <protection locked="0"/>
    </xf>
    <xf numFmtId="171" fontId="18" fillId="0" borderId="53" xfId="1246" applyNumberFormat="1" applyFont="1" applyFill="1" applyBorder="1" applyAlignment="1" applyProtection="1">
      <alignment vertical="center" wrapText="1"/>
      <protection locked="0"/>
    </xf>
    <xf numFmtId="171" fontId="10" fillId="0" borderId="54" xfId="1246" applyNumberFormat="1" applyFont="1" applyFill="1" applyBorder="1" applyAlignment="1" applyProtection="1">
      <alignment vertical="center" wrapText="1"/>
      <protection locked="0"/>
    </xf>
    <xf numFmtId="171" fontId="10" fillId="4" borderId="0" xfId="1246" applyNumberFormat="1" applyFont="1" applyFill="1" applyBorder="1" applyAlignment="1" applyProtection="1">
      <alignment vertical="center" wrapText="1"/>
      <protection locked="0"/>
    </xf>
    <xf numFmtId="187" fontId="16" fillId="0" borderId="0" xfId="2" applyFont="1" applyFill="1" applyAlignment="1" applyProtection="1">
      <alignment vertical="center"/>
      <protection locked="0"/>
    </xf>
    <xf numFmtId="168" fontId="48" fillId="4" borderId="0" xfId="2" applyNumberFormat="1" applyFont="1" applyFill="1" applyBorder="1" applyAlignment="1" applyProtection="1">
      <alignment vertical="center"/>
      <protection locked="0"/>
    </xf>
    <xf numFmtId="187" fontId="10" fillId="0" borderId="104" xfId="2" applyFont="1" applyFill="1" applyBorder="1" applyAlignment="1" applyProtection="1">
      <alignment vertical="center"/>
      <protection locked="0"/>
    </xf>
    <xf numFmtId="171" fontId="10" fillId="0" borderId="204" xfId="1246" applyNumberFormat="1" applyFont="1" applyFill="1" applyBorder="1" applyAlignment="1" applyProtection="1">
      <alignment horizontal="center" vertical="center"/>
      <protection locked="0"/>
    </xf>
    <xf numFmtId="171" fontId="10" fillId="4" borderId="32" xfId="1246" applyNumberFormat="1" applyFont="1" applyFill="1" applyBorder="1" applyAlignment="1" applyProtection="1">
      <alignment vertical="center" wrapText="1"/>
      <protection locked="0"/>
    </xf>
    <xf numFmtId="168" fontId="16" fillId="4" borderId="0" xfId="2" applyNumberFormat="1" applyFont="1" applyFill="1" applyBorder="1" applyAlignment="1" applyProtection="1">
      <alignment vertical="center"/>
      <protection locked="0"/>
    </xf>
    <xf numFmtId="187" fontId="10" fillId="4" borderId="105" xfId="2" applyFont="1" applyFill="1" applyBorder="1" applyAlignment="1" applyProtection="1">
      <alignment vertical="center"/>
      <protection locked="0"/>
    </xf>
    <xf numFmtId="171" fontId="10" fillId="4" borderId="38" xfId="1246" applyNumberFormat="1" applyFont="1" applyFill="1" applyBorder="1" applyAlignment="1" applyProtection="1">
      <alignment vertical="center"/>
      <protection locked="0"/>
    </xf>
    <xf numFmtId="171" fontId="10" fillId="4" borderId="136" xfId="1246" applyNumberFormat="1" applyFont="1" applyFill="1" applyBorder="1" applyAlignment="1" applyProtection="1">
      <alignment vertical="center"/>
      <protection locked="0"/>
    </xf>
    <xf numFmtId="171" fontId="10" fillId="4" borderId="43" xfId="1246" applyNumberFormat="1" applyFont="1" applyFill="1" applyBorder="1" applyAlignment="1" applyProtection="1">
      <alignment vertical="center"/>
      <protection locked="0"/>
    </xf>
    <xf numFmtId="171" fontId="16" fillId="4" borderId="0" xfId="1246" applyNumberFormat="1" applyFont="1" applyFill="1" applyBorder="1" applyAlignment="1" applyProtection="1">
      <alignment vertical="center" wrapText="1"/>
      <protection locked="0"/>
    </xf>
    <xf numFmtId="187" fontId="10" fillId="0" borderId="219" xfId="2" applyFont="1" applyFill="1" applyBorder="1" applyAlignment="1" applyProtection="1">
      <alignment horizontal="center" vertical="center"/>
      <protection locked="0"/>
    </xf>
    <xf numFmtId="187" fontId="10" fillId="0" borderId="219" xfId="2" applyFont="1" applyFill="1" applyBorder="1" applyAlignment="1" applyProtection="1">
      <alignment horizontal="center" vertical="center" wrapText="1"/>
      <protection locked="0"/>
    </xf>
    <xf numFmtId="9" fontId="10" fillId="0" borderId="219" xfId="2" applyNumberFormat="1" applyFont="1" applyFill="1" applyBorder="1" applyAlignment="1" applyProtection="1">
      <alignment horizontal="center" vertical="center"/>
      <protection locked="0"/>
    </xf>
    <xf numFmtId="166" fontId="10" fillId="0" borderId="220" xfId="2" applyNumberFormat="1" applyFont="1" applyFill="1" applyBorder="1" applyAlignment="1" applyProtection="1">
      <alignment horizontal="center" vertical="center"/>
      <protection locked="0"/>
    </xf>
    <xf numFmtId="171" fontId="10" fillId="4" borderId="163" xfId="1246" applyNumberFormat="1" applyFont="1" applyFill="1" applyBorder="1" applyAlignment="1" applyProtection="1">
      <alignment vertical="center" wrapText="1"/>
      <protection locked="0"/>
    </xf>
    <xf numFmtId="171" fontId="16" fillId="0" borderId="163" xfId="1246" applyNumberFormat="1" applyFont="1" applyFill="1" applyBorder="1" applyAlignment="1" applyProtection="1">
      <alignment vertical="center" wrapText="1"/>
      <protection locked="0"/>
    </xf>
    <xf numFmtId="171" fontId="10" fillId="0" borderId="0" xfId="1246" applyNumberFormat="1" applyFont="1" applyFill="1" applyBorder="1" applyAlignment="1" applyProtection="1">
      <alignment vertical="center" wrapText="1"/>
      <protection locked="0"/>
    </xf>
    <xf numFmtId="171" fontId="18" fillId="0" borderId="221" xfId="1246" applyNumberFormat="1" applyFont="1" applyFill="1" applyBorder="1" applyAlignment="1" applyProtection="1">
      <alignment vertical="center" wrapText="1"/>
      <protection locked="0"/>
    </xf>
    <xf numFmtId="171" fontId="16" fillId="0" borderId="233" xfId="1246" applyNumberFormat="1" applyFont="1" applyFill="1" applyBorder="1" applyAlignment="1" applyProtection="1">
      <alignment vertical="center" wrapText="1"/>
      <protection locked="0"/>
    </xf>
    <xf numFmtId="171" fontId="58" fillId="15" borderId="185" xfId="1246" applyNumberFormat="1" applyFont="1" applyFill="1" applyBorder="1" applyAlignment="1" applyProtection="1">
      <alignment horizontal="center" vertical="center"/>
      <protection locked="0"/>
    </xf>
    <xf numFmtId="171" fontId="58" fillId="15" borderId="186" xfId="1246" applyNumberFormat="1" applyFont="1" applyFill="1" applyBorder="1" applyAlignment="1" applyProtection="1">
      <alignment horizontal="center" vertical="center"/>
      <protection locked="0"/>
    </xf>
    <xf numFmtId="171" fontId="9" fillId="15" borderId="222" xfId="1246" applyNumberFormat="1" applyFont="1" applyFill="1" applyBorder="1" applyAlignment="1" applyProtection="1">
      <alignment vertical="center"/>
      <protection locked="0"/>
    </xf>
    <xf numFmtId="187" fontId="20" fillId="0" borderId="14" xfId="2" applyFont="1" applyFill="1" applyBorder="1" applyAlignment="1" applyProtection="1">
      <alignment vertical="center"/>
      <protection locked="0"/>
    </xf>
    <xf numFmtId="187" fontId="9" fillId="0" borderId="4" xfId="2" applyFont="1" applyFill="1" applyBorder="1" applyAlignment="1" applyProtection="1">
      <alignment horizontal="center" vertical="center"/>
      <protection locked="0"/>
    </xf>
    <xf numFmtId="166" fontId="9" fillId="0" borderId="8" xfId="2" applyNumberFormat="1" applyFont="1" applyFill="1" applyBorder="1" applyAlignment="1" applyProtection="1">
      <alignment horizontal="center" vertical="center"/>
      <protection locked="0"/>
    </xf>
    <xf numFmtId="166" fontId="9" fillId="0" borderId="0" xfId="2" applyNumberFormat="1" applyFont="1" applyFill="1" applyBorder="1" applyAlignment="1" applyProtection="1">
      <alignment horizontal="center" vertical="center"/>
      <protection locked="0"/>
    </xf>
    <xf numFmtId="171" fontId="9" fillId="0" borderId="78" xfId="1246" applyNumberFormat="1" applyFont="1" applyFill="1" applyBorder="1" applyAlignment="1" applyProtection="1">
      <alignment horizontal="center" vertical="center"/>
      <protection locked="0"/>
    </xf>
    <xf numFmtId="171" fontId="9" fillId="24" borderId="80" xfId="1246" applyNumberFormat="1" applyFont="1" applyFill="1" applyBorder="1" applyAlignment="1" applyProtection="1">
      <alignment horizontal="center" vertical="center"/>
      <protection locked="0"/>
    </xf>
    <xf numFmtId="171" fontId="9" fillId="8" borderId="0" xfId="1246" applyNumberFormat="1" applyFont="1" applyFill="1" applyBorder="1" applyAlignment="1" applyProtection="1">
      <alignment horizontal="center" vertical="center"/>
      <protection locked="0"/>
    </xf>
    <xf numFmtId="171" fontId="9" fillId="8" borderId="5" xfId="1246" applyNumberFormat="1" applyFont="1" applyFill="1" applyBorder="1" applyAlignment="1" applyProtection="1">
      <alignment vertical="center"/>
      <protection locked="0"/>
    </xf>
    <xf numFmtId="171" fontId="9" fillId="8" borderId="50" xfId="1246" applyNumberFormat="1" applyFont="1" applyFill="1" applyBorder="1" applyAlignment="1" applyProtection="1">
      <alignment vertical="center"/>
      <protection locked="0"/>
    </xf>
    <xf numFmtId="171" fontId="57" fillId="8" borderId="67" xfId="1246" applyNumberFormat="1" applyFont="1" applyFill="1" applyBorder="1" applyAlignment="1" applyProtection="1">
      <alignment vertical="center"/>
      <protection locked="0"/>
    </xf>
    <xf numFmtId="171" fontId="9" fillId="22" borderId="83" xfId="1246" applyNumberFormat="1" applyFont="1" applyFill="1" applyBorder="1" applyAlignment="1" applyProtection="1">
      <alignment vertical="center"/>
      <protection locked="0"/>
    </xf>
    <xf numFmtId="171" fontId="9" fillId="8" borderId="7" xfId="1246" applyNumberFormat="1" applyFont="1" applyFill="1" applyBorder="1" applyAlignment="1" applyProtection="1">
      <alignment vertical="center"/>
      <protection locked="0"/>
    </xf>
    <xf numFmtId="171" fontId="85" fillId="8" borderId="12" xfId="1246" applyNumberFormat="1" applyFont="1" applyFill="1" applyBorder="1" applyAlignment="1" applyProtection="1">
      <alignment vertical="center"/>
      <protection locked="0"/>
    </xf>
    <xf numFmtId="171" fontId="9" fillId="8" borderId="135" xfId="1246" applyNumberFormat="1" applyFont="1" applyFill="1" applyBorder="1" applyAlignment="1" applyProtection="1">
      <alignment vertical="center"/>
      <protection locked="0"/>
    </xf>
    <xf numFmtId="171" fontId="30" fillId="8" borderId="7" xfId="1246" applyNumberFormat="1" applyFont="1" applyFill="1" applyBorder="1" applyAlignment="1" applyProtection="1">
      <alignment vertical="center"/>
      <protection locked="0"/>
    </xf>
    <xf numFmtId="171" fontId="9" fillId="8" borderId="6" xfId="1246" applyNumberFormat="1" applyFont="1" applyFill="1" applyBorder="1" applyAlignment="1" applyProtection="1">
      <alignment vertical="center"/>
      <protection locked="0"/>
    </xf>
    <xf numFmtId="171" fontId="30" fillId="8" borderId="131" xfId="1246" applyNumberFormat="1" applyFont="1" applyFill="1" applyBorder="1" applyAlignment="1" applyProtection="1">
      <alignment vertical="center"/>
      <protection locked="0"/>
    </xf>
    <xf numFmtId="171" fontId="9" fillId="9" borderId="51" xfId="1246" applyNumberFormat="1" applyFont="1" applyFill="1" applyBorder="1" applyAlignment="1" applyProtection="1">
      <alignment vertical="center"/>
      <protection locked="0"/>
    </xf>
    <xf numFmtId="171" fontId="9" fillId="26" borderId="102" xfId="1246" applyNumberFormat="1" applyFont="1" applyFill="1" applyBorder="1" applyAlignment="1" applyProtection="1">
      <alignment vertical="center"/>
      <protection locked="0"/>
    </xf>
    <xf numFmtId="171" fontId="9" fillId="2" borderId="138" xfId="1246" applyNumberFormat="1" applyFont="1" applyFill="1" applyBorder="1" applyAlignment="1" applyProtection="1">
      <alignment vertical="center"/>
      <protection locked="0"/>
    </xf>
    <xf numFmtId="171" fontId="18" fillId="2" borderId="140" xfId="1246" applyNumberFormat="1" applyFont="1" applyFill="1" applyBorder="1" applyAlignment="1" applyProtection="1">
      <alignment vertical="center" wrapText="1"/>
      <protection locked="0"/>
    </xf>
    <xf numFmtId="171" fontId="10" fillId="2" borderId="139" xfId="1246" applyNumberFormat="1" applyFont="1" applyFill="1" applyBorder="1" applyAlignment="1" applyProtection="1">
      <alignment vertical="center" wrapText="1"/>
      <protection locked="0"/>
    </xf>
    <xf numFmtId="171" fontId="9" fillId="16" borderId="93" xfId="1246" applyNumberFormat="1" applyFont="1" applyFill="1" applyBorder="1" applyAlignment="1" applyProtection="1">
      <alignment vertical="center"/>
      <protection locked="0"/>
    </xf>
    <xf numFmtId="171" fontId="9" fillId="16" borderId="119" xfId="1246" applyNumberFormat="1" applyFont="1" applyFill="1" applyBorder="1" applyAlignment="1" applyProtection="1">
      <alignment vertical="center"/>
      <protection locked="0"/>
    </xf>
    <xf numFmtId="171" fontId="9" fillId="16" borderId="71" xfId="1246" applyNumberFormat="1" applyFont="1" applyFill="1" applyBorder="1" applyAlignment="1" applyProtection="1">
      <alignment vertical="center"/>
      <protection locked="0"/>
    </xf>
    <xf numFmtId="187" fontId="9" fillId="0" borderId="0" xfId="2" applyFont="1" applyFill="1" applyAlignment="1" applyProtection="1">
      <alignment vertical="center"/>
      <protection locked="0"/>
    </xf>
    <xf numFmtId="187" fontId="10" fillId="4" borderId="0" xfId="2" applyFont="1" applyFill="1" applyBorder="1" applyAlignment="1" applyProtection="1">
      <alignment horizontal="center" vertical="center"/>
      <protection locked="0"/>
    </xf>
    <xf numFmtId="168" fontId="9" fillId="4" borderId="0" xfId="2" applyNumberFormat="1" applyFont="1" applyFill="1" applyBorder="1" applyAlignment="1" applyProtection="1">
      <alignment vertical="center"/>
      <protection locked="0"/>
    </xf>
    <xf numFmtId="187" fontId="10" fillId="0" borderId="108" xfId="2" applyFont="1" applyFill="1" applyBorder="1" applyAlignment="1" applyProtection="1">
      <alignment vertical="center"/>
      <protection locked="0"/>
    </xf>
    <xf numFmtId="187" fontId="10" fillId="0" borderId="107" xfId="2" applyFont="1" applyFill="1" applyBorder="1" applyAlignment="1" applyProtection="1">
      <alignment horizontal="center" vertical="center"/>
      <protection locked="0"/>
    </xf>
    <xf numFmtId="187" fontId="10" fillId="0" borderId="30" xfId="2" applyFont="1" applyFill="1" applyBorder="1" applyAlignment="1" applyProtection="1">
      <alignment horizontal="center" vertical="center"/>
      <protection locked="0"/>
    </xf>
    <xf numFmtId="187" fontId="10" fillId="0" borderId="30" xfId="2" applyFont="1" applyFill="1" applyBorder="1" applyAlignment="1" applyProtection="1">
      <alignment horizontal="center" vertical="center" wrapText="1"/>
      <protection locked="0"/>
    </xf>
    <xf numFmtId="9" fontId="10" fillId="0" borderId="30" xfId="2" applyNumberFormat="1" applyFont="1" applyFill="1" applyBorder="1" applyAlignment="1" applyProtection="1">
      <alignment horizontal="center" vertical="center"/>
      <protection locked="0"/>
    </xf>
    <xf numFmtId="166" fontId="10" fillId="0" borderId="31" xfId="2" applyNumberFormat="1" applyFont="1" applyFill="1" applyBorder="1" applyAlignment="1" applyProtection="1">
      <alignment horizontal="center" vertical="center"/>
      <protection locked="0"/>
    </xf>
    <xf numFmtId="171" fontId="10" fillId="0" borderId="178" xfId="1246" applyNumberFormat="1" applyFont="1" applyFill="1" applyBorder="1" applyAlignment="1" applyProtection="1">
      <alignment horizontal="center" vertical="center"/>
      <protection locked="0"/>
    </xf>
    <xf numFmtId="171" fontId="10" fillId="0" borderId="179" xfId="1246" applyNumberFormat="1" applyFont="1" applyFill="1" applyBorder="1" applyAlignment="1" applyProtection="1">
      <alignment horizontal="center" vertical="center"/>
      <protection locked="0"/>
    </xf>
    <xf numFmtId="171" fontId="10" fillId="7" borderId="38" xfId="1246" applyNumberFormat="1" applyFont="1" applyFill="1" applyBorder="1" applyAlignment="1" applyProtection="1">
      <alignment horizontal="center" vertical="center"/>
      <protection locked="0"/>
    </xf>
    <xf numFmtId="171" fontId="10" fillId="7" borderId="40" xfId="1246" applyNumberFormat="1" applyFont="1" applyFill="1" applyBorder="1" applyAlignment="1" applyProtection="1">
      <alignment horizontal="center" vertical="center"/>
      <protection locked="0"/>
    </xf>
    <xf numFmtId="171" fontId="10" fillId="7" borderId="0" xfId="1246" applyNumberFormat="1" applyFont="1" applyFill="1" applyBorder="1" applyAlignment="1" applyProtection="1">
      <alignment horizontal="center" vertical="center"/>
      <protection locked="0"/>
    </xf>
    <xf numFmtId="171" fontId="10" fillId="7" borderId="41" xfId="1246" applyNumberFormat="1" applyFont="1" applyFill="1" applyBorder="1" applyAlignment="1" applyProtection="1">
      <alignment vertical="center"/>
      <protection locked="0"/>
    </xf>
    <xf numFmtId="171" fontId="10" fillId="7" borderId="42" xfId="1246" applyNumberFormat="1" applyFont="1" applyFill="1" applyBorder="1" applyAlignment="1" applyProtection="1">
      <alignment vertical="center"/>
      <protection locked="0"/>
    </xf>
    <xf numFmtId="171" fontId="44" fillId="7" borderId="68" xfId="1246" applyNumberFormat="1" applyFont="1" applyFill="1" applyBorder="1" applyAlignment="1" applyProtection="1">
      <alignment vertical="center"/>
      <protection locked="0"/>
    </xf>
    <xf numFmtId="171" fontId="10" fillId="7" borderId="38" xfId="1246" applyNumberFormat="1" applyFont="1" applyFill="1" applyBorder="1" applyAlignment="1" applyProtection="1">
      <alignment vertical="center"/>
      <protection locked="0"/>
    </xf>
    <xf numFmtId="171" fontId="84" fillId="7" borderId="44" xfId="1246" applyNumberFormat="1" applyFont="1" applyFill="1" applyBorder="1" applyAlignment="1" applyProtection="1">
      <alignment vertical="center"/>
      <protection locked="0"/>
    </xf>
    <xf numFmtId="171" fontId="10" fillId="7" borderId="136" xfId="1246" applyNumberFormat="1" applyFont="1" applyFill="1" applyBorder="1" applyAlignment="1" applyProtection="1">
      <alignment vertical="center"/>
      <protection locked="0"/>
    </xf>
    <xf numFmtId="171" fontId="83" fillId="7" borderId="38" xfId="1246" applyNumberFormat="1" applyFont="1" applyFill="1" applyBorder="1" applyAlignment="1" applyProtection="1">
      <alignment vertical="center"/>
      <protection locked="0"/>
    </xf>
    <xf numFmtId="171" fontId="10" fillId="7" borderId="43" xfId="1246" applyNumberFormat="1" applyFont="1" applyFill="1" applyBorder="1" applyAlignment="1" applyProtection="1">
      <alignment vertical="center"/>
      <protection locked="0"/>
    </xf>
    <xf numFmtId="171" fontId="83" fillId="7" borderId="198" xfId="1246" applyNumberFormat="1" applyFont="1" applyFill="1" applyBorder="1" applyAlignment="1" applyProtection="1">
      <alignment vertical="center"/>
      <protection locked="0"/>
    </xf>
    <xf numFmtId="2" fontId="23" fillId="20" borderId="0" xfId="1246" applyNumberFormat="1" applyFont="1" applyFill="1" applyBorder="1" applyAlignment="1" applyProtection="1">
      <alignment vertical="center"/>
      <protection locked="0"/>
    </xf>
    <xf numFmtId="171" fontId="10" fillId="27" borderId="102" xfId="1246" applyNumberFormat="1" applyFont="1" applyFill="1" applyBorder="1" applyAlignment="1" applyProtection="1">
      <alignment vertical="center"/>
      <protection locked="0"/>
    </xf>
    <xf numFmtId="171" fontId="10" fillId="0" borderId="32" xfId="1246" applyNumberFormat="1" applyFont="1" applyFill="1" applyBorder="1" applyAlignment="1" applyProtection="1">
      <alignment vertical="center" wrapText="1"/>
      <protection locked="0"/>
    </xf>
    <xf numFmtId="171" fontId="10" fillId="15" borderId="92" xfId="1246" applyNumberFormat="1" applyFont="1" applyFill="1" applyBorder="1" applyAlignment="1" applyProtection="1">
      <alignment vertical="center"/>
      <protection locked="0"/>
    </xf>
    <xf numFmtId="171" fontId="10" fillId="15" borderId="120" xfId="1246" applyNumberFormat="1" applyFont="1" applyFill="1" applyBorder="1" applyAlignment="1" applyProtection="1">
      <alignment vertical="center"/>
      <protection locked="0"/>
    </xf>
    <xf numFmtId="171" fontId="10" fillId="15" borderId="69" xfId="1246" applyNumberFormat="1" applyFont="1" applyFill="1" applyBorder="1" applyAlignment="1" applyProtection="1">
      <alignment vertical="center"/>
      <protection locked="0"/>
    </xf>
    <xf numFmtId="42" fontId="10" fillId="4" borderId="0" xfId="2" applyNumberFormat="1" applyFont="1" applyFill="1" applyBorder="1" applyAlignment="1" applyProtection="1">
      <alignment vertical="center"/>
      <protection locked="0"/>
    </xf>
    <xf numFmtId="166" fontId="10" fillId="7" borderId="0" xfId="2" applyNumberFormat="1" applyFont="1" applyFill="1" applyBorder="1" applyAlignment="1" applyProtection="1">
      <alignment horizontal="center" vertical="center"/>
      <protection locked="0"/>
    </xf>
    <xf numFmtId="187" fontId="18" fillId="0" borderId="53" xfId="2" applyFont="1" applyFill="1" applyBorder="1" applyAlignment="1" applyProtection="1">
      <alignment vertical="center" wrapText="1"/>
      <protection locked="0"/>
    </xf>
    <xf numFmtId="171" fontId="83" fillId="7" borderId="68" xfId="1246" applyNumberFormat="1" applyFont="1" applyFill="1" applyBorder="1" applyAlignment="1" applyProtection="1">
      <alignment vertical="center"/>
      <protection locked="0"/>
    </xf>
    <xf numFmtId="187" fontId="18" fillId="0" borderId="55" xfId="2" applyFont="1" applyFill="1" applyBorder="1" applyAlignment="1" applyProtection="1">
      <alignment vertical="center" wrapText="1"/>
      <protection locked="0"/>
    </xf>
    <xf numFmtId="187" fontId="10" fillId="0" borderId="148" xfId="2" applyFont="1" applyFill="1" applyBorder="1" applyAlignment="1" applyProtection="1">
      <alignment vertical="center" wrapText="1"/>
      <protection locked="0"/>
    </xf>
    <xf numFmtId="187" fontId="19" fillId="4" borderId="0" xfId="2" applyFont="1" applyFill="1" applyBorder="1" applyAlignment="1" applyProtection="1">
      <alignment vertical="center"/>
      <protection locked="0"/>
    </xf>
    <xf numFmtId="171" fontId="10" fillId="0" borderId="178" xfId="918" applyNumberFormat="1" applyFont="1" applyFill="1" applyBorder="1" applyAlignment="1" applyProtection="1">
      <alignment horizontal="center" vertical="center"/>
      <protection locked="0"/>
    </xf>
    <xf numFmtId="187" fontId="23" fillId="0" borderId="107" xfId="2" applyFont="1" applyFill="1" applyBorder="1" applyAlignment="1" applyProtection="1">
      <alignment horizontal="center" vertical="center"/>
      <protection locked="0"/>
    </xf>
    <xf numFmtId="187" fontId="23" fillId="0" borderId="30" xfId="2" applyFont="1" applyFill="1" applyBorder="1" applyAlignment="1" applyProtection="1">
      <alignment horizontal="center" vertical="center"/>
      <protection locked="0"/>
    </xf>
    <xf numFmtId="187" fontId="23" fillId="0" borderId="30" xfId="2" applyFont="1" applyFill="1" applyBorder="1" applyAlignment="1" applyProtection="1">
      <alignment horizontal="center" vertical="center" wrapText="1"/>
      <protection locked="0"/>
    </xf>
    <xf numFmtId="9" fontId="23" fillId="0" borderId="30" xfId="2" applyNumberFormat="1" applyFont="1" applyFill="1" applyBorder="1" applyAlignment="1" applyProtection="1">
      <alignment horizontal="center" vertical="center"/>
      <protection locked="0"/>
    </xf>
    <xf numFmtId="166" fontId="23" fillId="0" borderId="31" xfId="2" applyNumberFormat="1" applyFont="1" applyFill="1" applyBorder="1" applyAlignment="1" applyProtection="1">
      <alignment horizontal="center" vertical="center"/>
      <protection locked="0"/>
    </xf>
    <xf numFmtId="166" fontId="23" fillId="0" borderId="0" xfId="2" applyNumberFormat="1" applyFont="1" applyFill="1" applyBorder="1" applyAlignment="1" applyProtection="1">
      <alignment horizontal="center" vertical="center"/>
      <protection locked="0"/>
    </xf>
    <xf numFmtId="166" fontId="23" fillId="7" borderId="102" xfId="2" applyNumberFormat="1" applyFont="1" applyFill="1" applyBorder="1" applyAlignment="1" applyProtection="1">
      <alignment horizontal="center" vertical="center"/>
      <protection locked="0"/>
    </xf>
    <xf numFmtId="171" fontId="84" fillId="7" borderId="215" xfId="1246" applyNumberFormat="1" applyFont="1" applyFill="1" applyBorder="1" applyAlignment="1" applyProtection="1">
      <alignment vertical="center"/>
      <protection locked="0"/>
    </xf>
    <xf numFmtId="2" fontId="23" fillId="20" borderId="116" xfId="2" applyNumberFormat="1" applyFont="1" applyFill="1" applyBorder="1" applyAlignment="1" applyProtection="1">
      <alignment vertical="center"/>
      <protection locked="0"/>
    </xf>
    <xf numFmtId="2" fontId="23" fillId="27" borderId="102" xfId="2" applyNumberFormat="1" applyFont="1" applyFill="1" applyBorder="1" applyAlignment="1" applyProtection="1">
      <alignment vertical="center"/>
      <protection locked="0"/>
    </xf>
    <xf numFmtId="187" fontId="23" fillId="4" borderId="32" xfId="2" applyFont="1" applyFill="1" applyBorder="1" applyAlignment="1" applyProtection="1">
      <alignment vertical="center" wrapText="1"/>
      <protection locked="0"/>
    </xf>
    <xf numFmtId="187" fontId="23" fillId="7" borderId="32" xfId="2" applyFont="1" applyFill="1" applyBorder="1" applyAlignment="1" applyProtection="1">
      <alignment vertical="center" wrapText="1"/>
      <protection locked="0"/>
    </xf>
    <xf numFmtId="187" fontId="18" fillId="0" borderId="144" xfId="2" applyFont="1" applyFill="1" applyBorder="1" applyAlignment="1" applyProtection="1">
      <alignment vertical="center" wrapText="1"/>
      <protection locked="0"/>
    </xf>
    <xf numFmtId="187" fontId="10" fillId="0" borderId="145" xfId="2" applyFont="1" applyFill="1" applyBorder="1" applyAlignment="1" applyProtection="1">
      <alignment vertical="center" wrapText="1"/>
      <protection locked="0"/>
    </xf>
    <xf numFmtId="187" fontId="23" fillId="4" borderId="0" xfId="2" applyFont="1" applyFill="1" applyBorder="1" applyAlignment="1" applyProtection="1">
      <alignment vertical="center" wrapText="1"/>
      <protection locked="0"/>
    </xf>
    <xf numFmtId="187" fontId="23" fillId="0" borderId="0" xfId="2" applyFont="1" applyFill="1" applyAlignment="1" applyProtection="1">
      <alignment vertical="center"/>
      <protection locked="0"/>
    </xf>
    <xf numFmtId="187" fontId="10" fillId="15" borderId="97" xfId="2" applyFont="1" applyFill="1" applyBorder="1" applyAlignment="1" applyProtection="1">
      <alignment vertical="center"/>
      <protection locked="0"/>
    </xf>
    <xf numFmtId="187" fontId="19" fillId="0" borderId="0" xfId="2" applyFont="1" applyFill="1" applyBorder="1" applyAlignment="1" applyProtection="1">
      <alignment vertical="center"/>
      <protection locked="0"/>
    </xf>
    <xf numFmtId="187" fontId="19" fillId="0" borderId="0" xfId="2" applyNumberFormat="1" applyFont="1" applyFill="1" applyBorder="1" applyAlignment="1" applyProtection="1">
      <alignment vertical="center"/>
      <protection locked="0"/>
    </xf>
    <xf numFmtId="187" fontId="0" fillId="0" borderId="0" xfId="0" applyProtection="1">
      <protection locked="0"/>
    </xf>
    <xf numFmtId="41" fontId="20" fillId="0" borderId="24" xfId="2" applyNumberFormat="1" applyFont="1" applyFill="1" applyBorder="1" applyAlignment="1" applyProtection="1">
      <alignment horizontal="center" vertical="center" wrapText="1"/>
      <protection locked="0"/>
    </xf>
    <xf numFmtId="41" fontId="20" fillId="0" borderId="25" xfId="2" applyNumberFormat="1" applyFont="1" applyFill="1" applyBorder="1" applyAlignment="1" applyProtection="1">
      <alignment horizontal="center" vertical="center" wrapText="1"/>
      <protection locked="0"/>
    </xf>
    <xf numFmtId="41" fontId="20" fillId="0" borderId="26" xfId="2" applyNumberFormat="1" applyFont="1" applyFill="1" applyBorder="1" applyAlignment="1" applyProtection="1">
      <alignment horizontal="center" vertical="center" wrapText="1"/>
      <protection locked="0"/>
    </xf>
    <xf numFmtId="41" fontId="20" fillId="0" borderId="27" xfId="2" applyNumberFormat="1" applyFont="1" applyFill="1" applyBorder="1" applyAlignment="1" applyProtection="1">
      <alignment horizontal="center" vertical="center" wrapText="1"/>
      <protection locked="0"/>
    </xf>
    <xf numFmtId="41" fontId="20" fillId="0" borderId="0" xfId="2" applyNumberFormat="1" applyFont="1" applyFill="1" applyBorder="1" applyAlignment="1" applyProtection="1">
      <alignment horizontal="center" vertical="center" wrapText="1"/>
      <protection locked="0"/>
    </xf>
    <xf numFmtId="41" fontId="9" fillId="0" borderId="24" xfId="2" applyNumberFormat="1" applyFont="1" applyFill="1" applyBorder="1" applyAlignment="1" applyProtection="1">
      <alignment horizontal="center" vertical="center" wrapText="1"/>
      <protection locked="0"/>
    </xf>
    <xf numFmtId="187" fontId="19" fillId="0" borderId="28" xfId="2" applyFont="1" applyFill="1" applyBorder="1" applyAlignment="1" applyProtection="1">
      <alignment vertical="center"/>
      <protection locked="0"/>
    </xf>
    <xf numFmtId="187" fontId="19" fillId="0" borderId="15" xfId="2" applyFont="1" applyFill="1" applyBorder="1" applyAlignment="1" applyProtection="1">
      <alignment horizontal="center" vertical="center"/>
      <protection locked="0"/>
    </xf>
    <xf numFmtId="187" fontId="19" fillId="0" borderId="16" xfId="2" applyFont="1" applyFill="1" applyBorder="1" applyAlignment="1" applyProtection="1">
      <alignment horizontal="center" vertical="center"/>
      <protection locked="0"/>
    </xf>
    <xf numFmtId="9" fontId="19" fillId="0" borderId="16" xfId="2" applyNumberFormat="1" applyFont="1" applyFill="1" applyBorder="1" applyAlignment="1" applyProtection="1">
      <alignment horizontal="center" vertical="center"/>
      <protection locked="0"/>
    </xf>
    <xf numFmtId="166" fontId="19" fillId="0" borderId="17" xfId="2" applyNumberFormat="1" applyFont="1" applyFill="1" applyBorder="1" applyAlignment="1" applyProtection="1">
      <alignment horizontal="center" vertical="center"/>
      <protection locked="0"/>
    </xf>
    <xf numFmtId="166" fontId="19" fillId="0" borderId="0" xfId="2" applyNumberFormat="1" applyFont="1" applyFill="1" applyBorder="1" applyAlignment="1" applyProtection="1">
      <alignment horizontal="center" vertical="center"/>
      <protection locked="0"/>
    </xf>
    <xf numFmtId="187" fontId="29" fillId="33" borderId="28" xfId="0" applyFont="1" applyFill="1" applyBorder="1" applyAlignment="1" applyProtection="1">
      <alignment horizontal="center" vertical="center"/>
      <protection locked="0"/>
    </xf>
    <xf numFmtId="187" fontId="19" fillId="0" borderId="18" xfId="2" applyFont="1" applyFill="1" applyBorder="1" applyAlignment="1" applyProtection="1">
      <alignment horizontal="center" vertical="center"/>
      <protection locked="0"/>
    </xf>
    <xf numFmtId="187" fontId="19" fillId="0" borderId="19" xfId="2" applyFont="1" applyFill="1" applyBorder="1" applyAlignment="1" applyProtection="1">
      <alignment horizontal="center" vertical="center"/>
      <protection locked="0"/>
    </xf>
    <xf numFmtId="9" fontId="19" fillId="0" borderId="19" xfId="2" applyNumberFormat="1" applyFont="1" applyFill="1" applyBorder="1" applyAlignment="1" applyProtection="1">
      <alignment horizontal="center" vertical="center"/>
      <protection locked="0"/>
    </xf>
    <xf numFmtId="166" fontId="19" fillId="0" borderId="20" xfId="2" applyNumberFormat="1" applyFont="1" applyFill="1" applyBorder="1" applyAlignment="1" applyProtection="1">
      <alignment horizontal="center" vertical="center"/>
      <protection locked="0"/>
    </xf>
    <xf numFmtId="187" fontId="37" fillId="0" borderId="0" xfId="2" applyFont="1" applyFill="1" applyBorder="1" applyAlignment="1" applyProtection="1">
      <alignment vertical="center"/>
      <protection locked="0"/>
    </xf>
    <xf numFmtId="187" fontId="34" fillId="0" borderId="0" xfId="2" applyFont="1" applyFill="1" applyBorder="1" applyAlignment="1" applyProtection="1">
      <alignment vertical="center"/>
      <protection locked="0"/>
    </xf>
    <xf numFmtId="187" fontId="10" fillId="0" borderId="28" xfId="2" applyFont="1" applyFill="1" applyBorder="1" applyAlignment="1" applyProtection="1">
      <alignment vertical="center"/>
      <protection locked="0"/>
    </xf>
    <xf numFmtId="187" fontId="19" fillId="0" borderId="21" xfId="2" applyFont="1" applyFill="1" applyBorder="1" applyAlignment="1" applyProtection="1">
      <alignment horizontal="center" vertical="center"/>
      <protection locked="0"/>
    </xf>
    <xf numFmtId="187" fontId="19" fillId="0" borderId="22" xfId="2" applyFont="1" applyFill="1" applyBorder="1" applyAlignment="1" applyProtection="1">
      <alignment horizontal="center" vertical="center"/>
      <protection locked="0"/>
    </xf>
    <xf numFmtId="9" fontId="19" fillId="0" borderId="22" xfId="2" applyNumberFormat="1" applyFont="1" applyFill="1" applyBorder="1" applyAlignment="1" applyProtection="1">
      <alignment horizontal="center" vertical="center"/>
      <protection locked="0"/>
    </xf>
    <xf numFmtId="166" fontId="19" fillId="0" borderId="23" xfId="2" applyNumberFormat="1" applyFont="1" applyFill="1" applyBorder="1" applyAlignment="1" applyProtection="1">
      <alignment horizontal="center" vertical="center"/>
      <protection locked="0"/>
    </xf>
    <xf numFmtId="49" fontId="20" fillId="0" borderId="27" xfId="2" applyNumberFormat="1" applyFont="1" applyFill="1" applyBorder="1" applyAlignment="1" applyProtection="1">
      <alignment horizontal="center" vertical="center" wrapText="1"/>
      <protection locked="0"/>
    </xf>
    <xf numFmtId="187" fontId="10" fillId="0" borderId="15" xfId="2" applyFont="1" applyFill="1" applyBorder="1" applyAlignment="1" applyProtection="1">
      <alignment horizontal="center" vertical="center"/>
      <protection locked="0"/>
    </xf>
    <xf numFmtId="187" fontId="10" fillId="0" borderId="16" xfId="2" applyFont="1" applyFill="1" applyBorder="1" applyAlignment="1" applyProtection="1">
      <alignment horizontal="center" vertical="center"/>
      <protection locked="0"/>
    </xf>
    <xf numFmtId="9" fontId="10" fillId="0" borderId="16" xfId="2" applyNumberFormat="1" applyFont="1" applyFill="1" applyBorder="1" applyAlignment="1" applyProtection="1">
      <alignment horizontal="center" vertical="center"/>
      <protection locked="0"/>
    </xf>
    <xf numFmtId="49" fontId="10" fillId="0" borderId="17" xfId="2" applyNumberFormat="1" applyFont="1" applyFill="1" applyBorder="1" applyAlignment="1" applyProtection="1">
      <alignment horizontal="center" vertical="center"/>
      <protection locked="0"/>
    </xf>
    <xf numFmtId="187" fontId="10" fillId="0" borderId="18" xfId="2" applyFont="1" applyFill="1" applyBorder="1" applyAlignment="1" applyProtection="1">
      <alignment horizontal="center" vertical="center"/>
      <protection locked="0"/>
    </xf>
    <xf numFmtId="187" fontId="10" fillId="0" borderId="19" xfId="2" applyFont="1" applyFill="1" applyBorder="1" applyAlignment="1" applyProtection="1">
      <alignment horizontal="center" vertical="center"/>
      <protection locked="0"/>
    </xf>
    <xf numFmtId="9" fontId="10" fillId="0" borderId="19" xfId="2" applyNumberFormat="1" applyFont="1" applyFill="1" applyBorder="1" applyAlignment="1" applyProtection="1">
      <alignment horizontal="center" vertical="center"/>
      <protection locked="0"/>
    </xf>
    <xf numFmtId="49" fontId="10" fillId="0" borderId="20" xfId="2" applyNumberFormat="1" applyFont="1" applyFill="1" applyBorder="1" applyAlignment="1" applyProtection="1">
      <alignment horizontal="center" vertical="center"/>
      <protection locked="0"/>
    </xf>
    <xf numFmtId="187" fontId="10" fillId="0" borderId="21" xfId="2" applyFont="1" applyFill="1" applyBorder="1" applyAlignment="1" applyProtection="1">
      <alignment horizontal="center" vertical="center"/>
      <protection locked="0"/>
    </xf>
    <xf numFmtId="187" fontId="10" fillId="0" borderId="22" xfId="2" applyFont="1" applyFill="1" applyBorder="1" applyAlignment="1" applyProtection="1">
      <alignment horizontal="center" vertical="center"/>
      <protection locked="0"/>
    </xf>
    <xf numFmtId="9" fontId="10" fillId="0" borderId="22" xfId="2" applyNumberFormat="1" applyFont="1" applyFill="1" applyBorder="1" applyAlignment="1" applyProtection="1">
      <alignment horizontal="center" vertical="center"/>
      <protection locked="0"/>
    </xf>
    <xf numFmtId="166" fontId="10" fillId="0" borderId="23" xfId="2" applyNumberFormat="1" applyFont="1" applyFill="1" applyBorder="1" applyAlignment="1" applyProtection="1">
      <alignment horizontal="center" vertical="center"/>
      <protection locked="0"/>
    </xf>
    <xf numFmtId="171" fontId="10" fillId="0" borderId="194" xfId="1246" applyNumberFormat="1" applyFont="1" applyFill="1" applyBorder="1" applyAlignment="1" applyProtection="1">
      <alignment horizontal="center" vertical="center"/>
    </xf>
    <xf numFmtId="171" fontId="10" fillId="0" borderId="195" xfId="1246" applyNumberFormat="1" applyFont="1" applyFill="1" applyBorder="1" applyAlignment="1" applyProtection="1">
      <alignment horizontal="center" vertical="center"/>
    </xf>
    <xf numFmtId="171" fontId="10" fillId="0" borderId="196" xfId="1246" applyNumberFormat="1" applyFont="1" applyFill="1" applyBorder="1" applyAlignment="1" applyProtection="1">
      <alignment horizontal="center" vertical="center"/>
    </xf>
    <xf numFmtId="171" fontId="10" fillId="19" borderId="81" xfId="1246" applyNumberFormat="1" applyFont="1" applyFill="1" applyBorder="1" applyAlignment="1" applyProtection="1">
      <alignment horizontal="center" vertical="center"/>
    </xf>
    <xf numFmtId="171" fontId="10" fillId="0" borderId="117" xfId="1246" applyNumberFormat="1" applyFont="1" applyFill="1" applyBorder="1" applyAlignment="1" applyProtection="1">
      <alignment horizontal="center" vertical="center"/>
    </xf>
    <xf numFmtId="171" fontId="10" fillId="0" borderId="40" xfId="1246" applyNumberFormat="1" applyFont="1" applyFill="1" applyBorder="1" applyAlignment="1" applyProtection="1">
      <alignment horizontal="center" vertical="center"/>
    </xf>
    <xf numFmtId="171" fontId="10" fillId="0" borderId="0" xfId="1246" applyNumberFormat="1" applyFont="1" applyFill="1" applyBorder="1" applyAlignment="1" applyProtection="1">
      <alignment horizontal="center" vertical="center"/>
    </xf>
    <xf numFmtId="171" fontId="10" fillId="4" borderId="197" xfId="1246" applyNumberFormat="1" applyFont="1" applyFill="1" applyBorder="1" applyAlignment="1" applyProtection="1">
      <alignment vertical="center"/>
    </xf>
    <xf numFmtId="171" fontId="10" fillId="4" borderId="2" xfId="1246" applyNumberFormat="1" applyFont="1" applyFill="1" applyBorder="1" applyAlignment="1" applyProtection="1">
      <alignment vertical="center"/>
    </xf>
    <xf numFmtId="171" fontId="16" fillId="4" borderId="38" xfId="1246" applyNumberFormat="1" applyFont="1" applyFill="1" applyBorder="1" applyAlignment="1" applyProtection="1">
      <alignment vertical="center"/>
    </xf>
    <xf numFmtId="171" fontId="10" fillId="20" borderId="85" xfId="1246" applyNumberFormat="1" applyFont="1" applyFill="1" applyBorder="1" applyAlignment="1" applyProtection="1">
      <alignment vertical="center"/>
    </xf>
    <xf numFmtId="171" fontId="10" fillId="0" borderId="38" xfId="1246" applyNumberFormat="1" applyFont="1" applyFill="1" applyBorder="1" applyAlignment="1" applyProtection="1">
      <alignment vertical="center"/>
    </xf>
    <xf numFmtId="171" fontId="84" fillId="0" borderId="44" xfId="1246" applyNumberFormat="1" applyFont="1" applyFill="1" applyBorder="1" applyAlignment="1" applyProtection="1">
      <alignment vertical="center"/>
    </xf>
    <xf numFmtId="171" fontId="10" fillId="0" borderId="136" xfId="1246" applyNumberFormat="1" applyFont="1" applyFill="1" applyBorder="1" applyAlignment="1" applyProtection="1">
      <alignment vertical="center"/>
    </xf>
    <xf numFmtId="171" fontId="16" fillId="0" borderId="38" xfId="1246" applyNumberFormat="1" applyFont="1" applyFill="1" applyBorder="1" applyAlignment="1" applyProtection="1">
      <alignment vertical="center"/>
    </xf>
    <xf numFmtId="171" fontId="10" fillId="0" borderId="43" xfId="1246" applyNumberFormat="1" applyFont="1" applyFill="1" applyBorder="1" applyAlignment="1" applyProtection="1">
      <alignment vertical="center"/>
    </xf>
    <xf numFmtId="171" fontId="16" fillId="0" borderId="198" xfId="1246" applyNumberFormat="1" applyFont="1" applyFill="1" applyBorder="1" applyAlignment="1" applyProtection="1">
      <alignment vertical="center"/>
    </xf>
    <xf numFmtId="171" fontId="10" fillId="9" borderId="74" xfId="1246" applyNumberFormat="1" applyFont="1" applyFill="1" applyBorder="1" applyAlignment="1" applyProtection="1">
      <alignment vertical="center"/>
    </xf>
    <xf numFmtId="171" fontId="16" fillId="27" borderId="102" xfId="1246" applyNumberFormat="1" applyFont="1" applyFill="1" applyBorder="1" applyAlignment="1" applyProtection="1">
      <alignment vertical="center"/>
    </xf>
    <xf numFmtId="171" fontId="26" fillId="4" borderId="32" xfId="1246" applyNumberFormat="1" applyFont="1" applyFill="1" applyBorder="1" applyAlignment="1" applyProtection="1">
      <alignment vertical="center" wrapText="1"/>
    </xf>
    <xf numFmtId="171" fontId="16" fillId="0" borderId="32" xfId="1246" applyNumberFormat="1" applyFont="1" applyFill="1" applyBorder="1" applyAlignment="1" applyProtection="1">
      <alignment vertical="center" wrapText="1"/>
    </xf>
    <xf numFmtId="171" fontId="16" fillId="0" borderId="0" xfId="1246" applyNumberFormat="1" applyFont="1" applyFill="1" applyBorder="1" applyAlignment="1" applyProtection="1">
      <alignment vertical="center" wrapText="1"/>
    </xf>
    <xf numFmtId="171" fontId="10" fillId="0" borderId="199" xfId="1246" applyNumberFormat="1" applyFont="1" applyFill="1" applyBorder="1" applyAlignment="1" applyProtection="1">
      <alignment vertical="center" wrapText="1"/>
    </xf>
    <xf numFmtId="171" fontId="18" fillId="0" borderId="53" xfId="1246" applyNumberFormat="1" applyFont="1" applyFill="1" applyBorder="1" applyAlignment="1" applyProtection="1">
      <alignment vertical="center" wrapText="1"/>
    </xf>
    <xf numFmtId="171" fontId="10" fillId="0" borderId="54" xfId="1246" applyNumberFormat="1" applyFont="1" applyFill="1" applyBorder="1" applyAlignment="1" applyProtection="1">
      <alignment vertical="center" wrapText="1"/>
    </xf>
    <xf numFmtId="171" fontId="10" fillId="4" borderId="0" xfId="1246" applyNumberFormat="1" applyFont="1" applyFill="1" applyBorder="1" applyAlignment="1" applyProtection="1">
      <alignment vertical="center" wrapText="1"/>
    </xf>
    <xf numFmtId="171" fontId="58" fillId="15" borderId="92" xfId="1246" applyNumberFormat="1" applyFont="1" applyFill="1" applyBorder="1" applyAlignment="1" applyProtection="1">
      <alignment horizontal="center" vertical="center"/>
    </xf>
    <xf numFmtId="171" fontId="58" fillId="15" borderId="120" xfId="1246" applyNumberFormat="1" applyFont="1" applyFill="1" applyBorder="1" applyAlignment="1" applyProtection="1">
      <alignment horizontal="center" vertical="center"/>
    </xf>
    <xf numFmtId="171" fontId="9" fillId="15" borderId="69" xfId="1246" applyNumberFormat="1" applyFont="1" applyFill="1" applyBorder="1" applyAlignment="1" applyProtection="1">
      <alignment vertical="center"/>
    </xf>
    <xf numFmtId="171" fontId="10" fillId="0" borderId="200" xfId="1246" applyNumberFormat="1" applyFont="1" applyFill="1" applyBorder="1" applyAlignment="1" applyProtection="1">
      <alignment horizontal="center" vertical="center"/>
    </xf>
    <xf numFmtId="171" fontId="10" fillId="0" borderId="201" xfId="1246" applyNumberFormat="1" applyFont="1" applyFill="1" applyBorder="1" applyAlignment="1" applyProtection="1">
      <alignment horizontal="center" vertical="center"/>
    </xf>
    <xf numFmtId="171" fontId="10" fillId="0" borderId="202" xfId="1246" applyNumberFormat="1" applyFont="1" applyFill="1" applyBorder="1" applyAlignment="1" applyProtection="1">
      <alignment horizontal="center" vertical="center"/>
    </xf>
    <xf numFmtId="171" fontId="83" fillId="4" borderId="38" xfId="1246" applyNumberFormat="1" applyFont="1" applyFill="1" applyBorder="1" applyAlignment="1" applyProtection="1">
      <alignment vertical="center"/>
    </xf>
    <xf numFmtId="171" fontId="16" fillId="0" borderId="38" xfId="1246" applyNumberFormat="1" applyFont="1" applyFill="1" applyBorder="1" applyAlignment="1" applyProtection="1">
      <alignment vertical="center" wrapText="1"/>
    </xf>
    <xf numFmtId="171" fontId="10" fillId="0" borderId="143" xfId="1246" applyNumberFormat="1" applyFont="1" applyFill="1" applyBorder="1" applyAlignment="1" applyProtection="1">
      <alignment vertical="center" wrapText="1"/>
    </xf>
    <xf numFmtId="171" fontId="10" fillId="0" borderId="203" xfId="1246" applyNumberFormat="1" applyFont="1" applyFill="1" applyBorder="1" applyAlignment="1" applyProtection="1">
      <alignment horizontal="center" vertical="center"/>
    </xf>
    <xf numFmtId="171" fontId="10" fillId="0" borderId="204" xfId="1246" applyNumberFormat="1" applyFont="1" applyFill="1" applyBorder="1" applyAlignment="1" applyProtection="1">
      <alignment horizontal="center" vertical="center"/>
    </xf>
    <xf numFmtId="171" fontId="10" fillId="4" borderId="32" xfId="1246" applyNumberFormat="1" applyFont="1" applyFill="1" applyBorder="1" applyAlignment="1" applyProtection="1">
      <alignment vertical="center" wrapText="1"/>
    </xf>
    <xf numFmtId="171" fontId="16" fillId="4" borderId="32" xfId="1246" applyNumberFormat="1" applyFont="1" applyFill="1" applyBorder="1" applyAlignment="1" applyProtection="1">
      <alignment vertical="center" wrapText="1"/>
    </xf>
    <xf numFmtId="171" fontId="10" fillId="4" borderId="38" xfId="1246" applyNumberFormat="1" applyFont="1" applyFill="1" applyBorder="1" applyAlignment="1" applyProtection="1">
      <alignment vertical="center"/>
    </xf>
    <xf numFmtId="171" fontId="10" fillId="4" borderId="136" xfId="1246" applyNumberFormat="1" applyFont="1" applyFill="1" applyBorder="1" applyAlignment="1" applyProtection="1">
      <alignment vertical="center"/>
    </xf>
    <xf numFmtId="171" fontId="10" fillId="4" borderId="43" xfId="1246" applyNumberFormat="1" applyFont="1" applyFill="1" applyBorder="1" applyAlignment="1" applyProtection="1">
      <alignment vertical="center"/>
    </xf>
    <xf numFmtId="171" fontId="18" fillId="0" borderId="55" xfId="1246" applyNumberFormat="1" applyFont="1" applyFill="1" applyBorder="1" applyAlignment="1" applyProtection="1">
      <alignment vertical="center" wrapText="1"/>
    </xf>
    <xf numFmtId="171" fontId="16" fillId="0" borderId="33" xfId="1246" applyNumberFormat="1" applyFont="1" applyFill="1" applyBorder="1" applyAlignment="1" applyProtection="1">
      <alignment vertical="center" wrapText="1"/>
    </xf>
    <xf numFmtId="171" fontId="16" fillId="4" borderId="0" xfId="1246" applyNumberFormat="1" applyFont="1" applyFill="1" applyBorder="1" applyAlignment="1" applyProtection="1">
      <alignment vertical="center" wrapText="1"/>
    </xf>
    <xf numFmtId="187" fontId="7" fillId="0" borderId="0" xfId="2" applyFont="1" applyFill="1" applyAlignment="1" applyProtection="1">
      <alignment vertical="center"/>
      <protection locked="0"/>
    </xf>
    <xf numFmtId="187" fontId="6" fillId="0" borderId="0" xfId="2" applyFont="1" applyFill="1" applyAlignment="1" applyProtection="1">
      <alignment vertical="center"/>
      <protection locked="0"/>
    </xf>
    <xf numFmtId="187" fontId="90" fillId="0" borderId="0" xfId="2" applyFont="1" applyFill="1" applyAlignment="1" applyProtection="1">
      <alignment vertical="center"/>
      <protection locked="0"/>
    </xf>
    <xf numFmtId="187" fontId="52" fillId="0" borderId="0" xfId="2" applyFont="1" applyFill="1" applyAlignment="1" applyProtection="1">
      <alignment horizontal="centerContinuous" vertical="center"/>
      <protection locked="0"/>
    </xf>
    <xf numFmtId="187" fontId="7" fillId="4" borderId="0" xfId="2" applyFont="1" applyFill="1" applyAlignment="1" applyProtection="1">
      <alignment vertical="center"/>
      <protection locked="0"/>
    </xf>
    <xf numFmtId="187" fontId="6" fillId="0" borderId="0" xfId="2" applyFont="1" applyFill="1" applyBorder="1" applyAlignment="1" applyProtection="1">
      <alignment horizontal="centerContinuous" vertical="center"/>
      <protection locked="0"/>
    </xf>
    <xf numFmtId="187" fontId="6" fillId="4" borderId="0" xfId="2" applyFont="1" applyFill="1" applyBorder="1" applyAlignment="1" applyProtection="1">
      <alignment horizontal="centerContinuous" vertical="center"/>
      <protection locked="0"/>
    </xf>
    <xf numFmtId="187" fontId="15" fillId="0" borderId="1" xfId="2" applyFont="1" applyFill="1" applyBorder="1" applyAlignment="1" applyProtection="1">
      <alignment horizontal="center" vertical="center"/>
      <protection locked="0"/>
    </xf>
    <xf numFmtId="166" fontId="15" fillId="0" borderId="1" xfId="2" applyNumberFormat="1" applyFont="1" applyFill="1" applyBorder="1" applyAlignment="1" applyProtection="1">
      <alignment horizontal="center" vertical="center"/>
      <protection locked="0"/>
    </xf>
    <xf numFmtId="187" fontId="53" fillId="0" borderId="0" xfId="2" applyFont="1" applyFill="1" applyAlignment="1" applyProtection="1">
      <alignment horizontal="centerContinuous" vertical="center"/>
      <protection locked="0"/>
    </xf>
    <xf numFmtId="187" fontId="8" fillId="0" borderId="0" xfId="2" applyFont="1" applyFill="1" applyAlignment="1" applyProtection="1">
      <alignment horizontal="centerContinuous" vertical="center"/>
      <protection locked="0"/>
    </xf>
    <xf numFmtId="187" fontId="8" fillId="4" borderId="0" xfId="2" applyFont="1" applyFill="1" applyAlignment="1" applyProtection="1">
      <alignment horizontal="centerContinuous" vertical="center"/>
      <protection locked="0"/>
    </xf>
    <xf numFmtId="187" fontId="8" fillId="4" borderId="0" xfId="2" applyFont="1" applyFill="1" applyAlignment="1" applyProtection="1">
      <alignment vertical="center"/>
      <protection locked="0"/>
    </xf>
    <xf numFmtId="187" fontId="15" fillId="0" borderId="162" xfId="2" applyFont="1" applyBorder="1" applyAlignment="1" applyProtection="1">
      <alignment horizontal="center" vertical="center"/>
      <protection locked="0"/>
    </xf>
    <xf numFmtId="187" fontId="6" fillId="4" borderId="0" xfId="2" applyFont="1" applyFill="1" applyAlignment="1" applyProtection="1">
      <alignment vertical="center"/>
      <protection locked="0"/>
    </xf>
    <xf numFmtId="187" fontId="6" fillId="0" borderId="0" xfId="2" applyFont="1" applyFill="1" applyAlignment="1" applyProtection="1">
      <alignment horizontal="center" vertical="center"/>
      <protection locked="0"/>
    </xf>
    <xf numFmtId="187" fontId="6" fillId="0" borderId="36" xfId="2" applyFont="1" applyFill="1" applyBorder="1" applyAlignment="1" applyProtection="1">
      <alignment vertical="center"/>
      <protection locked="0"/>
    </xf>
    <xf numFmtId="187" fontId="50" fillId="0" borderId="169" xfId="2" applyFont="1" applyBorder="1" applyAlignment="1" applyProtection="1">
      <alignment horizontal="center" vertical="center"/>
      <protection locked="0"/>
    </xf>
    <xf numFmtId="17" fontId="9" fillId="4" borderId="167" xfId="1" applyNumberFormat="1" applyFont="1" applyFill="1" applyBorder="1" applyAlignment="1" applyProtection="1">
      <alignment horizontal="center" vertical="center"/>
      <protection locked="0"/>
    </xf>
    <xf numFmtId="17" fontId="9" fillId="4" borderId="66" xfId="1" applyNumberFormat="1" applyFont="1" applyFill="1" applyBorder="1" applyAlignment="1" applyProtection="1">
      <alignment horizontal="center" vertical="center"/>
      <protection locked="0"/>
    </xf>
    <xf numFmtId="187" fontId="56" fillId="2" borderId="165" xfId="2" applyFont="1" applyFill="1" applyBorder="1" applyAlignment="1" applyProtection="1">
      <alignment horizontal="center" vertical="center"/>
      <protection locked="0"/>
    </xf>
    <xf numFmtId="187" fontId="9" fillId="4" borderId="168" xfId="1" applyFont="1" applyFill="1" applyBorder="1" applyAlignment="1" applyProtection="1">
      <alignment horizontal="center" vertical="center"/>
      <protection locked="0"/>
    </xf>
    <xf numFmtId="187" fontId="9" fillId="4" borderId="36" xfId="1" applyFont="1" applyFill="1" applyBorder="1" applyAlignment="1" applyProtection="1">
      <alignment horizontal="center" vertical="center"/>
      <protection locked="0"/>
    </xf>
    <xf numFmtId="187" fontId="56" fillId="2" borderId="102" xfId="2" applyFont="1" applyFill="1" applyBorder="1" applyAlignment="1" applyProtection="1">
      <alignment horizontal="center" vertical="center" wrapText="1"/>
      <protection locked="0"/>
    </xf>
    <xf numFmtId="187" fontId="10" fillId="0" borderId="167" xfId="2" applyFont="1" applyBorder="1" applyAlignment="1" applyProtection="1">
      <alignment vertical="center"/>
      <protection locked="0"/>
    </xf>
    <xf numFmtId="41" fontId="9" fillId="4" borderId="167" xfId="1" applyNumberFormat="1" applyFont="1" applyFill="1" applyBorder="1" applyAlignment="1" applyProtection="1">
      <alignment vertical="center"/>
      <protection locked="0"/>
    </xf>
    <xf numFmtId="170" fontId="9" fillId="4" borderId="172" xfId="1" applyNumberFormat="1" applyFont="1" applyFill="1" applyBorder="1" applyAlignment="1" applyProtection="1">
      <alignment horizontal="center" vertical="center"/>
      <protection locked="0"/>
    </xf>
    <xf numFmtId="187" fontId="55" fillId="2" borderId="102" xfId="2" applyFont="1" applyFill="1" applyBorder="1" applyAlignment="1" applyProtection="1">
      <alignment horizontal="center" vertical="center"/>
      <protection locked="0"/>
    </xf>
    <xf numFmtId="41" fontId="9" fillId="4" borderId="169" xfId="1" applyNumberFormat="1" applyFont="1" applyFill="1" applyBorder="1" applyAlignment="1" applyProtection="1">
      <alignment vertical="center"/>
      <protection locked="0"/>
    </xf>
    <xf numFmtId="41" fontId="9" fillId="4" borderId="0" xfId="1" applyNumberFormat="1" applyFont="1" applyFill="1" applyBorder="1" applyAlignment="1" applyProtection="1">
      <alignment horizontal="center" vertical="center"/>
      <protection locked="0"/>
    </xf>
    <xf numFmtId="9" fontId="55" fillId="2" borderId="102" xfId="1242" applyFont="1" applyFill="1" applyBorder="1" applyAlignment="1" applyProtection="1">
      <alignment vertical="center"/>
      <protection locked="0"/>
    </xf>
    <xf numFmtId="41" fontId="9" fillId="0" borderId="168" xfId="2" applyNumberFormat="1" applyFont="1" applyBorder="1" applyAlignment="1" applyProtection="1">
      <alignment horizontal="center" vertical="center"/>
      <protection locked="0"/>
    </xf>
    <xf numFmtId="3" fontId="9" fillId="4" borderId="170" xfId="1242" applyNumberFormat="1" applyFont="1" applyFill="1" applyBorder="1" applyAlignment="1" applyProtection="1">
      <alignment horizontal="center" vertical="center"/>
      <protection locked="0"/>
    </xf>
    <xf numFmtId="41" fontId="9" fillId="4" borderId="173" xfId="1" applyNumberFormat="1" applyFont="1" applyFill="1" applyBorder="1" applyAlignment="1" applyProtection="1">
      <alignment horizontal="center" vertical="center"/>
      <protection locked="0"/>
    </xf>
    <xf numFmtId="9" fontId="56" fillId="2" borderId="159" xfId="1242" applyFont="1" applyFill="1" applyBorder="1" applyAlignment="1" applyProtection="1">
      <alignment horizontal="center" vertical="center"/>
      <protection locked="0"/>
    </xf>
    <xf numFmtId="187" fontId="92" fillId="0" borderId="0" xfId="2" applyFont="1" applyFill="1" applyBorder="1" applyAlignment="1" applyProtection="1">
      <alignment vertical="center"/>
      <protection locked="0"/>
    </xf>
    <xf numFmtId="41" fontId="9" fillId="4" borderId="164" xfId="1" applyNumberFormat="1" applyFont="1" applyFill="1" applyBorder="1" applyAlignment="1" applyProtection="1">
      <alignment horizontal="center" vertical="center"/>
      <protection locked="0"/>
    </xf>
    <xf numFmtId="187" fontId="56" fillId="2" borderId="159" xfId="1242" applyNumberFormat="1" applyFont="1" applyFill="1" applyBorder="1" applyAlignment="1" applyProtection="1">
      <alignment horizontal="center" vertical="center"/>
      <protection locked="0"/>
    </xf>
    <xf numFmtId="187" fontId="10" fillId="0" borderId="0" xfId="2" applyFont="1" applyBorder="1" applyAlignment="1" applyProtection="1">
      <alignment vertical="center"/>
      <protection locked="0"/>
    </xf>
    <xf numFmtId="9" fontId="9" fillId="4" borderId="0" xfId="1" applyNumberFormat="1" applyFont="1" applyFill="1" applyBorder="1" applyAlignment="1" applyProtection="1">
      <alignment vertical="center"/>
      <protection locked="0"/>
    </xf>
    <xf numFmtId="187" fontId="9" fillId="4" borderId="0" xfId="1" applyFont="1" applyFill="1" applyBorder="1" applyAlignment="1" applyProtection="1">
      <alignment vertical="center"/>
      <protection locked="0"/>
    </xf>
    <xf numFmtId="41" fontId="9" fillId="4" borderId="0" xfId="1" applyNumberFormat="1" applyFont="1" applyFill="1" applyBorder="1" applyAlignment="1" applyProtection="1">
      <alignment vertical="center"/>
      <protection locked="0"/>
    </xf>
    <xf numFmtId="9" fontId="10" fillId="4" borderId="0" xfId="1242" applyFont="1" applyFill="1" applyBorder="1" applyAlignment="1" applyProtection="1">
      <alignment vertical="center"/>
      <protection locked="0"/>
    </xf>
    <xf numFmtId="187" fontId="6" fillId="0" borderId="0" xfId="2" applyFont="1" applyFill="1" applyBorder="1" applyAlignment="1" applyProtection="1">
      <alignment vertical="center"/>
      <protection locked="0"/>
    </xf>
    <xf numFmtId="187" fontId="91" fillId="0" borderId="0" xfId="2" applyFont="1" applyBorder="1" applyAlignment="1" applyProtection="1">
      <alignment vertical="center"/>
      <protection locked="0"/>
    </xf>
    <xf numFmtId="187" fontId="50" fillId="0" borderId="0" xfId="2" applyFont="1" applyAlignment="1" applyProtection="1">
      <alignment horizontal="center" vertical="center"/>
      <protection locked="0"/>
    </xf>
    <xf numFmtId="17" fontId="9" fillId="19" borderId="165" xfId="1" applyNumberFormat="1" applyFont="1" applyFill="1" applyBorder="1" applyAlignment="1" applyProtection="1">
      <alignment horizontal="center" vertical="center"/>
      <protection locked="0"/>
    </xf>
    <xf numFmtId="17" fontId="9" fillId="20" borderId="165" xfId="1" applyNumberFormat="1" applyFont="1" applyFill="1" applyBorder="1" applyAlignment="1" applyProtection="1">
      <alignment horizontal="center" vertical="center"/>
      <protection locked="0"/>
    </xf>
    <xf numFmtId="17" fontId="9" fillId="0" borderId="165" xfId="1" applyNumberFormat="1" applyFont="1" applyFill="1" applyBorder="1" applyAlignment="1" applyProtection="1">
      <alignment horizontal="center" vertical="center"/>
      <protection locked="0"/>
    </xf>
    <xf numFmtId="187" fontId="9" fillId="4" borderId="0" xfId="1" applyFont="1" applyFill="1" applyBorder="1" applyAlignment="1" applyProtection="1">
      <alignment horizontal="center" vertical="center"/>
      <protection locked="0"/>
    </xf>
    <xf numFmtId="17" fontId="9" fillId="4" borderId="66" xfId="1" applyNumberFormat="1" applyFont="1" applyFill="1" applyBorder="1" applyAlignment="1" applyProtection="1">
      <alignment horizontal="center" vertical="center" wrapText="1"/>
      <protection locked="0"/>
    </xf>
    <xf numFmtId="17" fontId="9" fillId="2" borderId="66" xfId="1" applyNumberFormat="1" applyFont="1" applyFill="1" applyBorder="1" applyAlignment="1" applyProtection="1">
      <alignment horizontal="center" vertical="center" wrapText="1"/>
      <protection locked="0"/>
    </xf>
    <xf numFmtId="17" fontId="9" fillId="2" borderId="66" xfId="1" applyNumberFormat="1" applyFont="1" applyFill="1" applyBorder="1" applyAlignment="1" applyProtection="1">
      <alignment horizontal="center" vertical="center"/>
      <protection locked="0"/>
    </xf>
    <xf numFmtId="187" fontId="9" fillId="4" borderId="163" xfId="1" applyFont="1" applyFill="1" applyBorder="1" applyAlignment="1" applyProtection="1">
      <alignment horizontal="center" vertical="center" wrapText="1"/>
      <protection locked="0"/>
    </xf>
    <xf numFmtId="17" fontId="9" fillId="32" borderId="165" xfId="1" applyNumberFormat="1" applyFont="1" applyFill="1" applyBorder="1" applyAlignment="1" applyProtection="1">
      <alignment horizontal="center" vertical="center"/>
      <protection locked="0"/>
    </xf>
    <xf numFmtId="187" fontId="10" fillId="0" borderId="0" xfId="2" applyFont="1" applyAlignment="1" applyProtection="1">
      <alignment vertical="center"/>
      <protection locked="0"/>
    </xf>
    <xf numFmtId="187" fontId="9" fillId="31" borderId="159" xfId="1" applyFont="1" applyFill="1" applyBorder="1" applyAlignment="1" applyProtection="1">
      <alignment horizontal="center" vertical="center"/>
      <protection locked="0"/>
    </xf>
    <xf numFmtId="187" fontId="9" fillId="19" borderId="159" xfId="1" applyFont="1" applyFill="1" applyBorder="1" applyAlignment="1" applyProtection="1">
      <alignment horizontal="center" vertical="center"/>
      <protection locked="0"/>
    </xf>
    <xf numFmtId="187" fontId="9" fillId="0" borderId="159" xfId="2" applyFont="1" applyFill="1" applyBorder="1" applyAlignment="1" applyProtection="1">
      <alignment horizontal="center" vertical="center" wrapText="1"/>
      <protection locked="0"/>
    </xf>
    <xf numFmtId="187" fontId="9" fillId="20" borderId="159" xfId="1" applyFont="1" applyFill="1" applyBorder="1" applyAlignment="1" applyProtection="1">
      <alignment horizontal="center" vertical="center"/>
      <protection locked="0"/>
    </xf>
    <xf numFmtId="187" fontId="9" fillId="0" borderId="159" xfId="1" applyFont="1" applyFill="1" applyBorder="1" applyAlignment="1" applyProtection="1">
      <alignment horizontal="center" vertical="center"/>
      <protection locked="0"/>
    </xf>
    <xf numFmtId="41" fontId="9" fillId="0" borderId="0" xfId="1" applyNumberFormat="1" applyFont="1" applyFill="1" applyBorder="1" applyAlignment="1" applyProtection="1">
      <alignment vertical="center"/>
      <protection locked="0"/>
    </xf>
    <xf numFmtId="187" fontId="9" fillId="4" borderId="36" xfId="1" applyFont="1" applyFill="1" applyBorder="1" applyAlignment="1" applyProtection="1">
      <alignment horizontal="center" vertical="center" wrapText="1"/>
      <protection locked="0"/>
    </xf>
    <xf numFmtId="187" fontId="9" fillId="2" borderId="36" xfId="1" applyFont="1" applyFill="1" applyBorder="1" applyAlignment="1" applyProtection="1">
      <alignment horizontal="center" vertical="center" wrapText="1"/>
      <protection locked="0"/>
    </xf>
    <xf numFmtId="41" fontId="9" fillId="4" borderId="163" xfId="1" applyNumberFormat="1" applyFont="1" applyFill="1" applyBorder="1" applyAlignment="1" applyProtection="1">
      <alignment vertical="center"/>
      <protection locked="0"/>
    </xf>
    <xf numFmtId="187" fontId="9" fillId="32" borderId="159" xfId="1" applyFont="1" applyFill="1" applyBorder="1" applyAlignment="1" applyProtection="1">
      <alignment horizontal="center" vertical="center"/>
      <protection locked="0"/>
    </xf>
    <xf numFmtId="187" fontId="10" fillId="0" borderId="165" xfId="2" applyFont="1" applyFill="1" applyBorder="1" applyAlignment="1" applyProtection="1">
      <alignment horizontal="center" vertical="center"/>
      <protection locked="0"/>
    </xf>
    <xf numFmtId="38" fontId="9" fillId="4" borderId="0" xfId="1" applyNumberFormat="1" applyFont="1" applyFill="1" applyBorder="1" applyAlignment="1" applyProtection="1">
      <alignment vertical="center"/>
      <protection locked="0"/>
    </xf>
    <xf numFmtId="41" fontId="9" fillId="2" borderId="0" xfId="1" applyNumberFormat="1" applyFont="1" applyFill="1" applyBorder="1" applyAlignment="1" applyProtection="1">
      <alignment horizontal="center" vertical="center"/>
      <protection locked="0"/>
    </xf>
    <xf numFmtId="38" fontId="9" fillId="4" borderId="163" xfId="1" applyNumberFormat="1" applyFont="1" applyFill="1" applyBorder="1" applyAlignment="1" applyProtection="1">
      <alignment vertical="center"/>
      <protection locked="0"/>
    </xf>
    <xf numFmtId="41" fontId="10" fillId="0" borderId="0" xfId="2" applyNumberFormat="1" applyFont="1" applyAlignment="1" applyProtection="1">
      <alignment horizontal="center" vertical="center"/>
      <protection locked="0"/>
    </xf>
    <xf numFmtId="9" fontId="9" fillId="4" borderId="0" xfId="1242" applyFont="1" applyFill="1" applyBorder="1" applyAlignment="1" applyProtection="1">
      <alignment vertical="center"/>
      <protection locked="0"/>
    </xf>
    <xf numFmtId="38" fontId="9" fillId="4" borderId="0" xfId="1" applyNumberFormat="1" applyFont="1" applyFill="1" applyBorder="1" applyAlignment="1" applyProtection="1">
      <alignment horizontal="center" vertical="center"/>
      <protection locked="0"/>
    </xf>
    <xf numFmtId="38" fontId="9" fillId="2" borderId="0" xfId="1" applyNumberFormat="1" applyFont="1" applyFill="1" applyBorder="1" applyAlignment="1" applyProtection="1">
      <alignment horizontal="center" vertical="center"/>
      <protection locked="0"/>
    </xf>
    <xf numFmtId="4" fontId="9" fillId="4" borderId="0" xfId="1242" applyNumberFormat="1" applyFont="1" applyFill="1" applyBorder="1" applyAlignment="1" applyProtection="1">
      <alignment vertical="center"/>
      <protection locked="0"/>
    </xf>
    <xf numFmtId="4" fontId="9" fillId="0" borderId="0" xfId="1" applyNumberFormat="1" applyFont="1" applyFill="1" applyBorder="1" applyAlignment="1" applyProtection="1">
      <alignment vertical="center"/>
      <protection locked="0"/>
    </xf>
    <xf numFmtId="3" fontId="10" fillId="4" borderId="0" xfId="2" applyNumberFormat="1" applyFont="1" applyFill="1" applyBorder="1" applyAlignment="1" applyProtection="1">
      <alignment vertical="center"/>
      <protection locked="0"/>
    </xf>
    <xf numFmtId="41" fontId="9" fillId="0" borderId="0" xfId="2" applyNumberFormat="1" applyFont="1" applyAlignment="1" applyProtection="1">
      <alignment horizontal="center" vertical="center"/>
      <protection locked="0"/>
    </xf>
    <xf numFmtId="41" fontId="9" fillId="31" borderId="161" xfId="1" applyNumberFormat="1" applyFont="1" applyFill="1" applyBorder="1" applyAlignment="1" applyProtection="1">
      <alignment vertical="center"/>
      <protection locked="0"/>
    </xf>
    <xf numFmtId="41" fontId="9" fillId="19" borderId="161" xfId="1" applyNumberFormat="1" applyFont="1" applyFill="1" applyBorder="1" applyAlignment="1" applyProtection="1">
      <alignment horizontal="center" vertical="center"/>
      <protection locked="0"/>
    </xf>
    <xf numFmtId="9" fontId="9" fillId="0" borderId="161" xfId="1242" applyNumberFormat="1" applyFont="1" applyFill="1" applyBorder="1" applyAlignment="1" applyProtection="1">
      <alignment horizontal="center" vertical="center"/>
      <protection locked="0"/>
    </xf>
    <xf numFmtId="40" fontId="9" fillId="20" borderId="161" xfId="1" applyNumberFormat="1" applyFont="1" applyFill="1" applyBorder="1" applyAlignment="1" applyProtection="1">
      <alignment horizontal="center" vertical="center"/>
      <protection locked="0"/>
    </xf>
    <xf numFmtId="38" fontId="9" fillId="4" borderId="164" xfId="1" applyNumberFormat="1" applyFont="1" applyFill="1" applyBorder="1" applyAlignment="1" applyProtection="1">
      <alignment horizontal="center" vertical="center"/>
      <protection locked="0"/>
    </xf>
    <xf numFmtId="38" fontId="9" fillId="2" borderId="164" xfId="1" applyNumberFormat="1" applyFont="1" applyFill="1" applyBorder="1" applyAlignment="1" applyProtection="1">
      <alignment horizontal="center" vertical="center"/>
      <protection locked="0"/>
    </xf>
    <xf numFmtId="38" fontId="9" fillId="32" borderId="161" xfId="1" applyNumberFormat="1" applyFont="1" applyFill="1" applyBorder="1" applyAlignment="1" applyProtection="1">
      <alignment vertical="center"/>
      <protection locked="0"/>
    </xf>
    <xf numFmtId="41" fontId="9" fillId="4" borderId="164" xfId="1" applyNumberFormat="1" applyFont="1" applyFill="1" applyBorder="1" applyAlignment="1" applyProtection="1">
      <alignment vertical="center"/>
      <protection locked="0"/>
    </xf>
    <xf numFmtId="9" fontId="9" fillId="0" borderId="0" xfId="1" applyNumberFormat="1" applyFont="1" applyFill="1" applyBorder="1" applyAlignment="1" applyProtection="1">
      <alignment vertical="center"/>
      <protection locked="0"/>
    </xf>
    <xf numFmtId="3" fontId="9" fillId="4" borderId="0" xfId="1242" applyNumberFormat="1" applyFont="1" applyFill="1" applyBorder="1" applyAlignment="1" applyProtection="1">
      <alignment vertical="center"/>
      <protection locked="0"/>
    </xf>
    <xf numFmtId="41" fontId="9" fillId="19" borderId="161" xfId="1" applyNumberFormat="1" applyFont="1" applyFill="1" applyBorder="1" applyAlignment="1" applyProtection="1">
      <alignment vertical="center"/>
      <protection locked="0"/>
    </xf>
    <xf numFmtId="41" fontId="9" fillId="4" borderId="0" xfId="1242" applyNumberFormat="1" applyFont="1" applyFill="1" applyBorder="1" applyAlignment="1" applyProtection="1">
      <alignment vertical="center"/>
      <protection locked="0"/>
    </xf>
    <xf numFmtId="43" fontId="9" fillId="0" borderId="0" xfId="1" applyNumberFormat="1" applyFont="1" applyFill="1" applyBorder="1" applyAlignment="1" applyProtection="1">
      <alignment vertical="center"/>
      <protection locked="0"/>
    </xf>
    <xf numFmtId="9" fontId="9" fillId="4" borderId="163" xfId="1" applyNumberFormat="1" applyFont="1" applyFill="1" applyBorder="1" applyAlignment="1" applyProtection="1">
      <alignment vertical="center"/>
      <protection locked="0"/>
    </xf>
    <xf numFmtId="3" fontId="9" fillId="32" borderId="161" xfId="1242" applyNumberFormat="1" applyFont="1" applyFill="1" applyBorder="1" applyAlignment="1" applyProtection="1">
      <alignment vertical="center"/>
      <protection locked="0"/>
    </xf>
    <xf numFmtId="187" fontId="10" fillId="0" borderId="160" xfId="2" applyFont="1" applyBorder="1" applyAlignment="1" applyProtection="1">
      <alignment vertical="center"/>
      <protection locked="0"/>
    </xf>
    <xf numFmtId="9" fontId="9" fillId="20" borderId="174" xfId="1" applyNumberFormat="1" applyFont="1" applyFill="1" applyBorder="1" applyAlignment="1" applyProtection="1">
      <alignment vertical="center"/>
      <protection locked="0"/>
    </xf>
    <xf numFmtId="9" fontId="9" fillId="0" borderId="174" xfId="1" applyNumberFormat="1" applyFont="1" applyFill="1" applyBorder="1" applyAlignment="1" applyProtection="1">
      <alignment vertical="center"/>
      <protection locked="0"/>
    </xf>
    <xf numFmtId="9" fontId="9" fillId="0" borderId="0" xfId="1242" applyFont="1" applyFill="1" applyBorder="1" applyAlignment="1" applyProtection="1">
      <alignment vertical="center"/>
      <protection locked="0"/>
    </xf>
    <xf numFmtId="43" fontId="9" fillId="0" borderId="0" xfId="2" applyNumberFormat="1" applyFont="1" applyBorder="1" applyAlignment="1" applyProtection="1">
      <alignment horizontal="center" vertical="center"/>
      <protection locked="0"/>
    </xf>
    <xf numFmtId="43" fontId="9" fillId="31" borderId="159" xfId="1" applyNumberFormat="1" applyFont="1" applyFill="1" applyBorder="1" applyAlignment="1" applyProtection="1">
      <alignment vertical="center"/>
      <protection locked="0"/>
    </xf>
    <xf numFmtId="187" fontId="10" fillId="0" borderId="159" xfId="2" applyFont="1" applyFill="1" applyBorder="1" applyAlignment="1" applyProtection="1">
      <alignment vertical="center"/>
      <protection locked="0"/>
    </xf>
    <xf numFmtId="9" fontId="9" fillId="31" borderId="159" xfId="1" applyNumberFormat="1" applyFont="1" applyFill="1" applyBorder="1" applyAlignment="1" applyProtection="1">
      <alignment vertical="center"/>
      <protection locked="0"/>
    </xf>
    <xf numFmtId="9" fontId="9" fillId="19" borderId="159" xfId="1" applyNumberFormat="1" applyFont="1" applyFill="1" applyBorder="1" applyAlignment="1" applyProtection="1">
      <alignment vertical="center"/>
      <protection locked="0"/>
    </xf>
    <xf numFmtId="43" fontId="9" fillId="4" borderId="0" xfId="1242" applyNumberFormat="1" applyFont="1" applyFill="1" applyBorder="1" applyAlignment="1" applyProtection="1">
      <alignment vertical="center"/>
      <protection locked="0"/>
    </xf>
    <xf numFmtId="9" fontId="9" fillId="32" borderId="159" xfId="1" applyNumberFormat="1" applyFont="1" applyFill="1" applyBorder="1" applyAlignment="1" applyProtection="1">
      <alignment vertical="center"/>
      <protection locked="0"/>
    </xf>
    <xf numFmtId="43" fontId="9" fillId="4" borderId="0" xfId="1" applyNumberFormat="1" applyFont="1" applyFill="1" applyBorder="1" applyAlignment="1" applyProtection="1">
      <alignment vertical="center"/>
      <protection locked="0"/>
    </xf>
    <xf numFmtId="9" fontId="10" fillId="0" borderId="0" xfId="1242" applyFont="1" applyFill="1" applyBorder="1" applyAlignment="1" applyProtection="1">
      <alignment vertical="center"/>
      <protection locked="0"/>
    </xf>
    <xf numFmtId="43" fontId="9" fillId="4" borderId="0" xfId="1247" applyNumberFormat="1" applyFont="1" applyFill="1" applyBorder="1" applyAlignment="1" applyProtection="1">
      <alignment vertical="center"/>
      <protection locked="0"/>
    </xf>
    <xf numFmtId="187" fontId="9" fillId="0" borderId="0" xfId="2" applyFont="1" applyFill="1" applyBorder="1" applyAlignment="1" applyProtection="1">
      <alignment vertical="center"/>
      <protection locked="0"/>
    </xf>
    <xf numFmtId="6" fontId="10" fillId="0" borderId="0" xfId="2" applyNumberFormat="1" applyFont="1" applyFill="1" applyBorder="1" applyAlignment="1" applyProtection="1">
      <alignment vertical="center"/>
      <protection locked="0"/>
    </xf>
    <xf numFmtId="187" fontId="9" fillId="9" borderId="166" xfId="2" applyFont="1" applyFill="1" applyBorder="1" applyAlignment="1" applyProtection="1">
      <alignment horizontal="center" vertical="center" wrapText="1"/>
      <protection locked="0"/>
    </xf>
    <xf numFmtId="187" fontId="9" fillId="9" borderId="52" xfId="2" applyFont="1" applyFill="1" applyBorder="1" applyAlignment="1" applyProtection="1">
      <alignment horizontal="center" vertical="center" wrapText="1"/>
      <protection locked="0"/>
    </xf>
    <xf numFmtId="42" fontId="10" fillId="9" borderId="74" xfId="2" applyNumberFormat="1" applyFont="1" applyFill="1" applyBorder="1" applyAlignment="1" applyProtection="1">
      <alignment vertical="center"/>
      <protection locked="0"/>
    </xf>
    <xf numFmtId="42" fontId="10" fillId="9" borderId="52" xfId="2" applyNumberFormat="1" applyFont="1" applyFill="1" applyBorder="1" applyAlignment="1" applyProtection="1">
      <alignment vertical="center"/>
      <protection locked="0"/>
    </xf>
    <xf numFmtId="187" fontId="92" fillId="4" borderId="0" xfId="2" applyFont="1" applyFill="1" applyBorder="1" applyAlignment="1" applyProtection="1">
      <alignment vertical="center"/>
      <protection locked="0"/>
    </xf>
    <xf numFmtId="187" fontId="10" fillId="0" borderId="38" xfId="2" applyFont="1" applyFill="1" applyBorder="1" applyAlignment="1" applyProtection="1">
      <alignment horizontal="center" vertical="center"/>
      <protection locked="0"/>
    </xf>
    <xf numFmtId="187" fontId="15" fillId="0" borderId="0" xfId="2" applyFont="1" applyBorder="1" applyAlignment="1" applyProtection="1">
      <alignment horizontal="center" vertical="center" wrapText="1"/>
      <protection locked="0"/>
    </xf>
    <xf numFmtId="187" fontId="61" fillId="4" borderId="169" xfId="1243" applyFont="1" applyFill="1" applyBorder="1" applyAlignment="1" applyProtection="1">
      <alignment horizontal="center" vertical="center"/>
      <protection locked="0"/>
    </xf>
    <xf numFmtId="187" fontId="61" fillId="4" borderId="0" xfId="1243" applyFont="1" applyFill="1" applyBorder="1" applyAlignment="1" applyProtection="1">
      <alignment horizontal="center" vertical="center"/>
      <protection locked="0"/>
    </xf>
    <xf numFmtId="187" fontId="93" fillId="4" borderId="0" xfId="1243" applyFont="1" applyFill="1" applyBorder="1" applyAlignment="1" applyProtection="1">
      <alignment horizontal="center" vertical="center"/>
      <protection locked="0"/>
    </xf>
    <xf numFmtId="38" fontId="61" fillId="0" borderId="163" xfId="2" applyNumberFormat="1" applyFont="1" applyFill="1" applyBorder="1" applyAlignment="1" applyProtection="1">
      <alignment vertical="center"/>
      <protection locked="0"/>
    </xf>
    <xf numFmtId="187" fontId="61" fillId="4" borderId="0" xfId="1243" applyFont="1" applyFill="1" applyBorder="1" applyAlignment="1" applyProtection="1">
      <alignment horizontal="left" vertical="center"/>
      <protection locked="0"/>
    </xf>
    <xf numFmtId="187" fontId="60" fillId="4" borderId="168" xfId="1243" applyFont="1" applyFill="1" applyBorder="1" applyAlignment="1" applyProtection="1">
      <alignment horizontal="center" vertical="center"/>
      <protection locked="0"/>
    </xf>
    <xf numFmtId="187" fontId="60" fillId="4" borderId="36" xfId="1243" applyFont="1" applyFill="1" applyBorder="1" applyAlignment="1" applyProtection="1">
      <alignment vertical="center"/>
      <protection locked="0"/>
    </xf>
    <xf numFmtId="187" fontId="60" fillId="4" borderId="36" xfId="1243" applyFont="1" applyFill="1" applyBorder="1" applyAlignment="1" applyProtection="1">
      <alignment horizontal="center" vertical="center"/>
      <protection locked="0"/>
    </xf>
    <xf numFmtId="6" fontId="92" fillId="0" borderId="36" xfId="2" applyNumberFormat="1" applyFont="1" applyBorder="1" applyAlignment="1" applyProtection="1">
      <alignment vertical="center"/>
      <protection locked="0"/>
    </xf>
    <xf numFmtId="38" fontId="60" fillId="0" borderId="36" xfId="2" applyNumberFormat="1" applyFont="1" applyFill="1" applyBorder="1" applyAlignment="1" applyProtection="1">
      <alignment vertical="center"/>
      <protection locked="0"/>
    </xf>
    <xf numFmtId="187" fontId="10" fillId="0" borderId="171" xfId="2" applyFont="1" applyFill="1" applyBorder="1" applyAlignment="1" applyProtection="1">
      <alignment vertical="center"/>
      <protection locked="0"/>
    </xf>
    <xf numFmtId="187" fontId="60" fillId="4" borderId="0" xfId="1243" applyFont="1" applyFill="1" applyBorder="1" applyAlignment="1" applyProtection="1">
      <alignment vertical="center"/>
      <protection locked="0"/>
    </xf>
    <xf numFmtId="187" fontId="60" fillId="4" borderId="0" xfId="1243" applyFont="1" applyFill="1" applyBorder="1" applyAlignment="1" applyProtection="1">
      <alignment horizontal="center" vertical="center"/>
      <protection locked="0"/>
    </xf>
    <xf numFmtId="6" fontId="60" fillId="0" borderId="0" xfId="2" applyNumberFormat="1" applyFont="1" applyBorder="1" applyAlignment="1" applyProtection="1">
      <alignment vertical="center"/>
      <protection locked="0"/>
    </xf>
    <xf numFmtId="38" fontId="92" fillId="0" borderId="0" xfId="2" applyNumberFormat="1" applyFont="1" applyFill="1" applyBorder="1" applyAlignment="1" applyProtection="1">
      <alignment vertical="center"/>
      <protection locked="0"/>
    </xf>
    <xf numFmtId="187" fontId="69" fillId="0" borderId="167" xfId="1244" applyFont="1" applyFill="1" applyBorder="1" applyAlignment="1" applyProtection="1">
      <alignment horizontal="centerContinuous" vertical="center"/>
      <protection locked="0"/>
    </xf>
    <xf numFmtId="187" fontId="9" fillId="0" borderId="66" xfId="1244" applyFont="1" applyFill="1" applyBorder="1" applyAlignment="1" applyProtection="1">
      <alignment horizontal="centerContinuous" vertical="center"/>
      <protection locked="0"/>
    </xf>
    <xf numFmtId="187" fontId="77" fillId="0" borderId="66" xfId="1244" applyFont="1" applyFill="1" applyBorder="1" applyAlignment="1" applyProtection="1">
      <alignment horizontal="centerContinuous" vertical="center"/>
      <protection locked="0"/>
    </xf>
    <xf numFmtId="187" fontId="92" fillId="0" borderId="66" xfId="1244" applyFont="1" applyFill="1" applyBorder="1" applyAlignment="1" applyProtection="1">
      <alignment horizontal="centerContinuous" vertical="center"/>
      <protection locked="0"/>
    </xf>
    <xf numFmtId="38" fontId="77" fillId="0" borderId="66" xfId="2" applyNumberFormat="1" applyFont="1" applyFill="1" applyBorder="1" applyAlignment="1" applyProtection="1">
      <alignment horizontal="centerContinuous" vertical="center"/>
      <protection locked="0"/>
    </xf>
    <xf numFmtId="38" fontId="77" fillId="0" borderId="172" xfId="2" applyNumberFormat="1" applyFont="1" applyFill="1" applyBorder="1" applyAlignment="1" applyProtection="1">
      <alignment horizontal="centerContinuous" vertical="center"/>
      <protection locked="0"/>
    </xf>
    <xf numFmtId="187" fontId="9" fillId="0" borderId="169" xfId="1244" applyFont="1" applyFill="1" applyBorder="1" applyAlignment="1" applyProtection="1">
      <alignment horizontal="centerContinuous" vertical="center"/>
      <protection locked="0"/>
    </xf>
    <xf numFmtId="187" fontId="9" fillId="0" borderId="0" xfId="1244" applyFont="1" applyFill="1" applyBorder="1" applyAlignment="1" applyProtection="1">
      <alignment horizontal="centerContinuous" vertical="center"/>
      <protection locked="0"/>
    </xf>
    <xf numFmtId="187" fontId="77" fillId="0" borderId="0" xfId="1244" applyFont="1" applyFill="1" applyBorder="1" applyAlignment="1" applyProtection="1">
      <alignment horizontal="centerContinuous" vertical="center"/>
      <protection locked="0"/>
    </xf>
    <xf numFmtId="187" fontId="92" fillId="0" borderId="0" xfId="1244" applyFont="1" applyFill="1" applyBorder="1" applyAlignment="1" applyProtection="1">
      <alignment horizontal="centerContinuous" vertical="center"/>
      <protection locked="0"/>
    </xf>
    <xf numFmtId="38" fontId="77" fillId="0" borderId="0" xfId="2" applyNumberFormat="1" applyFont="1" applyFill="1" applyBorder="1" applyAlignment="1" applyProtection="1">
      <alignment horizontal="centerContinuous" vertical="center"/>
      <protection locked="0"/>
    </xf>
    <xf numFmtId="38" fontId="77" fillId="0" borderId="163" xfId="2" applyNumberFormat="1" applyFont="1" applyFill="1" applyBorder="1" applyAlignment="1" applyProtection="1">
      <alignment horizontal="centerContinuous" vertical="center"/>
      <protection locked="0"/>
    </xf>
    <xf numFmtId="38" fontId="78" fillId="0" borderId="163" xfId="2" applyNumberFormat="1" applyFont="1" applyFill="1" applyBorder="1" applyAlignment="1" applyProtection="1">
      <alignment vertical="center"/>
      <protection locked="0"/>
    </xf>
    <xf numFmtId="187" fontId="77" fillId="4" borderId="168" xfId="1244" applyFont="1" applyFill="1" applyBorder="1" applyAlignment="1" applyProtection="1">
      <alignment horizontal="center" vertical="center"/>
      <protection locked="0"/>
    </xf>
    <xf numFmtId="187" fontId="77" fillId="4" borderId="36" xfId="1244" applyFont="1" applyFill="1" applyBorder="1" applyAlignment="1" applyProtection="1">
      <alignment horizontal="center" vertical="center"/>
      <protection locked="0"/>
    </xf>
    <xf numFmtId="187" fontId="77" fillId="4" borderId="36" xfId="1244" applyFont="1" applyFill="1" applyBorder="1" applyAlignment="1" applyProtection="1">
      <alignment vertical="center"/>
      <protection locked="0"/>
    </xf>
    <xf numFmtId="187" fontId="92" fillId="4" borderId="36" xfId="1244" applyFont="1" applyFill="1" applyBorder="1" applyAlignment="1" applyProtection="1">
      <alignment vertical="center"/>
      <protection locked="0"/>
    </xf>
    <xf numFmtId="6" fontId="77" fillId="0" borderId="36" xfId="2" applyNumberFormat="1" applyFont="1" applyBorder="1" applyAlignment="1" applyProtection="1">
      <alignment vertical="center"/>
      <protection locked="0"/>
    </xf>
    <xf numFmtId="38" fontId="77" fillId="0" borderId="171" xfId="2" applyNumberFormat="1" applyFont="1" applyFill="1" applyBorder="1" applyAlignment="1" applyProtection="1">
      <alignment vertical="center"/>
      <protection locked="0"/>
    </xf>
    <xf numFmtId="171" fontId="9" fillId="8" borderId="138" xfId="1246" applyNumberFormat="1" applyFont="1" applyFill="1" applyBorder="1" applyAlignment="1" applyProtection="1">
      <alignment horizontal="center" vertical="center"/>
      <protection locked="0"/>
    </xf>
    <xf numFmtId="42" fontId="10" fillId="7" borderId="234" xfId="2" applyNumberFormat="1" applyFont="1" applyFill="1" applyBorder="1" applyAlignment="1">
      <alignment vertical="center"/>
    </xf>
    <xf numFmtId="42" fontId="10" fillId="7" borderId="235" xfId="2" applyNumberFormat="1" applyFont="1" applyFill="1" applyBorder="1" applyAlignment="1">
      <alignment horizontal="center" vertical="center"/>
    </xf>
    <xf numFmtId="42" fontId="10" fillId="7" borderId="236" xfId="2" applyNumberFormat="1" applyFont="1" applyFill="1" applyBorder="1" applyAlignment="1">
      <alignment vertical="center"/>
    </xf>
    <xf numFmtId="42" fontId="10" fillId="7" borderId="237" xfId="2" applyNumberFormat="1" applyFont="1" applyFill="1" applyBorder="1" applyAlignment="1">
      <alignment vertical="center"/>
    </xf>
    <xf numFmtId="2" fontId="9" fillId="20" borderId="138" xfId="2" applyNumberFormat="1" applyFont="1" applyFill="1" applyBorder="1" applyAlignment="1" applyProtection="1">
      <alignment vertical="center"/>
    </xf>
    <xf numFmtId="2" fontId="23" fillId="20" borderId="163" xfId="2" applyNumberFormat="1" applyFont="1" applyFill="1" applyBorder="1" applyAlignment="1">
      <alignment vertical="center"/>
    </xf>
    <xf numFmtId="42" fontId="10" fillId="19" borderId="238" xfId="2" applyNumberFormat="1" applyFont="1" applyFill="1" applyBorder="1" applyAlignment="1">
      <alignment horizontal="center" vertical="center"/>
    </xf>
    <xf numFmtId="42" fontId="10" fillId="7" borderId="47" xfId="2" applyNumberFormat="1" applyFont="1" applyFill="1" applyBorder="1" applyAlignment="1">
      <alignment horizontal="center" vertical="center"/>
    </xf>
    <xf numFmtId="42" fontId="10" fillId="7" borderId="239" xfId="2" applyNumberFormat="1" applyFont="1" applyFill="1" applyBorder="1" applyAlignment="1">
      <alignment horizontal="center" vertical="center"/>
    </xf>
    <xf numFmtId="166" fontId="9" fillId="8" borderId="66" xfId="2" applyNumberFormat="1" applyFont="1" applyFill="1" applyBorder="1" applyAlignment="1" applyProtection="1">
      <alignment horizontal="center" vertical="center"/>
    </xf>
    <xf numFmtId="171" fontId="9" fillId="8" borderId="241" xfId="1246" applyNumberFormat="1" applyFont="1" applyFill="1" applyBorder="1" applyAlignment="1" applyProtection="1">
      <alignment vertical="center"/>
    </xf>
    <xf numFmtId="171" fontId="17" fillId="0" borderId="242" xfId="1246" applyNumberFormat="1" applyFont="1" applyFill="1" applyBorder="1" applyAlignment="1" applyProtection="1">
      <alignment vertical="center"/>
    </xf>
    <xf numFmtId="38" fontId="9" fillId="0" borderId="243" xfId="1246" applyNumberFormat="1" applyFont="1" applyFill="1" applyBorder="1" applyAlignment="1" applyProtection="1">
      <alignment vertical="center"/>
    </xf>
    <xf numFmtId="171" fontId="17" fillId="0" borderId="244" xfId="1246" applyNumberFormat="1" applyFont="1" applyFill="1" applyBorder="1" applyAlignment="1" applyProtection="1">
      <alignment vertical="center"/>
    </xf>
    <xf numFmtId="42" fontId="10" fillId="7" borderId="234" xfId="2" applyNumberFormat="1" applyFont="1" applyFill="1" applyBorder="1" applyAlignment="1" applyProtection="1">
      <alignment vertical="center"/>
    </xf>
    <xf numFmtId="42" fontId="10" fillId="7" borderId="235" xfId="2" applyNumberFormat="1" applyFont="1" applyFill="1" applyBorder="1" applyAlignment="1" applyProtection="1">
      <alignment horizontal="center" vertical="center"/>
    </xf>
    <xf numFmtId="42" fontId="10" fillId="7" borderId="236" xfId="2" applyNumberFormat="1" applyFont="1" applyFill="1" applyBorder="1" applyAlignment="1" applyProtection="1">
      <alignment vertical="center"/>
    </xf>
    <xf numFmtId="42" fontId="10" fillId="7" borderId="237" xfId="2" applyNumberFormat="1" applyFont="1" applyFill="1" applyBorder="1" applyAlignment="1" applyProtection="1">
      <alignment vertical="center"/>
    </xf>
    <xf numFmtId="42" fontId="17" fillId="0" borderId="237" xfId="2" applyNumberFormat="1" applyFont="1" applyFill="1" applyBorder="1" applyAlignment="1" applyProtection="1">
      <alignment vertical="center"/>
    </xf>
    <xf numFmtId="2" fontId="23" fillId="20" borderId="163" xfId="2" applyNumberFormat="1" applyFont="1" applyFill="1" applyBorder="1" applyAlignment="1" applyProtection="1">
      <alignment vertical="center"/>
    </xf>
    <xf numFmtId="2" fontId="10" fillId="20" borderId="163" xfId="2" applyNumberFormat="1" applyFont="1" applyFill="1" applyBorder="1" applyAlignment="1" applyProtection="1">
      <alignment vertical="center"/>
    </xf>
    <xf numFmtId="42" fontId="10" fillId="19" borderId="238" xfId="2" applyNumberFormat="1" applyFont="1" applyFill="1" applyBorder="1" applyAlignment="1" applyProtection="1">
      <alignment horizontal="center" vertical="center"/>
    </xf>
    <xf numFmtId="42" fontId="10" fillId="7" borderId="47" xfId="2" applyNumberFormat="1" applyFont="1" applyFill="1" applyBorder="1" applyAlignment="1" applyProtection="1">
      <alignment horizontal="center" vertical="center"/>
    </xf>
    <xf numFmtId="42" fontId="10" fillId="7" borderId="239" xfId="2" applyNumberFormat="1" applyFont="1" applyFill="1" applyBorder="1" applyAlignment="1" applyProtection="1">
      <alignment horizontal="center" vertical="center"/>
    </xf>
    <xf numFmtId="42" fontId="10" fillId="7" borderId="245" xfId="2" applyNumberFormat="1" applyFont="1" applyFill="1" applyBorder="1" applyAlignment="1" applyProtection="1">
      <alignment vertical="center"/>
    </xf>
    <xf numFmtId="42" fontId="17" fillId="0" borderId="49" xfId="2" applyNumberFormat="1" applyFont="1" applyFill="1" applyBorder="1" applyAlignment="1" applyProtection="1">
      <alignment vertical="center"/>
    </xf>
    <xf numFmtId="2" fontId="10" fillId="20" borderId="116" xfId="2" applyNumberFormat="1" applyFont="1" applyFill="1" applyBorder="1" applyAlignment="1" applyProtection="1">
      <alignment vertical="center"/>
    </xf>
    <xf numFmtId="166" fontId="9" fillId="8" borderId="66" xfId="2" applyNumberFormat="1" applyFont="1" applyFill="1" applyBorder="1" applyAlignment="1">
      <alignment horizontal="center" vertical="center"/>
    </xf>
    <xf numFmtId="2" fontId="9" fillId="20" borderId="138" xfId="2" applyNumberFormat="1" applyFont="1" applyFill="1" applyBorder="1" applyAlignment="1">
      <alignment vertical="center"/>
    </xf>
    <xf numFmtId="2" fontId="10" fillId="20" borderId="163" xfId="2" applyNumberFormat="1" applyFont="1" applyFill="1" applyBorder="1" applyAlignment="1">
      <alignment vertical="center"/>
    </xf>
    <xf numFmtId="2" fontId="10" fillId="20" borderId="116" xfId="2" applyNumberFormat="1" applyFont="1" applyFill="1" applyBorder="1" applyAlignment="1">
      <alignment vertical="center"/>
    </xf>
    <xf numFmtId="42" fontId="9" fillId="37" borderId="51" xfId="2" applyNumberFormat="1" applyFont="1" applyFill="1" applyBorder="1" applyAlignment="1" applyProtection="1">
      <alignment vertical="center"/>
      <protection locked="0"/>
    </xf>
    <xf numFmtId="187" fontId="98" fillId="33" borderId="28" xfId="0" applyFont="1" applyFill="1" applyBorder="1" applyAlignment="1" applyProtection="1">
      <alignment horizontal="center" vertical="center"/>
      <protection locked="0"/>
    </xf>
    <xf numFmtId="42" fontId="10" fillId="7" borderId="240" xfId="2" applyNumberFormat="1" applyFont="1" applyFill="1" applyBorder="1" applyAlignment="1">
      <alignment horizontal="center" vertical="center"/>
    </xf>
    <xf numFmtId="187" fontId="10" fillId="36" borderId="28" xfId="0" applyFont="1" applyFill="1" applyBorder="1" applyAlignment="1" applyProtection="1">
      <alignment horizontal="center" vertical="center"/>
      <protection locked="0"/>
    </xf>
    <xf numFmtId="174" fontId="32" fillId="0" borderId="162" xfId="0" applyNumberFormat="1" applyFont="1" applyBorder="1" applyAlignment="1">
      <alignment horizontal="center"/>
      <protection locked="0"/>
    </xf>
    <xf numFmtId="174" fontId="51" fillId="0" borderId="0" xfId="0" applyNumberFormat="1" applyFont="1" applyBorder="1" applyAlignment="1">
      <alignment horizontal="center"/>
      <protection locked="0"/>
    </xf>
    <xf numFmtId="174" fontId="51" fillId="0" borderId="0" xfId="0" applyNumberFormat="1" applyFont="1" applyAlignment="1">
      <alignment horizontal="center"/>
      <protection locked="0"/>
    </xf>
    <xf numFmtId="42" fontId="10" fillId="9" borderId="253" xfId="2" applyNumberFormat="1" applyFont="1" applyFill="1" applyBorder="1" applyAlignment="1" applyProtection="1">
      <alignment vertical="center"/>
      <protection locked="0"/>
    </xf>
    <xf numFmtId="174" fontId="92" fillId="4" borderId="0" xfId="2" applyNumberFormat="1" applyFont="1" applyFill="1" applyBorder="1" applyAlignment="1" applyProtection="1">
      <alignment vertical="center"/>
      <protection locked="0"/>
    </xf>
    <xf numFmtId="187" fontId="32" fillId="0" borderId="0" xfId="2" applyFont="1" applyFill="1" applyBorder="1" applyAlignment="1" applyProtection="1">
      <alignment vertical="center"/>
      <protection locked="0"/>
    </xf>
    <xf numFmtId="187" fontId="71" fillId="0" borderId="0" xfId="1245" applyNumberFormat="1" applyFont="1" applyAlignment="1" applyProtection="1">
      <alignment horizontal="center" vertical="center" wrapText="1"/>
    </xf>
    <xf numFmtId="187" fontId="68" fillId="0" borderId="0" xfId="2" applyNumberFormat="1" applyFont="1" applyAlignment="1">
      <alignment horizontal="center" vertical="center" wrapText="1"/>
    </xf>
    <xf numFmtId="187" fontId="65" fillId="0" borderId="0" xfId="2" applyNumberFormat="1" applyFont="1" applyAlignment="1">
      <alignment vertical="center" wrapText="1"/>
    </xf>
    <xf numFmtId="187" fontId="67" fillId="0" borderId="0" xfId="2" applyNumberFormat="1" applyFont="1" applyAlignment="1">
      <alignment vertical="center" wrapText="1"/>
    </xf>
    <xf numFmtId="187" fontId="66" fillId="0" borderId="0" xfId="2" applyNumberFormat="1" applyFont="1" applyAlignment="1">
      <alignment vertical="center" wrapText="1"/>
    </xf>
    <xf numFmtId="187" fontId="54" fillId="0" borderId="0" xfId="2" applyNumberFormat="1" applyFont="1" applyAlignment="1">
      <alignment horizontal="center" vertical="center" wrapText="1"/>
    </xf>
    <xf numFmtId="187" fontId="101" fillId="28" borderId="0" xfId="2" applyNumberFormat="1" applyFont="1" applyFill="1" applyAlignment="1">
      <alignment vertical="center"/>
    </xf>
    <xf numFmtId="166" fontId="103" fillId="0" borderId="0" xfId="2" applyNumberFormat="1" applyFont="1" applyAlignment="1" applyProtection="1">
      <alignment horizontal="center" vertical="center" wrapText="1"/>
      <protection hidden="1"/>
    </xf>
    <xf numFmtId="187" fontId="104" fillId="9" borderId="2" xfId="2" applyNumberFormat="1" applyFont="1" applyFill="1" applyBorder="1" applyAlignment="1">
      <alignment horizontal="center" vertical="center" wrapText="1"/>
    </xf>
    <xf numFmtId="187" fontId="69" fillId="9" borderId="2" xfId="2" applyNumberFormat="1" applyFont="1" applyFill="1" applyBorder="1" applyAlignment="1">
      <alignment horizontal="center" vertical="center" wrapText="1"/>
    </xf>
    <xf numFmtId="187" fontId="105" fillId="0" borderId="0" xfId="2" applyNumberFormat="1" applyFont="1" applyAlignment="1">
      <alignment horizontal="center" vertical="center" wrapText="1"/>
    </xf>
    <xf numFmtId="166" fontId="103" fillId="0" borderId="0" xfId="2" applyNumberFormat="1" applyFont="1" applyFill="1" applyBorder="1" applyAlignment="1">
      <alignment horizontal="center" vertical="center" wrapText="1"/>
    </xf>
    <xf numFmtId="187" fontId="107" fillId="0" borderId="117" xfId="2" applyNumberFormat="1" applyFont="1" applyFill="1" applyBorder="1" applyAlignment="1">
      <alignment horizontal="center" vertical="center" wrapText="1"/>
    </xf>
    <xf numFmtId="187" fontId="105" fillId="0" borderId="117" xfId="2" applyNumberFormat="1" applyFont="1" applyFill="1" applyBorder="1" applyAlignment="1">
      <alignment horizontal="center" vertical="center" wrapText="1"/>
    </xf>
    <xf numFmtId="187" fontId="105" fillId="0" borderId="0" xfId="2" applyNumberFormat="1" applyFont="1" applyFill="1" applyBorder="1" applyAlignment="1">
      <alignment horizontal="center" vertical="center" wrapText="1"/>
    </xf>
    <xf numFmtId="187" fontId="68" fillId="0" borderId="0" xfId="2" applyNumberFormat="1" applyFont="1" applyAlignment="1">
      <alignment horizontal="center" vertical="center" wrapText="1"/>
    </xf>
    <xf numFmtId="187" fontId="65" fillId="0" borderId="0" xfId="2" applyNumberFormat="1" applyFont="1" applyAlignment="1">
      <alignment vertical="center" wrapText="1"/>
    </xf>
    <xf numFmtId="187" fontId="67" fillId="0" borderId="0" xfId="2" applyNumberFormat="1" applyFont="1" applyAlignment="1">
      <alignment vertical="center" wrapText="1"/>
    </xf>
    <xf numFmtId="187" fontId="66" fillId="0" borderId="0" xfId="2" applyNumberFormat="1" applyFont="1" applyAlignment="1">
      <alignment vertical="center" wrapText="1"/>
    </xf>
    <xf numFmtId="187" fontId="54" fillId="0" borderId="0" xfId="2" applyNumberFormat="1" applyFont="1" applyAlignment="1">
      <alignment horizontal="center" vertical="center" wrapText="1"/>
    </xf>
    <xf numFmtId="187" fontId="65" fillId="0" borderId="0" xfId="2" applyNumberFormat="1" applyFont="1" applyBorder="1" applyAlignment="1">
      <alignment vertical="center" wrapText="1"/>
    </xf>
    <xf numFmtId="187" fontId="68" fillId="0" borderId="0" xfId="2" applyNumberFormat="1" applyFont="1" applyAlignment="1">
      <alignment horizontal="center" vertical="center" wrapText="1"/>
    </xf>
    <xf numFmtId="187" fontId="65" fillId="0" borderId="0" xfId="2" applyNumberFormat="1" applyFont="1" applyAlignment="1">
      <alignment vertical="center" wrapText="1"/>
    </xf>
    <xf numFmtId="187" fontId="67" fillId="0" borderId="0" xfId="2" applyNumberFormat="1" applyFont="1" applyAlignment="1">
      <alignment vertical="center" wrapText="1"/>
    </xf>
    <xf numFmtId="187" fontId="66" fillId="0" borderId="0" xfId="2" applyNumberFormat="1" applyFont="1" applyAlignment="1">
      <alignment vertical="center" wrapText="1"/>
    </xf>
    <xf numFmtId="187" fontId="54" fillId="0" borderId="0" xfId="2" applyNumberFormat="1" applyFont="1" applyAlignment="1">
      <alignment horizontal="center" vertical="center" wrapText="1"/>
    </xf>
    <xf numFmtId="173" fontId="61" fillId="0" borderId="0" xfId="2" applyNumberFormat="1" applyFont="1" applyBorder="1" applyAlignment="1" applyProtection="1">
      <alignment horizontal="right" vertical="center"/>
      <protection locked="0"/>
    </xf>
    <xf numFmtId="187" fontId="78" fillId="4" borderId="257" xfId="1244" applyFont="1" applyFill="1" applyBorder="1" applyAlignment="1" applyProtection="1">
      <alignment horizontal="center" vertical="center"/>
      <protection locked="0"/>
    </xf>
    <xf numFmtId="187" fontId="78" fillId="4" borderId="256" xfId="1244" applyFont="1" applyFill="1" applyBorder="1" applyAlignment="1" applyProtection="1">
      <alignment horizontal="center" vertical="center"/>
      <protection locked="0"/>
    </xf>
    <xf numFmtId="187" fontId="78" fillId="4" borderId="256" xfId="1244" applyFont="1" applyFill="1" applyBorder="1" applyAlignment="1" applyProtection="1">
      <alignment vertical="center"/>
      <protection locked="0"/>
    </xf>
    <xf numFmtId="187" fontId="93" fillId="4" borderId="256" xfId="1244" applyFont="1" applyFill="1" applyBorder="1" applyAlignment="1" applyProtection="1">
      <alignment vertical="center"/>
      <protection locked="0"/>
    </xf>
    <xf numFmtId="38" fontId="78" fillId="0" borderId="258" xfId="2" applyNumberFormat="1" applyFont="1" applyBorder="1" applyAlignment="1" applyProtection="1">
      <alignment horizontal="center" vertical="center"/>
      <protection locked="0"/>
    </xf>
    <xf numFmtId="9" fontId="33" fillId="0" borderId="161" xfId="1242" applyNumberFormat="1" applyFont="1" applyFill="1" applyBorder="1" applyAlignment="1" applyProtection="1">
      <alignment horizontal="center" vertical="center"/>
      <protection locked="0"/>
    </xf>
    <xf numFmtId="187" fontId="102" fillId="0" borderId="0" xfId="2" applyNumberFormat="1" applyFont="1" applyFill="1" applyAlignment="1">
      <alignment horizontal="center" vertical="center" wrapText="1"/>
    </xf>
    <xf numFmtId="187" fontId="66" fillId="31" borderId="117" xfId="2" applyNumberFormat="1" applyFont="1" applyFill="1" applyBorder="1" applyAlignment="1">
      <alignment vertical="center" wrapText="1"/>
    </xf>
    <xf numFmtId="187" fontId="54" fillId="31" borderId="117" xfId="2" applyNumberFormat="1" applyFont="1" applyFill="1" applyBorder="1" applyAlignment="1">
      <alignment horizontal="center" vertical="center" wrapText="1"/>
    </xf>
    <xf numFmtId="187" fontId="71" fillId="0" borderId="0" xfId="1245" applyNumberFormat="1" applyFont="1" applyAlignment="1" applyProtection="1">
      <alignment horizontal="center" vertical="center" wrapText="1"/>
    </xf>
    <xf numFmtId="187" fontId="101" fillId="28" borderId="0" xfId="2" applyNumberFormat="1" applyFont="1" applyFill="1" applyAlignment="1">
      <alignment vertical="center"/>
    </xf>
    <xf numFmtId="187" fontId="102" fillId="0" borderId="0" xfId="2" applyNumberFormat="1" applyFont="1" applyFill="1" applyAlignment="1">
      <alignment horizontal="center" vertical="center" wrapText="1"/>
    </xf>
    <xf numFmtId="187" fontId="104" fillId="9" borderId="2" xfId="2" applyNumberFormat="1" applyFont="1" applyFill="1" applyBorder="1" applyAlignment="1">
      <alignment horizontal="center" vertical="center" wrapText="1"/>
    </xf>
    <xf numFmtId="187" fontId="69" fillId="9" borderId="2" xfId="2" applyNumberFormat="1" applyFont="1" applyFill="1" applyBorder="1" applyAlignment="1">
      <alignment horizontal="center" vertical="center" wrapText="1"/>
    </xf>
    <xf numFmtId="187" fontId="105" fillId="0" borderId="0" xfId="2" applyNumberFormat="1" applyFont="1" applyAlignment="1">
      <alignment horizontal="center" vertical="center" wrapText="1"/>
    </xf>
    <xf numFmtId="187" fontId="102" fillId="0" borderId="0" xfId="2" applyNumberFormat="1" applyFont="1" applyFill="1" applyAlignment="1">
      <alignment horizontal="center" vertical="center" wrapText="1"/>
    </xf>
    <xf numFmtId="187" fontId="102" fillId="0" borderId="0" xfId="2" applyNumberFormat="1" applyFont="1" applyFill="1" applyAlignment="1">
      <alignment horizontal="center" vertical="center" wrapText="1"/>
    </xf>
    <xf numFmtId="187" fontId="118" fillId="0" borderId="259" xfId="1245" applyNumberFormat="1" applyFont="1" applyBorder="1" applyAlignment="1" applyProtection="1">
      <alignment horizontal="center" vertical="center" wrapText="1"/>
    </xf>
    <xf numFmtId="187" fontId="105" fillId="0" borderId="0" xfId="2" applyNumberFormat="1" applyFont="1" applyBorder="1" applyAlignment="1">
      <alignment horizontal="center" vertical="center" wrapText="1"/>
    </xf>
    <xf numFmtId="187" fontId="117" fillId="0" borderId="0" xfId="2" applyNumberFormat="1" applyFont="1" applyAlignment="1">
      <alignment horizontal="center" vertical="center" wrapText="1"/>
    </xf>
    <xf numFmtId="187" fontId="114" fillId="0" borderId="0" xfId="2" applyNumberFormat="1" applyFont="1" applyBorder="1" applyAlignment="1">
      <alignment vertical="center" wrapText="1"/>
    </xf>
    <xf numFmtId="187" fontId="114" fillId="0" borderId="0" xfId="2" applyNumberFormat="1" applyFont="1" applyAlignment="1">
      <alignment vertical="center" wrapText="1"/>
    </xf>
    <xf numFmtId="187" fontId="121" fillId="33" borderId="28" xfId="0" applyFont="1" applyFill="1" applyBorder="1" applyAlignment="1" applyProtection="1">
      <alignment horizontal="center" vertical="center"/>
      <protection locked="0"/>
    </xf>
    <xf numFmtId="187" fontId="102" fillId="0" borderId="0" xfId="2" applyNumberFormat="1" applyFont="1" applyFill="1" applyAlignment="1">
      <alignment horizontal="center" vertical="center" wrapText="1"/>
    </xf>
    <xf numFmtId="187" fontId="104" fillId="9" borderId="260" xfId="2" applyNumberFormat="1" applyFont="1" applyFill="1" applyBorder="1" applyAlignment="1">
      <alignment horizontal="center" vertical="center" wrapText="1"/>
    </xf>
    <xf numFmtId="187" fontId="69" fillId="9" borderId="260" xfId="2" applyNumberFormat="1" applyFont="1" applyFill="1" applyBorder="1" applyAlignment="1">
      <alignment horizontal="center" vertical="center" wrapText="1"/>
    </xf>
    <xf numFmtId="187" fontId="22" fillId="31" borderId="261" xfId="2" applyNumberFormat="1" applyFont="1" applyFill="1" applyBorder="1" applyAlignment="1">
      <alignment horizontal="left" vertical="center" indent="1"/>
    </xf>
    <xf numFmtId="187" fontId="101" fillId="28" borderId="0" xfId="2" applyNumberFormat="1" applyFont="1" applyFill="1" applyAlignment="1">
      <alignment vertical="center"/>
    </xf>
    <xf numFmtId="187" fontId="104" fillId="9" borderId="260" xfId="2" applyNumberFormat="1" applyFont="1" applyFill="1" applyBorder="1" applyAlignment="1">
      <alignment horizontal="center" vertical="center" wrapText="1"/>
    </xf>
    <xf numFmtId="187" fontId="69" fillId="9" borderId="260" xfId="2" applyNumberFormat="1" applyFont="1" applyFill="1" applyBorder="1" applyAlignment="1">
      <alignment horizontal="center" vertical="center" wrapText="1"/>
    </xf>
    <xf numFmtId="187" fontId="105" fillId="0" borderId="0" xfId="2" applyNumberFormat="1" applyFont="1" applyAlignment="1">
      <alignment horizontal="center" vertical="center" wrapText="1"/>
    </xf>
    <xf numFmtId="187" fontId="125" fillId="9" borderId="261" xfId="2" applyNumberFormat="1" applyFont="1" applyFill="1" applyBorder="1" applyAlignment="1">
      <alignment horizontal="left" vertical="center" indent="2"/>
    </xf>
    <xf numFmtId="187" fontId="107" fillId="9" borderId="117" xfId="2" applyNumberFormat="1" applyFont="1" applyFill="1" applyBorder="1" applyAlignment="1">
      <alignment vertical="center"/>
    </xf>
    <xf numFmtId="187" fontId="106" fillId="9" borderId="117" xfId="2" applyNumberFormat="1" applyFont="1" applyFill="1" applyBorder="1" applyAlignment="1">
      <alignment vertical="center"/>
    </xf>
    <xf numFmtId="187" fontId="67" fillId="9" borderId="117" xfId="2" applyNumberFormat="1" applyFont="1" applyFill="1" applyBorder="1" applyAlignment="1">
      <alignment vertical="center"/>
    </xf>
    <xf numFmtId="187" fontId="106" fillId="9" borderId="117" xfId="2" applyNumberFormat="1" applyFont="1" applyFill="1" applyBorder="1" applyAlignment="1">
      <alignment horizontal="center" vertical="center"/>
    </xf>
    <xf numFmtId="166" fontId="112" fillId="0" borderId="260" xfId="2" applyNumberFormat="1" applyFont="1" applyFill="1" applyBorder="1" applyAlignment="1">
      <alignment horizontal="center" vertical="center" wrapText="1"/>
    </xf>
    <xf numFmtId="177" fontId="114" fillId="0" borderId="260" xfId="2" applyNumberFormat="1" applyFont="1" applyBorder="1" applyAlignment="1">
      <alignment vertical="center" wrapText="1"/>
    </xf>
    <xf numFmtId="1" fontId="112" fillId="0" borderId="260" xfId="2" applyNumberFormat="1" applyFont="1" applyFill="1" applyBorder="1" applyAlignment="1">
      <alignment horizontal="center" vertical="center"/>
    </xf>
    <xf numFmtId="187" fontId="128" fillId="0" borderId="260" xfId="2" applyNumberFormat="1" applyFont="1" applyFill="1" applyBorder="1" applyAlignment="1">
      <alignment horizontal="center" vertical="center"/>
    </xf>
    <xf numFmtId="187" fontId="125" fillId="0" borderId="260" xfId="2" applyNumberFormat="1" applyFont="1" applyBorder="1" applyAlignment="1">
      <alignment horizontal="left" vertical="center" wrapText="1"/>
    </xf>
    <xf numFmtId="2" fontId="10" fillId="0" borderId="179" xfId="918" applyNumberFormat="1" applyFont="1" applyFill="1" applyBorder="1" applyAlignment="1">
      <alignment horizontal="center" vertical="center"/>
    </xf>
    <xf numFmtId="171" fontId="10" fillId="0" borderId="200" xfId="918" applyNumberFormat="1" applyFont="1" applyFill="1" applyBorder="1" applyAlignment="1">
      <alignment horizontal="center" vertical="center"/>
    </xf>
    <xf numFmtId="171" fontId="10" fillId="0" borderId="249" xfId="918" applyNumberFormat="1" applyFont="1" applyFill="1" applyBorder="1" applyAlignment="1">
      <alignment horizontal="center" vertical="center"/>
    </xf>
    <xf numFmtId="171" fontId="10" fillId="0" borderId="247" xfId="918" applyNumberFormat="1" applyFont="1" applyFill="1" applyBorder="1" applyAlignment="1">
      <alignment horizontal="center" vertical="center"/>
    </xf>
    <xf numFmtId="171" fontId="10" fillId="0" borderId="248" xfId="918" applyNumberFormat="1" applyFont="1" applyFill="1" applyBorder="1" applyAlignment="1">
      <alignment horizontal="center" vertical="center"/>
    </xf>
    <xf numFmtId="171" fontId="10" fillId="0" borderId="250" xfId="918" applyNumberFormat="1" applyFont="1" applyFill="1" applyBorder="1" applyAlignment="1">
      <alignment horizontal="center" vertical="center"/>
    </xf>
    <xf numFmtId="171" fontId="10" fillId="0" borderId="254" xfId="918" applyNumberFormat="1" applyFont="1" applyFill="1" applyBorder="1" applyAlignment="1">
      <alignment horizontal="center" vertical="center"/>
    </xf>
    <xf numFmtId="1" fontId="10" fillId="0" borderId="179" xfId="918" applyNumberFormat="1" applyFont="1" applyFill="1" applyBorder="1" applyAlignment="1">
      <alignment horizontal="right" vertical="center"/>
    </xf>
    <xf numFmtId="171" fontId="10" fillId="0" borderId="184" xfId="918" applyNumberFormat="1" applyFont="1" applyFill="1" applyBorder="1" applyAlignment="1">
      <alignment horizontal="center" vertical="center"/>
    </xf>
    <xf numFmtId="171" fontId="10" fillId="0" borderId="183" xfId="918" applyNumberFormat="1" applyFont="1" applyFill="1" applyBorder="1" applyAlignment="1">
      <alignment horizontal="center" vertical="center"/>
    </xf>
    <xf numFmtId="171" fontId="16" fillId="0" borderId="183" xfId="918" applyNumberFormat="1" applyFont="1" applyFill="1" applyBorder="1" applyAlignment="1">
      <alignment horizontal="center" vertical="center"/>
    </xf>
    <xf numFmtId="171" fontId="10" fillId="0" borderId="251" xfId="918" applyNumberFormat="1" applyFont="1" applyFill="1" applyBorder="1" applyAlignment="1">
      <alignment horizontal="center" vertical="center"/>
    </xf>
    <xf numFmtId="171" fontId="10" fillId="0" borderId="252" xfId="918" applyNumberFormat="1" applyFont="1" applyFill="1" applyBorder="1" applyAlignment="1">
      <alignment horizontal="center" vertical="center"/>
    </xf>
    <xf numFmtId="39" fontId="10" fillId="20" borderId="0" xfId="1246" applyNumberFormat="1" applyFont="1" applyFill="1" applyBorder="1" applyAlignment="1" applyProtection="1">
      <alignment horizontal="center" vertical="center"/>
    </xf>
    <xf numFmtId="39" fontId="10" fillId="20" borderId="0" xfId="1246" applyNumberFormat="1" applyFont="1" applyFill="1" applyBorder="1" applyAlignment="1" applyProtection="1">
      <alignment horizontal="center" vertical="center"/>
      <protection locked="0"/>
    </xf>
    <xf numFmtId="39" fontId="9" fillId="20" borderId="7" xfId="1246" applyNumberFormat="1" applyFont="1" applyFill="1" applyBorder="1" applyAlignment="1" applyProtection="1">
      <alignment horizontal="center" vertical="center"/>
      <protection locked="0"/>
    </xf>
    <xf numFmtId="187" fontId="101" fillId="31" borderId="117" xfId="2" applyNumberFormat="1" applyFont="1" applyFill="1" applyBorder="1" applyAlignment="1">
      <alignment vertical="center"/>
    </xf>
    <xf numFmtId="187" fontId="67" fillId="31" borderId="117" xfId="2" applyNumberFormat="1" applyFont="1" applyFill="1" applyBorder="1" applyAlignment="1">
      <alignment vertical="center"/>
    </xf>
    <xf numFmtId="187" fontId="54" fillId="31" borderId="255" xfId="2" applyNumberFormat="1" applyFont="1" applyFill="1" applyBorder="1" applyAlignment="1">
      <alignment horizontal="center" vertical="center" wrapText="1"/>
    </xf>
    <xf numFmtId="187" fontId="65" fillId="31" borderId="117" xfId="2" applyNumberFormat="1" applyFont="1" applyFill="1" applyBorder="1" applyAlignment="1">
      <alignment vertical="center"/>
    </xf>
    <xf numFmtId="187" fontId="66" fillId="31" borderId="117" xfId="2" applyNumberFormat="1" applyFont="1" applyFill="1" applyBorder="1" applyAlignment="1">
      <alignment vertical="center"/>
    </xf>
    <xf numFmtId="187" fontId="54" fillId="31" borderId="117" xfId="2" applyNumberFormat="1" applyFont="1" applyFill="1" applyBorder="1" applyAlignment="1">
      <alignment horizontal="center" vertical="center"/>
    </xf>
    <xf numFmtId="187" fontId="22" fillId="31" borderId="261" xfId="2" applyNumberFormat="1" applyFont="1" applyFill="1" applyBorder="1" applyAlignment="1">
      <alignment horizontal="left" vertical="center"/>
    </xf>
    <xf numFmtId="187" fontId="96" fillId="0" borderId="273" xfId="2559" applyFont="1" applyFill="1" applyBorder="1" applyAlignment="1">
      <alignment horizontal="center" vertical="center"/>
    </xf>
    <xf numFmtId="173" fontId="97" fillId="0" borderId="260" xfId="2571" applyNumberFormat="1" applyFont="1" applyFill="1" applyBorder="1" applyAlignment="1">
      <alignment vertical="center"/>
    </xf>
    <xf numFmtId="38" fontId="96" fillId="0" borderId="232" xfId="2571" applyNumberFormat="1" applyFont="1" applyFill="1" applyBorder="1" applyAlignment="1">
      <alignment vertical="center" wrapText="1"/>
    </xf>
    <xf numFmtId="42" fontId="124" fillId="7" borderId="68" xfId="2" applyNumberFormat="1" applyFont="1" applyFill="1" applyBorder="1" applyAlignment="1">
      <alignment vertical="center"/>
    </xf>
    <xf numFmtId="42" fontId="110" fillId="8" borderId="12" xfId="2" applyNumberFormat="1" applyFont="1" applyFill="1" applyBorder="1" applyAlignment="1">
      <alignment vertical="center"/>
    </xf>
    <xf numFmtId="187" fontId="96" fillId="0" borderId="234" xfId="2559" applyFont="1" applyFill="1" applyBorder="1" applyAlignment="1">
      <alignment horizontal="center" vertical="center"/>
    </xf>
    <xf numFmtId="187" fontId="10" fillId="0" borderId="260" xfId="2571" applyFont="1" applyFill="1" applyBorder="1" applyAlignment="1">
      <alignment vertical="center"/>
    </xf>
    <xf numFmtId="187" fontId="10" fillId="0" borderId="261" xfId="2571" applyFont="1" applyFill="1" applyBorder="1" applyAlignment="1">
      <alignment vertical="center"/>
    </xf>
    <xf numFmtId="166" fontId="107" fillId="0" borderId="260" xfId="2" applyNumberFormat="1" applyFont="1" applyFill="1" applyBorder="1" applyAlignment="1">
      <alignment horizontal="center" vertical="center" wrapText="1"/>
    </xf>
    <xf numFmtId="187" fontId="108" fillId="4" borderId="255" xfId="1243" applyNumberFormat="1" applyFont="1" applyFill="1" applyBorder="1" applyAlignment="1">
      <alignment horizontal="center" vertical="center"/>
    </xf>
    <xf numFmtId="187" fontId="108" fillId="4" borderId="260" xfId="1243" applyNumberFormat="1" applyFont="1" applyFill="1" applyBorder="1" applyAlignment="1">
      <alignment horizontal="center" vertical="center"/>
    </xf>
    <xf numFmtId="187" fontId="108" fillId="4" borderId="260" xfId="1243" applyNumberFormat="1" applyFont="1" applyFill="1" applyBorder="1" applyAlignment="1">
      <alignment horizontal="left" vertical="center"/>
    </xf>
    <xf numFmtId="38" fontId="108" fillId="0" borderId="232" xfId="1250" applyNumberFormat="1" applyFont="1" applyFill="1" applyBorder="1" applyAlignment="1">
      <alignment horizontal="center" vertical="center"/>
    </xf>
    <xf numFmtId="187" fontId="0" fillId="0" borderId="0" xfId="0" applyNumberFormat="1" applyAlignment="1" applyProtection="1">
      <alignment vertical="center"/>
    </xf>
    <xf numFmtId="187" fontId="7" fillId="4" borderId="0" xfId="2" applyFont="1" applyFill="1" applyBorder="1" applyAlignment="1" applyProtection="1">
      <alignment horizontal="center" vertical="center"/>
    </xf>
    <xf numFmtId="2" fontId="10" fillId="4" borderId="36" xfId="2" applyNumberFormat="1" applyFont="1" applyFill="1" applyBorder="1" applyAlignment="1" applyProtection="1">
      <alignment horizontal="center" vertical="center"/>
    </xf>
    <xf numFmtId="2" fontId="10" fillId="4" borderId="0" xfId="2" applyNumberFormat="1" applyFont="1" applyFill="1" applyBorder="1" applyAlignment="1" applyProtection="1">
      <alignment horizontal="center" vertical="center"/>
    </xf>
    <xf numFmtId="187" fontId="7" fillId="15" borderId="124" xfId="2" applyFont="1" applyFill="1" applyBorder="1" applyAlignment="1" applyProtection="1">
      <alignment horizontal="center" vertical="center"/>
    </xf>
    <xf numFmtId="187" fontId="7" fillId="15" borderId="123" xfId="2" applyFont="1" applyFill="1" applyBorder="1" applyAlignment="1" applyProtection="1">
      <alignment horizontal="center" vertical="center"/>
    </xf>
    <xf numFmtId="187" fontId="7" fillId="15" borderId="126" xfId="2" applyFont="1" applyFill="1" applyBorder="1" applyAlignment="1" applyProtection="1">
      <alignment horizontal="center" vertical="center"/>
    </xf>
    <xf numFmtId="41" fontId="37" fillId="0" borderId="135" xfId="2" applyNumberFormat="1" applyFont="1" applyFill="1" applyBorder="1" applyAlignment="1" applyProtection="1">
      <alignment horizontal="center" vertical="center" wrapText="1"/>
    </xf>
    <xf numFmtId="41" fontId="37" fillId="0" borderId="12" xfId="2" applyNumberFormat="1" applyFont="1" applyFill="1" applyBorder="1" applyAlignment="1" applyProtection="1">
      <alignment horizontal="center" vertical="center" wrapText="1"/>
    </xf>
    <xf numFmtId="41" fontId="37" fillId="0" borderId="192" xfId="2" applyNumberFormat="1" applyFont="1" applyFill="1" applyBorder="1" applyAlignment="1" applyProtection="1">
      <alignment horizontal="center" vertical="center" wrapText="1"/>
    </xf>
    <xf numFmtId="187" fontId="154" fillId="4" borderId="0" xfId="2" applyNumberFormat="1" applyFont="1" applyFill="1" applyBorder="1" applyAlignment="1" applyProtection="1">
      <alignment vertical="center" wrapText="1"/>
      <protection locked="0"/>
    </xf>
    <xf numFmtId="42" fontId="154" fillId="14" borderId="185" xfId="2" applyNumberFormat="1" applyFont="1" applyFill="1" applyBorder="1" applyAlignment="1" applyProtection="1">
      <alignment vertical="center"/>
      <protection locked="0"/>
    </xf>
    <xf numFmtId="42" fontId="154" fillId="14" borderId="186" xfId="2" applyNumberFormat="1" applyFont="1" applyFill="1" applyBorder="1" applyAlignment="1" applyProtection="1">
      <alignment vertical="center"/>
      <protection locked="0"/>
    </xf>
    <xf numFmtId="42" fontId="154" fillId="14" borderId="187" xfId="2" applyNumberFormat="1" applyFont="1" applyFill="1" applyBorder="1" applyAlignment="1" applyProtection="1">
      <alignment vertical="center"/>
      <protection locked="0"/>
    </xf>
    <xf numFmtId="42" fontId="154" fillId="6" borderId="0" xfId="2" applyNumberFormat="1" applyFont="1" applyFill="1" applyBorder="1" applyAlignment="1" applyProtection="1">
      <alignment vertical="center"/>
      <protection locked="0"/>
    </xf>
    <xf numFmtId="42" fontId="154" fillId="6" borderId="110" xfId="2" applyNumberFormat="1" applyFont="1" applyFill="1" applyBorder="1" applyAlignment="1" applyProtection="1">
      <alignment vertical="center"/>
      <protection locked="0"/>
    </xf>
    <xf numFmtId="187" fontId="155" fillId="0" borderId="0" xfId="0" applyNumberFormat="1" applyFont="1" applyAlignment="1" applyProtection="1">
      <alignment vertical="center"/>
    </xf>
    <xf numFmtId="187" fontId="154" fillId="0" borderId="0" xfId="2" applyNumberFormat="1" applyFont="1" applyFill="1" applyAlignment="1" applyProtection="1">
      <alignment vertical="center"/>
      <protection locked="0"/>
    </xf>
    <xf numFmtId="187" fontId="10" fillId="0" borderId="61" xfId="2" applyNumberFormat="1" applyFont="1" applyFill="1" applyBorder="1" applyAlignment="1">
      <alignment horizontal="left" vertical="center"/>
    </xf>
    <xf numFmtId="187" fontId="10" fillId="0" borderId="9" xfId="2" applyNumberFormat="1" applyFont="1" applyFill="1" applyBorder="1" applyAlignment="1">
      <alignment horizontal="center" vertical="center"/>
    </xf>
    <xf numFmtId="187" fontId="10" fillId="0" borderId="9" xfId="2" applyNumberFormat="1" applyFont="1" applyFill="1" applyBorder="1" applyAlignment="1">
      <alignment horizontal="center" vertical="center" wrapText="1"/>
    </xf>
    <xf numFmtId="9" fontId="10" fillId="4" borderId="274" xfId="2" applyNumberFormat="1" applyFont="1" applyFill="1" applyBorder="1" applyAlignment="1">
      <alignment horizontal="center" vertical="center"/>
    </xf>
    <xf numFmtId="166" fontId="10" fillId="4" borderId="10" xfId="2" applyNumberFormat="1" applyFont="1" applyFill="1" applyBorder="1" applyAlignment="1">
      <alignment horizontal="center" vertical="center"/>
    </xf>
    <xf numFmtId="166" fontId="124" fillId="0" borderId="0" xfId="2" applyNumberFormat="1" applyFont="1" applyFill="1" applyBorder="1" applyAlignment="1">
      <alignment horizontal="center" vertical="center"/>
    </xf>
    <xf numFmtId="168" fontId="124" fillId="25" borderId="81" xfId="2" applyNumberFormat="1" applyFont="1" applyFill="1" applyBorder="1" applyAlignment="1">
      <alignment horizontal="center" vertical="center"/>
    </xf>
    <xf numFmtId="6" fontId="10" fillId="0" borderId="38" xfId="2" applyNumberFormat="1" applyFont="1" applyFill="1" applyBorder="1" applyAlignment="1">
      <alignment horizontal="center" vertical="center"/>
    </xf>
    <xf numFmtId="6" fontId="124" fillId="0" borderId="235" xfId="2" applyNumberFormat="1" applyFont="1" applyFill="1" applyBorder="1" applyAlignment="1">
      <alignment horizontal="center" vertical="center"/>
    </xf>
    <xf numFmtId="166" fontId="124" fillId="4" borderId="0" xfId="2" applyNumberFormat="1" applyFont="1" applyFill="1" applyBorder="1" applyAlignment="1">
      <alignment horizontal="center" vertical="center"/>
    </xf>
    <xf numFmtId="1" fontId="124" fillId="0" borderId="284" xfId="2" applyNumberFormat="1" applyFont="1" applyFill="1" applyBorder="1" applyAlignment="1">
      <alignment horizontal="center" vertical="center"/>
    </xf>
    <xf numFmtId="42" fontId="124" fillId="21" borderId="85" xfId="2" applyNumberFormat="1" applyFont="1" applyFill="1" applyBorder="1" applyAlignment="1">
      <alignment vertical="center"/>
    </xf>
    <xf numFmtId="6" fontId="153" fillId="0" borderId="277" xfId="2" applyNumberFormat="1" applyFont="1" applyFill="1" applyBorder="1" applyAlignment="1">
      <alignment vertical="center"/>
    </xf>
    <xf numFmtId="42" fontId="153" fillId="0" borderId="278" xfId="2" applyNumberFormat="1" applyFont="1" applyFill="1" applyBorder="1" applyAlignment="1">
      <alignment vertical="center"/>
    </xf>
    <xf numFmtId="42" fontId="153" fillId="0" borderId="279" xfId="2" applyNumberFormat="1" applyFont="1" applyFill="1" applyBorder="1" applyAlignment="1">
      <alignment vertical="center"/>
    </xf>
    <xf numFmtId="6" fontId="153" fillId="0" borderId="276" xfId="2" applyNumberFormat="1" applyFont="1" applyFill="1" applyBorder="1" applyAlignment="1">
      <alignment vertical="center"/>
    </xf>
    <xf numFmtId="42" fontId="153" fillId="0" borderId="280" xfId="2" applyNumberFormat="1" applyFont="1" applyFill="1" applyBorder="1" applyAlignment="1">
      <alignment vertical="center"/>
    </xf>
    <xf numFmtId="2" fontId="124" fillId="0" borderId="102" xfId="2" applyNumberFormat="1" applyFont="1" applyFill="1" applyBorder="1" applyAlignment="1">
      <alignment vertical="center"/>
    </xf>
    <xf numFmtId="187" fontId="124" fillId="4" borderId="32" xfId="2" applyNumberFormat="1" applyFont="1" applyFill="1" applyBorder="1" applyAlignment="1">
      <alignment vertical="center" wrapText="1"/>
    </xf>
    <xf numFmtId="187" fontId="124" fillId="0" borderId="32" xfId="2" applyNumberFormat="1" applyFont="1" applyFill="1" applyBorder="1" applyAlignment="1">
      <alignment vertical="center" wrapText="1"/>
    </xf>
    <xf numFmtId="187" fontId="124" fillId="0" borderId="32" xfId="2" applyNumberFormat="1" applyFont="1" applyFill="1" applyBorder="1" applyAlignment="1">
      <alignment horizontal="left" vertical="center"/>
    </xf>
    <xf numFmtId="187" fontId="154" fillId="0" borderId="32" xfId="2" applyNumberFormat="1" applyFont="1" applyFill="1" applyBorder="1" applyAlignment="1" applyProtection="1">
      <alignment horizontal="left" vertical="center" wrapText="1"/>
      <protection locked="0"/>
    </xf>
    <xf numFmtId="187" fontId="154" fillId="0" borderId="32" xfId="2" applyNumberFormat="1" applyFont="1" applyFill="1" applyBorder="1" applyAlignment="1" applyProtection="1">
      <alignment vertical="center" wrapText="1"/>
      <protection locked="0"/>
    </xf>
    <xf numFmtId="187" fontId="154" fillId="0" borderId="53" xfId="2" applyNumberFormat="1" applyFont="1" applyFill="1" applyBorder="1" applyAlignment="1" applyProtection="1">
      <alignment vertical="center" wrapText="1"/>
      <protection locked="0"/>
    </xf>
    <xf numFmtId="187" fontId="154" fillId="0" borderId="54" xfId="2" applyNumberFormat="1" applyFont="1" applyFill="1" applyBorder="1" applyAlignment="1" applyProtection="1">
      <alignment vertical="center" wrapText="1"/>
      <protection locked="0"/>
    </xf>
    <xf numFmtId="171" fontId="9" fillId="0" borderId="217" xfId="1267" applyNumberFormat="1" applyFont="1" applyFill="1" applyBorder="1" applyAlignment="1" applyProtection="1">
      <alignment horizontal="center" vertical="center"/>
    </xf>
    <xf numFmtId="171" fontId="9" fillId="24" borderId="80" xfId="1267" applyNumberFormat="1" applyFont="1" applyFill="1" applyBorder="1" applyAlignment="1" applyProtection="1">
      <alignment horizontal="center" vertical="center"/>
    </xf>
    <xf numFmtId="171" fontId="9" fillId="8" borderId="7" xfId="1267" applyNumberFormat="1" applyFont="1" applyFill="1" applyBorder="1" applyAlignment="1" applyProtection="1">
      <alignment horizontal="center" vertical="center"/>
    </xf>
    <xf numFmtId="171" fontId="9" fillId="8" borderId="11" xfId="1267" applyNumberFormat="1" applyFont="1" applyFill="1" applyBorder="1" applyAlignment="1" applyProtection="1">
      <alignment horizontal="center" vertical="center"/>
    </xf>
    <xf numFmtId="171" fontId="9" fillId="8" borderId="192" xfId="1267" applyNumberFormat="1" applyFont="1" applyFill="1" applyBorder="1" applyAlignment="1" applyProtection="1">
      <alignment vertical="center"/>
    </xf>
    <xf numFmtId="171" fontId="9" fillId="8" borderId="218" xfId="1267" applyNumberFormat="1" applyFont="1" applyFill="1" applyBorder="1" applyAlignment="1" applyProtection="1">
      <alignment vertical="center"/>
    </xf>
    <xf numFmtId="171" fontId="17" fillId="8" borderId="67" xfId="1267" applyNumberFormat="1" applyFont="1" applyFill="1" applyBorder="1" applyAlignment="1" applyProtection="1">
      <alignment vertical="center"/>
    </xf>
    <xf numFmtId="171" fontId="9" fillId="22" borderId="83" xfId="1267" applyNumberFormat="1" applyFont="1" applyFill="1" applyBorder="1" applyAlignment="1" applyProtection="1">
      <alignment vertical="center"/>
    </xf>
    <xf numFmtId="171" fontId="9" fillId="8" borderId="7" xfId="1267" applyNumberFormat="1" applyFont="1" applyFill="1" applyBorder="1" applyAlignment="1" applyProtection="1">
      <alignment vertical="center"/>
    </xf>
    <xf numFmtId="171" fontId="9" fillId="8" borderId="241" xfId="1267" applyNumberFormat="1" applyFont="1" applyFill="1" applyBorder="1" applyAlignment="1" applyProtection="1">
      <alignment vertical="center"/>
    </xf>
    <xf numFmtId="171" fontId="17" fillId="0" borderId="242" xfId="1267" applyNumberFormat="1" applyFont="1" applyFill="1" applyBorder="1" applyAlignment="1" applyProtection="1">
      <alignment vertical="center"/>
    </xf>
    <xf numFmtId="171" fontId="9" fillId="8" borderId="285" xfId="1267" applyNumberFormat="1" applyFont="1" applyFill="1" applyBorder="1" applyAlignment="1" applyProtection="1">
      <alignment vertical="center"/>
    </xf>
    <xf numFmtId="171" fontId="9" fillId="8" borderId="244" xfId="1267" applyNumberFormat="1" applyFont="1" applyFill="1" applyBorder="1" applyAlignment="1" applyProtection="1">
      <alignment vertical="center"/>
    </xf>
    <xf numFmtId="171" fontId="9" fillId="17" borderId="51" xfId="1267" applyNumberFormat="1" applyFont="1" applyFill="1" applyBorder="1" applyAlignment="1" applyProtection="1">
      <alignment vertical="center"/>
    </xf>
    <xf numFmtId="171" fontId="9" fillId="9" borderId="51" xfId="1267" applyNumberFormat="1" applyFont="1" applyFill="1" applyBorder="1" applyAlignment="1" applyProtection="1">
      <alignment vertical="center"/>
    </xf>
    <xf numFmtId="42" fontId="37" fillId="2" borderId="138" xfId="2" applyNumberFormat="1" applyFont="1" applyFill="1" applyBorder="1" applyAlignment="1" applyProtection="1">
      <alignment horizontal="center" vertical="center"/>
    </xf>
    <xf numFmtId="42" fontId="17" fillId="8" borderId="7" xfId="2" applyNumberFormat="1" applyFont="1" applyFill="1" applyBorder="1" applyAlignment="1" applyProtection="1">
      <alignment vertical="center"/>
    </xf>
    <xf numFmtId="42" fontId="17" fillId="8" borderId="6" xfId="2" applyNumberFormat="1" applyFont="1" applyFill="1" applyBorder="1" applyAlignment="1" applyProtection="1">
      <alignment vertical="center"/>
    </xf>
    <xf numFmtId="42" fontId="124" fillId="7" borderId="236" xfId="2" applyNumberFormat="1" applyFont="1" applyFill="1" applyBorder="1" applyAlignment="1" applyProtection="1">
      <alignment vertical="center"/>
    </xf>
    <xf numFmtId="187" fontId="10" fillId="0" borderId="286" xfId="2" applyFont="1" applyFill="1" applyBorder="1" applyAlignment="1">
      <alignment vertical="center"/>
    </xf>
    <xf numFmtId="187" fontId="71" fillId="0" borderId="0" xfId="1245" applyNumberFormat="1" applyFont="1" applyAlignment="1" applyProtection="1">
      <alignment horizontal="center" vertical="center" wrapText="1"/>
    </xf>
    <xf numFmtId="166" fontId="126" fillId="0" borderId="260" xfId="2" applyNumberFormat="1" applyFont="1" applyFill="1" applyBorder="1" applyAlignment="1">
      <alignment horizontal="center" vertical="center" wrapText="1"/>
    </xf>
    <xf numFmtId="173" fontId="9" fillId="0" borderId="161" xfId="1" applyNumberFormat="1" applyFont="1" applyFill="1" applyBorder="1" applyAlignment="1">
      <alignment vertical="center"/>
    </xf>
    <xf numFmtId="2" fontId="124" fillId="21" borderId="0" xfId="2" applyNumberFormat="1" applyFont="1" applyFill="1" applyBorder="1" applyAlignment="1">
      <alignment vertical="center"/>
    </xf>
    <xf numFmtId="42" fontId="124" fillId="10" borderId="52" xfId="2" applyNumberFormat="1" applyFont="1" applyFill="1" applyBorder="1" applyAlignment="1">
      <alignment vertical="center"/>
    </xf>
    <xf numFmtId="168" fontId="124" fillId="0" borderId="288" xfId="2" applyNumberFormat="1" applyFont="1" applyFill="1" applyBorder="1" applyAlignment="1">
      <alignment horizontal="center" vertical="center"/>
    </xf>
    <xf numFmtId="42" fontId="124" fillId="4" borderId="288" xfId="2" applyNumberFormat="1" applyFont="1" applyFill="1" applyBorder="1" applyAlignment="1">
      <alignment horizontal="center" vertical="center"/>
    </xf>
    <xf numFmtId="168" fontId="124" fillId="0" borderId="284" xfId="2" applyNumberFormat="1" applyFont="1" applyFill="1" applyBorder="1" applyAlignment="1">
      <alignment horizontal="center" vertical="center"/>
    </xf>
    <xf numFmtId="187" fontId="96" fillId="0" borderId="234" xfId="2559" applyFont="1" applyFill="1" applyBorder="1" applyAlignment="1">
      <alignment horizontal="center" vertical="center"/>
    </xf>
    <xf numFmtId="187" fontId="10" fillId="0" borderId="260" xfId="2571" applyFont="1" applyFill="1" applyBorder="1" applyAlignment="1">
      <alignment vertical="center"/>
    </xf>
    <xf numFmtId="187" fontId="10" fillId="0" borderId="261" xfId="2571" applyFont="1" applyFill="1" applyBorder="1" applyAlignment="1">
      <alignment vertical="center"/>
    </xf>
    <xf numFmtId="187" fontId="114" fillId="0" borderId="260" xfId="2" applyNumberFormat="1" applyFont="1" applyBorder="1" applyAlignment="1">
      <alignment vertical="center" wrapText="1"/>
    </xf>
    <xf numFmtId="187" fontId="89" fillId="0" borderId="260" xfId="2571" applyFont="1" applyBorder="1" applyAlignment="1">
      <alignment vertical="center" wrapText="1"/>
    </xf>
    <xf numFmtId="187" fontId="105" fillId="0" borderId="287" xfId="2571" applyFont="1" applyBorder="1" applyAlignment="1">
      <alignment vertical="center" wrapText="1"/>
    </xf>
    <xf numFmtId="187" fontId="105" fillId="0" borderId="260" xfId="2571" applyFont="1" applyBorder="1" applyAlignment="1">
      <alignment horizontal="center" vertical="center" wrapText="1"/>
    </xf>
    <xf numFmtId="187" fontId="105" fillId="0" borderId="256" xfId="2571" applyFont="1" applyBorder="1" applyAlignment="1">
      <alignment horizontal="center" vertical="center" wrapText="1"/>
    </xf>
    <xf numFmtId="187" fontId="99" fillId="0" borderId="0" xfId="2" applyNumberFormat="1" applyFont="1" applyFill="1" applyAlignment="1" applyProtection="1">
      <alignment vertical="center"/>
      <protection locked="0"/>
    </xf>
    <xf numFmtId="187" fontId="115" fillId="9" borderId="117" xfId="2" applyNumberFormat="1" applyFont="1" applyFill="1" applyBorder="1" applyAlignment="1">
      <alignment vertical="center"/>
    </xf>
    <xf numFmtId="187" fontId="112" fillId="9" borderId="117" xfId="2" applyNumberFormat="1" applyFont="1" applyFill="1" applyBorder="1" applyAlignment="1">
      <alignment vertical="center"/>
    </xf>
    <xf numFmtId="187" fontId="116" fillId="9" borderId="117" xfId="2" applyNumberFormat="1" applyFont="1" applyFill="1" applyBorder="1" applyAlignment="1">
      <alignment vertical="center"/>
    </xf>
    <xf numFmtId="187" fontId="112" fillId="9" borderId="117" xfId="2" applyNumberFormat="1" applyFont="1" applyFill="1" applyBorder="1" applyAlignment="1">
      <alignment horizontal="center" vertical="center"/>
    </xf>
    <xf numFmtId="187" fontId="112" fillId="9" borderId="255" xfId="2" applyNumberFormat="1" applyFont="1" applyFill="1" applyBorder="1" applyAlignment="1">
      <alignment horizontal="center" vertical="center"/>
    </xf>
    <xf numFmtId="187" fontId="121" fillId="33" borderId="28" xfId="0" applyFont="1" applyFill="1" applyBorder="1" applyAlignment="1" applyProtection="1">
      <alignment horizontal="center" vertical="center"/>
      <protection locked="0"/>
    </xf>
    <xf numFmtId="187" fontId="101" fillId="9" borderId="261" xfId="2" applyNumberFormat="1" applyFont="1" applyFill="1" applyBorder="1" applyAlignment="1">
      <alignment horizontal="left" vertical="center" indent="2"/>
    </xf>
    <xf numFmtId="187" fontId="65" fillId="0" borderId="260" xfId="2" applyNumberFormat="1" applyFont="1" applyBorder="1" applyAlignment="1">
      <alignment vertical="center" wrapText="1"/>
    </xf>
    <xf numFmtId="174" fontId="10" fillId="0" borderId="9" xfId="2" applyNumberFormat="1" applyFont="1" applyFill="1" applyBorder="1" applyAlignment="1">
      <alignment horizontal="center" vertical="center"/>
    </xf>
    <xf numFmtId="2" fontId="124" fillId="0" borderId="0" xfId="2" applyNumberFormat="1" applyFont="1" applyFill="1" applyBorder="1" applyAlignment="1" applyProtection="1">
      <alignment vertical="center"/>
      <protection locked="0"/>
    </xf>
    <xf numFmtId="187" fontId="10" fillId="19" borderId="289" xfId="2" applyFont="1" applyFill="1" applyBorder="1" applyAlignment="1" applyProtection="1">
      <alignment vertical="center"/>
      <protection locked="0"/>
    </xf>
    <xf numFmtId="187" fontId="10" fillId="20" borderId="290" xfId="2" applyFont="1" applyFill="1" applyBorder="1" applyAlignment="1" applyProtection="1">
      <alignment vertical="center"/>
      <protection locked="0"/>
    </xf>
    <xf numFmtId="187" fontId="10" fillId="0" borderId="0" xfId="2" applyFont="1" applyFill="1" applyBorder="1" applyAlignment="1" applyProtection="1">
      <alignment horizontal="center" vertical="center"/>
    </xf>
    <xf numFmtId="187" fontId="10" fillId="0" borderId="0" xfId="2" applyFont="1" applyFill="1" applyBorder="1" applyAlignment="1" applyProtection="1">
      <alignment horizontal="center" vertical="center" wrapText="1"/>
    </xf>
    <xf numFmtId="9" fontId="10" fillId="0" borderId="0" xfId="2" applyNumberFormat="1" applyFont="1" applyFill="1" applyBorder="1" applyAlignment="1" applyProtection="1">
      <alignment horizontal="center" vertical="center"/>
    </xf>
    <xf numFmtId="42" fontId="10" fillId="7" borderId="0" xfId="2" applyNumberFormat="1" applyFont="1" applyFill="1" applyBorder="1" applyAlignment="1" applyProtection="1">
      <alignment vertical="center"/>
    </xf>
    <xf numFmtId="42" fontId="10" fillId="19" borderId="0" xfId="2" applyNumberFormat="1" applyFont="1" applyFill="1" applyBorder="1" applyAlignment="1" applyProtection="1">
      <alignment horizontal="center" vertical="center"/>
    </xf>
    <xf numFmtId="42" fontId="10" fillId="7" borderId="0" xfId="2" applyNumberFormat="1" applyFont="1" applyFill="1" applyBorder="1" applyAlignment="1" applyProtection="1">
      <alignment horizontal="center" vertical="center"/>
    </xf>
    <xf numFmtId="42" fontId="10" fillId="20" borderId="0" xfId="2" applyNumberFormat="1" applyFont="1" applyFill="1" applyBorder="1" applyAlignment="1" applyProtection="1">
      <alignment vertical="center"/>
    </xf>
    <xf numFmtId="42" fontId="17" fillId="0" borderId="0" xfId="2" applyNumberFormat="1" applyFont="1" applyFill="1" applyBorder="1" applyAlignment="1" applyProtection="1">
      <alignment vertical="center"/>
    </xf>
    <xf numFmtId="42" fontId="10" fillId="9" borderId="0" xfId="2" applyNumberFormat="1" applyFont="1" applyFill="1" applyBorder="1" applyAlignment="1" applyProtection="1">
      <alignment vertical="center"/>
    </xf>
    <xf numFmtId="2" fontId="10" fillId="20" borderId="0" xfId="2" applyNumberFormat="1" applyFont="1" applyFill="1" applyBorder="1" applyAlignment="1" applyProtection="1">
      <alignment vertical="center"/>
    </xf>
    <xf numFmtId="2" fontId="10" fillId="27" borderId="0" xfId="2" applyNumberFormat="1" applyFont="1" applyFill="1" applyBorder="1" applyAlignment="1" applyProtection="1">
      <alignment vertical="center"/>
    </xf>
    <xf numFmtId="42" fontId="10" fillId="15" borderId="0" xfId="2" applyNumberFormat="1" applyFont="1" applyFill="1" applyBorder="1" applyAlignment="1" applyProtection="1">
      <alignment vertical="center"/>
    </xf>
    <xf numFmtId="187" fontId="111" fillId="0" borderId="260" xfId="2" applyNumberFormat="1" applyFont="1" applyFill="1" applyBorder="1" applyAlignment="1">
      <alignment horizontal="center" vertical="center"/>
    </xf>
    <xf numFmtId="166" fontId="89" fillId="0" borderId="260" xfId="2" applyNumberFormat="1" applyFont="1" applyFill="1" applyBorder="1" applyAlignment="1">
      <alignment horizontal="center" vertical="center" wrapText="1"/>
    </xf>
    <xf numFmtId="177" fontId="65" fillId="0" borderId="260" xfId="2" applyNumberFormat="1" applyFont="1" applyBorder="1" applyAlignment="1">
      <alignment vertical="center" wrapText="1"/>
    </xf>
    <xf numFmtId="1" fontId="106" fillId="0" borderId="260" xfId="2" applyNumberFormat="1" applyFont="1" applyFill="1" applyBorder="1" applyAlignment="1">
      <alignment horizontal="center" vertical="center"/>
    </xf>
    <xf numFmtId="9" fontId="10" fillId="0" borderId="9" xfId="2" applyNumberFormat="1" applyFont="1" applyFill="1" applyBorder="1" applyAlignment="1" applyProtection="1">
      <alignment horizontal="center" vertical="center"/>
      <protection locked="0"/>
    </xf>
    <xf numFmtId="187" fontId="10" fillId="0" borderId="9" xfId="2" applyNumberFormat="1" applyFont="1" applyFill="1" applyBorder="1" applyAlignment="1">
      <alignment horizontal="center" vertical="center" wrapText="1"/>
    </xf>
    <xf numFmtId="42" fontId="156" fillId="0" borderId="38" xfId="2" applyNumberFormat="1" applyFont="1" applyFill="1" applyBorder="1" applyAlignment="1">
      <alignment horizontal="center" vertical="center"/>
    </xf>
    <xf numFmtId="42" fontId="157" fillId="0" borderId="32" xfId="2" applyNumberFormat="1" applyFont="1" applyFill="1" applyBorder="1" applyAlignment="1">
      <alignment horizontal="center" vertical="center"/>
    </xf>
    <xf numFmtId="42" fontId="157" fillId="0" borderId="136" xfId="2" applyNumberFormat="1" applyFont="1" applyFill="1" applyBorder="1" applyAlignment="1">
      <alignment vertical="center"/>
    </xf>
    <xf numFmtId="42" fontId="156" fillId="0" borderId="52" xfId="2" applyNumberFormat="1" applyFont="1" applyFill="1" applyBorder="1" applyAlignment="1">
      <alignment vertical="center"/>
    </xf>
    <xf numFmtId="2" fontId="156" fillId="0" borderId="0" xfId="2" applyNumberFormat="1" applyFont="1" applyFill="1" applyBorder="1" applyAlignment="1">
      <alignment vertical="center"/>
    </xf>
    <xf numFmtId="187" fontId="156" fillId="0" borderId="32" xfId="2" applyNumberFormat="1" applyFont="1" applyFill="1" applyBorder="1" applyAlignment="1">
      <alignment vertical="center" wrapText="1"/>
    </xf>
    <xf numFmtId="187" fontId="156" fillId="0" borderId="53" xfId="2" applyNumberFormat="1" applyFont="1" applyFill="1" applyBorder="1" applyAlignment="1">
      <alignment vertical="center" wrapText="1"/>
    </xf>
    <xf numFmtId="187" fontId="156" fillId="0" borderId="0" xfId="2" applyNumberFormat="1" applyFont="1" applyFill="1" applyBorder="1" applyAlignment="1">
      <alignment vertical="center" wrapText="1"/>
    </xf>
    <xf numFmtId="42" fontId="156" fillId="0" borderId="120" xfId="2" applyNumberFormat="1" applyFont="1" applyFill="1" applyBorder="1" applyAlignment="1">
      <alignment vertical="center"/>
    </xf>
    <xf numFmtId="42" fontId="156" fillId="0" borderId="69" xfId="2" applyNumberFormat="1" applyFont="1" applyFill="1" applyBorder="1" applyAlignment="1">
      <alignment vertical="center"/>
    </xf>
    <xf numFmtId="42" fontId="156" fillId="0" borderId="0" xfId="2" applyNumberFormat="1" applyFont="1" applyFill="1" applyBorder="1" applyAlignment="1">
      <alignment vertical="center"/>
    </xf>
    <xf numFmtId="42" fontId="156" fillId="0" borderId="110" xfId="2" applyNumberFormat="1" applyFont="1" applyFill="1" applyBorder="1" applyAlignment="1">
      <alignment vertical="center"/>
    </xf>
    <xf numFmtId="187" fontId="156" fillId="0" borderId="0" xfId="2" applyNumberFormat="1" applyFont="1" applyFill="1" applyAlignment="1">
      <alignment vertical="center"/>
    </xf>
    <xf numFmtId="187" fontId="10" fillId="0" borderId="117" xfId="2" applyNumberFormat="1" applyFont="1" applyFill="1" applyBorder="1" applyAlignment="1">
      <alignment horizontal="center" vertical="center"/>
    </xf>
    <xf numFmtId="187" fontId="10" fillId="0" borderId="182" xfId="2" applyNumberFormat="1" applyFont="1" applyFill="1" applyBorder="1" applyAlignment="1">
      <alignment horizontal="center" vertical="center"/>
    </xf>
    <xf numFmtId="42" fontId="10" fillId="0" borderId="38" xfId="2" applyNumberFormat="1" applyFont="1" applyFill="1" applyBorder="1" applyAlignment="1">
      <alignment horizontal="center" vertical="center"/>
    </xf>
    <xf numFmtId="42" fontId="10" fillId="7" borderId="106" xfId="2" applyNumberFormat="1" applyFont="1" applyFill="1" applyBorder="1" applyAlignment="1">
      <alignment vertical="center"/>
    </xf>
    <xf numFmtId="42" fontId="10" fillId="7" borderId="189" xfId="2" applyNumberFormat="1" applyFont="1" applyFill="1" applyBorder="1" applyAlignment="1">
      <alignment vertical="center"/>
    </xf>
    <xf numFmtId="42" fontId="95" fillId="4" borderId="12" xfId="2" applyNumberFormat="1" applyFont="1" applyFill="1" applyBorder="1" applyAlignment="1">
      <alignment vertical="center"/>
    </xf>
    <xf numFmtId="42" fontId="95" fillId="4" borderId="135" xfId="2" applyNumberFormat="1" applyFont="1" applyFill="1" applyBorder="1" applyAlignment="1">
      <alignment vertical="center"/>
    </xf>
    <xf numFmtId="176" fontId="10" fillId="0" borderId="179" xfId="918" applyNumberFormat="1" applyFont="1" applyFill="1" applyBorder="1" applyAlignment="1">
      <alignment horizontal="right" vertical="center"/>
    </xf>
    <xf numFmtId="175" fontId="65" fillId="0" borderId="260" xfId="2" applyNumberFormat="1" applyFont="1" applyBorder="1" applyAlignment="1">
      <alignment vertical="center" wrapText="1"/>
    </xf>
    <xf numFmtId="0" fontId="65" fillId="0" borderId="260" xfId="2" applyNumberFormat="1" applyFont="1" applyBorder="1" applyAlignment="1">
      <alignment vertical="center" wrapText="1"/>
    </xf>
    <xf numFmtId="14" fontId="162" fillId="0" borderId="260" xfId="2" applyNumberFormat="1" applyFont="1" applyFill="1" applyBorder="1" applyAlignment="1">
      <alignment horizontal="center" vertical="center" wrapText="1"/>
    </xf>
    <xf numFmtId="187" fontId="162" fillId="0" borderId="260" xfId="2" applyNumberFormat="1" applyFont="1" applyFill="1" applyBorder="1" applyAlignment="1">
      <alignment horizontal="left" vertical="center" wrapText="1"/>
    </xf>
    <xf numFmtId="187" fontId="89" fillId="0" borderId="260" xfId="2" applyNumberFormat="1" applyFont="1" applyFill="1" applyBorder="1" applyAlignment="1">
      <alignment horizontal="left" vertical="center" wrapText="1"/>
    </xf>
    <xf numFmtId="2" fontId="9" fillId="19" borderId="159" xfId="1242" applyNumberFormat="1" applyFont="1" applyFill="1" applyBorder="1" applyAlignment="1" applyProtection="1">
      <alignment vertical="center"/>
      <protection locked="0"/>
    </xf>
    <xf numFmtId="166" fontId="89" fillId="0" borderId="117" xfId="2" applyNumberFormat="1" applyFont="1" applyFill="1" applyBorder="1" applyAlignment="1">
      <alignment horizontal="center" vertical="center" wrapText="1"/>
    </xf>
    <xf numFmtId="187" fontId="89" fillId="0" borderId="117" xfId="2" applyNumberFormat="1" applyFont="1" applyFill="1" applyBorder="1" applyAlignment="1">
      <alignment horizontal="left" vertical="center" wrapText="1"/>
    </xf>
    <xf numFmtId="187" fontId="162" fillId="0" borderId="117" xfId="2" applyNumberFormat="1" applyFont="1" applyFill="1" applyBorder="1" applyAlignment="1">
      <alignment horizontal="left" vertical="center" wrapText="1"/>
    </xf>
    <xf numFmtId="14" fontId="162" fillId="0" borderId="117" xfId="2" applyNumberFormat="1" applyFont="1" applyFill="1" applyBorder="1" applyAlignment="1">
      <alignment horizontal="center" vertical="center" wrapText="1"/>
    </xf>
    <xf numFmtId="166" fontId="99" fillId="0" borderId="0" xfId="2" applyNumberFormat="1" applyFont="1" applyFill="1" applyBorder="1" applyAlignment="1" applyProtection="1">
      <alignment horizontal="center" vertical="center"/>
      <protection locked="0"/>
    </xf>
    <xf numFmtId="2" fontId="99" fillId="21" borderId="0" xfId="2" applyNumberFormat="1" applyFont="1" applyFill="1" applyBorder="1" applyAlignment="1" applyProtection="1">
      <alignment vertical="center"/>
      <protection locked="0"/>
    </xf>
    <xf numFmtId="42" fontId="99" fillId="14" borderId="186" xfId="2" applyNumberFormat="1" applyFont="1" applyFill="1" applyBorder="1" applyAlignment="1" applyProtection="1">
      <alignment vertical="center"/>
      <protection locked="0"/>
    </xf>
    <xf numFmtId="42" fontId="99" fillId="14" borderId="187" xfId="2" applyNumberFormat="1" applyFont="1" applyFill="1" applyBorder="1" applyAlignment="1" applyProtection="1">
      <alignment vertical="center"/>
      <protection locked="0"/>
    </xf>
    <xf numFmtId="42" fontId="99" fillId="6" borderId="0" xfId="2" applyNumberFormat="1" applyFont="1" applyFill="1" applyBorder="1" applyAlignment="1" applyProtection="1">
      <alignment vertical="center"/>
      <protection locked="0"/>
    </xf>
    <xf numFmtId="42" fontId="99" fillId="6" borderId="110" xfId="2" applyNumberFormat="1" applyFont="1" applyFill="1" applyBorder="1" applyAlignment="1" applyProtection="1">
      <alignment vertical="center"/>
      <protection locked="0"/>
    </xf>
    <xf numFmtId="187" fontId="99" fillId="4" borderId="32" xfId="2" applyNumberFormat="1" applyFont="1" applyFill="1" applyBorder="1" applyAlignment="1" applyProtection="1">
      <alignment vertical="center" wrapText="1"/>
      <protection locked="0"/>
    </xf>
    <xf numFmtId="187" fontId="99" fillId="0" borderId="32" xfId="2" applyNumberFormat="1" applyFont="1" applyFill="1" applyBorder="1" applyAlignment="1" applyProtection="1">
      <alignment vertical="center" wrapText="1"/>
      <protection locked="0"/>
    </xf>
    <xf numFmtId="187" fontId="99" fillId="0" borderId="53" xfId="2" applyNumberFormat="1" applyFont="1" applyFill="1" applyBorder="1" applyAlignment="1" applyProtection="1">
      <alignment vertical="center" wrapText="1"/>
      <protection locked="0"/>
    </xf>
    <xf numFmtId="187" fontId="99" fillId="0" borderId="54" xfId="2" applyNumberFormat="1" applyFont="1" applyFill="1" applyBorder="1" applyAlignment="1" applyProtection="1">
      <alignment vertical="center" wrapText="1"/>
      <protection locked="0"/>
    </xf>
    <xf numFmtId="187" fontId="99" fillId="4" borderId="0" xfId="2" applyNumberFormat="1" applyFont="1" applyFill="1" applyBorder="1" applyAlignment="1" applyProtection="1">
      <alignment vertical="center" wrapText="1"/>
      <protection locked="0"/>
    </xf>
    <xf numFmtId="187" fontId="99" fillId="0" borderId="32" xfId="2" applyNumberFormat="1" applyFont="1" applyFill="1" applyBorder="1" applyAlignment="1" applyProtection="1">
      <alignment horizontal="left" vertical="center" wrapText="1"/>
      <protection locked="0"/>
    </xf>
    <xf numFmtId="187" fontId="120" fillId="0" borderId="9" xfId="2" applyNumberFormat="1" applyFont="1" applyFill="1" applyBorder="1" applyAlignment="1" applyProtection="1">
      <alignment horizontal="center" vertical="center"/>
      <protection locked="0"/>
    </xf>
    <xf numFmtId="187" fontId="99" fillId="0" borderId="9" xfId="2" applyNumberFormat="1" applyFont="1" applyFill="1" applyBorder="1" applyAlignment="1" applyProtection="1">
      <alignment horizontal="center" vertical="center"/>
      <protection locked="0"/>
    </xf>
    <xf numFmtId="9" fontId="99" fillId="0" borderId="9" xfId="2" applyNumberFormat="1" applyFont="1" applyFill="1" applyBorder="1" applyAlignment="1" applyProtection="1">
      <alignment horizontal="center" vertical="center"/>
      <protection locked="0"/>
    </xf>
    <xf numFmtId="166" fontId="99" fillId="0" borderId="10" xfId="2" applyNumberFormat="1" applyFont="1" applyFill="1" applyBorder="1" applyAlignment="1" applyProtection="1">
      <alignment horizontal="center" vertical="center"/>
      <protection locked="0"/>
    </xf>
    <xf numFmtId="9" fontId="127" fillId="0" borderId="9" xfId="2" applyNumberFormat="1" applyFont="1" applyFill="1" applyBorder="1" applyAlignment="1" applyProtection="1">
      <alignment horizontal="center" vertical="center"/>
      <protection locked="0"/>
    </xf>
    <xf numFmtId="187" fontId="99" fillId="0" borderId="9" xfId="2" applyNumberFormat="1" applyFont="1" applyFill="1" applyBorder="1" applyAlignment="1" applyProtection="1">
      <alignment horizontal="center" vertical="center" wrapText="1"/>
      <protection locked="0"/>
    </xf>
    <xf numFmtId="0" fontId="10" fillId="4" borderId="61" xfId="24770" applyFont="1" applyFill="1" applyBorder="1" applyAlignment="1">
      <alignment vertical="center"/>
    </xf>
    <xf numFmtId="0" fontId="10" fillId="4" borderId="9" xfId="24770" applyFont="1" applyFill="1" applyBorder="1" applyAlignment="1">
      <alignment horizontal="center" vertical="center"/>
    </xf>
    <xf numFmtId="0" fontId="10" fillId="4" borderId="9" xfId="24770" applyFont="1" applyFill="1" applyBorder="1" applyAlignment="1">
      <alignment horizontal="center" vertical="center" wrapText="1"/>
    </xf>
    <xf numFmtId="0" fontId="10" fillId="0" borderId="9" xfId="24770" applyFont="1" applyFill="1" applyBorder="1" applyAlignment="1">
      <alignment horizontal="center" vertical="center"/>
    </xf>
    <xf numFmtId="9" fontId="32" fillId="4" borderId="9" xfId="24770" applyNumberFormat="1" applyFont="1" applyFill="1" applyBorder="1" applyAlignment="1">
      <alignment horizontal="center" vertical="center"/>
    </xf>
    <xf numFmtId="166" fontId="10" fillId="4" borderId="10" xfId="24770" applyNumberFormat="1" applyFont="1" applyFill="1" applyBorder="1" applyAlignment="1">
      <alignment horizontal="center" vertical="center"/>
    </xf>
    <xf numFmtId="166" fontId="16" fillId="0" borderId="0" xfId="24770" applyNumberFormat="1" applyFont="1" applyFill="1" applyBorder="1" applyAlignment="1">
      <alignment horizontal="center" vertical="center"/>
    </xf>
    <xf numFmtId="42" fontId="9" fillId="0" borderId="117" xfId="24770" applyNumberFormat="1" applyFont="1" applyFill="1" applyBorder="1" applyAlignment="1">
      <alignment horizontal="center" vertical="center"/>
    </xf>
    <xf numFmtId="166" fontId="10" fillId="0" borderId="0" xfId="24770" applyNumberFormat="1" applyFont="1" applyFill="1" applyBorder="1" applyAlignment="1">
      <alignment horizontal="center" vertical="center"/>
    </xf>
    <xf numFmtId="42" fontId="9" fillId="4" borderId="38" xfId="24770" applyNumberFormat="1" applyFont="1" applyFill="1" applyBorder="1" applyAlignment="1">
      <alignment vertical="center"/>
    </xf>
    <xf numFmtId="42" fontId="9" fillId="4" borderId="237" xfId="24770" applyNumberFormat="1" applyFont="1" applyFill="1" applyBorder="1" applyAlignment="1">
      <alignment vertical="center"/>
    </xf>
    <xf numFmtId="42" fontId="9" fillId="4" borderId="136" xfId="24770" applyNumberFormat="1" applyFont="1" applyFill="1" applyBorder="1" applyAlignment="1">
      <alignment vertical="center"/>
    </xf>
    <xf numFmtId="42" fontId="9" fillId="0" borderId="237" xfId="24770" applyNumberFormat="1" applyFont="1" applyFill="1" applyBorder="1" applyAlignment="1">
      <alignment vertical="center"/>
    </xf>
    <xf numFmtId="42" fontId="9" fillId="4" borderId="43" xfId="24770" applyNumberFormat="1" applyFont="1" applyFill="1" applyBorder="1" applyAlignment="1">
      <alignment vertical="center"/>
    </xf>
    <xf numFmtId="42" fontId="10" fillId="10" borderId="52" xfId="24770" applyNumberFormat="1" applyFont="1" applyFill="1" applyBorder="1" applyAlignment="1">
      <alignment vertical="center"/>
    </xf>
    <xf numFmtId="42" fontId="16" fillId="10" borderId="52" xfId="24770" applyNumberFormat="1" applyFont="1" applyFill="1" applyBorder="1" applyAlignment="1">
      <alignment vertical="center"/>
    </xf>
    <xf numFmtId="2" fontId="16" fillId="21" borderId="0" xfId="24770" applyNumberFormat="1" applyFont="1" applyFill="1" applyBorder="1" applyAlignment="1">
      <alignment vertical="center"/>
    </xf>
    <xf numFmtId="0" fontId="10" fillId="4" borderId="32" xfId="24770" applyFont="1" applyFill="1" applyBorder="1" applyAlignment="1">
      <alignment vertical="center" wrapText="1"/>
    </xf>
    <xf numFmtId="0" fontId="43" fillId="0" borderId="32" xfId="24770" applyFont="1" applyFill="1" applyBorder="1" applyAlignment="1">
      <alignment vertical="center" wrapText="1"/>
    </xf>
    <xf numFmtId="0" fontId="16" fillId="0" borderId="32" xfId="24770" applyFont="1" applyFill="1" applyBorder="1" applyAlignment="1">
      <alignment vertical="center" wrapText="1"/>
    </xf>
    <xf numFmtId="175" fontId="16" fillId="0" borderId="38" xfId="24770" applyNumberFormat="1" applyFont="1" applyFill="1" applyBorder="1" applyAlignment="1">
      <alignment vertical="center" wrapText="1"/>
    </xf>
    <xf numFmtId="175" fontId="16" fillId="0" borderId="142" xfId="24770" applyNumberFormat="1" applyFont="1" applyFill="1" applyBorder="1" applyAlignment="1">
      <alignment vertical="center" wrapText="1"/>
    </xf>
    <xf numFmtId="0" fontId="18" fillId="0" borderId="55" xfId="24770" applyFont="1" applyFill="1" applyBorder="1" applyAlignment="1">
      <alignment vertical="center" wrapText="1"/>
    </xf>
    <xf numFmtId="0" fontId="16" fillId="0" borderId="33" xfId="24770" applyFont="1" applyFill="1" applyBorder="1" applyAlignment="1">
      <alignment vertical="center" wrapText="1"/>
    </xf>
    <xf numFmtId="0" fontId="16" fillId="4" borderId="0" xfId="24770" applyFont="1" applyFill="1" applyBorder="1" applyAlignment="1">
      <alignment vertical="center" wrapText="1"/>
    </xf>
    <xf numFmtId="42" fontId="25" fillId="14" borderId="120" xfId="24770" applyNumberFormat="1" applyFont="1" applyFill="1" applyBorder="1" applyAlignment="1">
      <alignment vertical="center"/>
    </xf>
    <xf numFmtId="42" fontId="25" fillId="14" borderId="69" xfId="24770" applyNumberFormat="1" applyFont="1" applyFill="1" applyBorder="1" applyAlignment="1">
      <alignment vertical="center"/>
    </xf>
    <xf numFmtId="42" fontId="10" fillId="6" borderId="38" xfId="24770" applyNumberFormat="1" applyFont="1" applyFill="1" applyBorder="1" applyAlignment="1">
      <alignment vertical="center"/>
    </xf>
    <xf numFmtId="0" fontId="16" fillId="0" borderId="0" xfId="24770" applyFont="1" applyFill="1" applyAlignment="1">
      <alignment vertical="center"/>
    </xf>
    <xf numFmtId="0" fontId="10" fillId="0" borderId="9" xfId="24770" applyFont="1" applyFill="1" applyBorder="1" applyAlignment="1">
      <alignment horizontal="center" vertical="center" wrapText="1"/>
    </xf>
    <xf numFmtId="9" fontId="10" fillId="0" borderId="9" xfId="24770" applyNumberFormat="1" applyFont="1" applyFill="1" applyBorder="1" applyAlignment="1">
      <alignment horizontal="center" vertical="center"/>
    </xf>
    <xf numFmtId="166" fontId="10" fillId="0" borderId="10" xfId="24770" applyNumberFormat="1" applyFont="1" applyFill="1" applyBorder="1" applyAlignment="1">
      <alignment horizontal="center" vertical="center"/>
    </xf>
    <xf numFmtId="0" fontId="10" fillId="4" borderId="38" xfId="24770" applyFont="1" applyFill="1" applyBorder="1" applyAlignment="1">
      <alignment vertical="center"/>
    </xf>
    <xf numFmtId="0" fontId="10" fillId="0" borderId="38" xfId="24770" applyFont="1" applyFill="1" applyBorder="1" applyAlignment="1">
      <alignment horizontal="center" vertical="center"/>
    </xf>
    <xf numFmtId="42" fontId="9" fillId="0" borderId="209" xfId="24770" applyNumberFormat="1" applyFont="1" applyFill="1" applyBorder="1" applyAlignment="1">
      <alignment horizontal="center" vertical="center"/>
    </xf>
    <xf numFmtId="42" fontId="10" fillId="6" borderId="0" xfId="24770" applyNumberFormat="1" applyFont="1" applyFill="1" applyBorder="1" applyAlignment="1">
      <alignment vertical="center"/>
    </xf>
    <xf numFmtId="42" fontId="10" fillId="6" borderId="110" xfId="24770" applyNumberFormat="1" applyFont="1" applyFill="1" applyBorder="1" applyAlignment="1">
      <alignment vertical="center"/>
    </xf>
    <xf numFmtId="166" fontId="10" fillId="0" borderId="10" xfId="24770" quotePrefix="1" applyNumberFormat="1" applyFont="1" applyFill="1" applyBorder="1" applyAlignment="1">
      <alignment horizontal="center" vertical="center"/>
    </xf>
    <xf numFmtId="187" fontId="10" fillId="0" borderId="182" xfId="2" applyNumberFormat="1" applyFont="1" applyFill="1" applyBorder="1" applyAlignment="1" applyProtection="1">
      <alignment horizontal="center" vertical="center" wrapText="1"/>
      <protection locked="0"/>
    </xf>
    <xf numFmtId="166" fontId="10" fillId="36" borderId="10" xfId="2" applyNumberFormat="1" applyFont="1" applyFill="1" applyBorder="1" applyAlignment="1">
      <alignment horizontal="center" vertical="center"/>
    </xf>
    <xf numFmtId="166" fontId="166" fillId="0" borderId="0" xfId="2" applyNumberFormat="1" applyFont="1" applyFill="1" applyBorder="1" applyAlignment="1">
      <alignment horizontal="center" vertical="center"/>
    </xf>
    <xf numFmtId="42" fontId="166" fillId="0" borderId="38" xfId="2" applyNumberFormat="1" applyFont="1" applyFill="1" applyBorder="1" applyAlignment="1">
      <alignment vertical="center"/>
    </xf>
    <xf numFmtId="42" fontId="167" fillId="0" borderId="136" xfId="2" applyNumberFormat="1" applyFont="1" applyFill="1" applyBorder="1" applyAlignment="1">
      <alignment vertical="center"/>
    </xf>
    <xf numFmtId="42" fontId="166" fillId="0" borderId="52" xfId="2" applyNumberFormat="1" applyFont="1" applyFill="1" applyBorder="1" applyAlignment="1">
      <alignment vertical="center"/>
    </xf>
    <xf numFmtId="2" fontId="166" fillId="0" borderId="0" xfId="2" applyNumberFormat="1" applyFont="1" applyFill="1" applyBorder="1" applyAlignment="1">
      <alignment vertical="center"/>
    </xf>
    <xf numFmtId="187" fontId="166" fillId="0" borderId="32" xfId="2" applyNumberFormat="1" applyFont="1" applyFill="1" applyBorder="1" applyAlignment="1">
      <alignment vertical="center" wrapText="1"/>
    </xf>
    <xf numFmtId="187" fontId="166" fillId="0" borderId="53" xfId="2" applyNumberFormat="1" applyFont="1" applyFill="1" applyBorder="1" applyAlignment="1">
      <alignment vertical="center" wrapText="1"/>
    </xf>
    <xf numFmtId="187" fontId="166" fillId="0" borderId="0" xfId="2" applyNumberFormat="1" applyFont="1" applyFill="1" applyBorder="1" applyAlignment="1">
      <alignment vertical="center" wrapText="1"/>
    </xf>
    <xf numFmtId="42" fontId="166" fillId="0" borderId="120" xfId="2" applyNumberFormat="1" applyFont="1" applyFill="1" applyBorder="1" applyAlignment="1">
      <alignment vertical="center"/>
    </xf>
    <xf numFmtId="42" fontId="166" fillId="0" borderId="69" xfId="2" applyNumberFormat="1" applyFont="1" applyFill="1" applyBorder="1" applyAlignment="1">
      <alignment vertical="center"/>
    </xf>
    <xf numFmtId="42" fontId="166" fillId="0" borderId="0" xfId="2" applyNumberFormat="1" applyFont="1" applyFill="1" applyBorder="1" applyAlignment="1">
      <alignment vertical="center"/>
    </xf>
    <xf numFmtId="187" fontId="166" fillId="0" borderId="0" xfId="2" applyNumberFormat="1" applyFont="1" applyFill="1" applyAlignment="1">
      <alignment vertical="center"/>
    </xf>
    <xf numFmtId="166" fontId="89" fillId="0" borderId="260" xfId="24472" applyNumberFormat="1" applyFont="1" applyFill="1" applyBorder="1" applyAlignment="1">
      <alignment horizontal="center" vertical="center" wrapText="1"/>
    </xf>
    <xf numFmtId="175" fontId="65" fillId="0" borderId="260" xfId="24472" applyNumberFormat="1" applyFont="1" applyBorder="1" applyAlignment="1">
      <alignment vertical="center" wrapText="1"/>
    </xf>
    <xf numFmtId="0" fontId="114" fillId="0" borderId="260" xfId="24472" applyNumberFormat="1" applyFont="1" applyBorder="1" applyAlignment="1">
      <alignment vertical="center" wrapText="1"/>
    </xf>
    <xf numFmtId="175" fontId="101" fillId="9" borderId="261" xfId="24472" applyNumberFormat="1" applyFont="1" applyFill="1" applyBorder="1" applyAlignment="1">
      <alignment horizontal="left" vertical="center" indent="2"/>
    </xf>
    <xf numFmtId="175" fontId="115" fillId="9" borderId="117" xfId="24472" applyNumberFormat="1" applyFont="1" applyFill="1" applyBorder="1" applyAlignment="1">
      <alignment vertical="center"/>
    </xf>
    <xf numFmtId="175" fontId="112" fillId="9" borderId="117" xfId="24472" applyNumberFormat="1" applyFont="1" applyFill="1" applyBorder="1" applyAlignment="1">
      <alignment vertical="center"/>
    </xf>
    <xf numFmtId="175" fontId="116" fillId="9" borderId="117" xfId="24472" applyNumberFormat="1" applyFont="1" applyFill="1" applyBorder="1" applyAlignment="1">
      <alignment vertical="center"/>
    </xf>
    <xf numFmtId="175" fontId="112" fillId="9" borderId="117" xfId="24472" applyNumberFormat="1" applyFont="1" applyFill="1" applyBorder="1" applyAlignment="1">
      <alignment horizontal="center" vertical="center"/>
    </xf>
    <xf numFmtId="175" fontId="112" fillId="9" borderId="255" xfId="24472" applyNumberFormat="1" applyFont="1" applyFill="1" applyBorder="1" applyAlignment="1">
      <alignment horizontal="center" vertical="center"/>
    </xf>
    <xf numFmtId="175" fontId="111" fillId="0" borderId="260" xfId="24472" applyNumberFormat="1" applyFont="1" applyFill="1" applyBorder="1" applyAlignment="1">
      <alignment horizontal="center" vertical="center"/>
    </xf>
    <xf numFmtId="1" fontId="106" fillId="0" borderId="260" xfId="24472" applyNumberFormat="1" applyFont="1" applyFill="1" applyBorder="1" applyAlignment="1">
      <alignment horizontal="center" vertical="center"/>
    </xf>
    <xf numFmtId="42" fontId="110" fillId="8" borderId="50" xfId="2" applyNumberFormat="1" applyFont="1" applyFill="1" applyBorder="1" applyAlignment="1">
      <alignment vertical="center"/>
    </xf>
    <xf numFmtId="166" fontId="124" fillId="0" borderId="0" xfId="24472" applyNumberFormat="1" applyFont="1" applyFill="1" applyBorder="1" applyAlignment="1">
      <alignment horizontal="center" vertical="center"/>
    </xf>
    <xf numFmtId="0" fontId="99" fillId="4" borderId="0" xfId="24472" applyNumberFormat="1" applyFont="1" applyFill="1" applyBorder="1" applyAlignment="1" applyProtection="1">
      <alignment vertical="center" wrapText="1"/>
      <protection locked="0"/>
    </xf>
    <xf numFmtId="42" fontId="99" fillId="14" borderId="186" xfId="24472" applyNumberFormat="1" applyFont="1" applyFill="1" applyBorder="1" applyAlignment="1" applyProtection="1">
      <alignment vertical="center"/>
      <protection locked="0"/>
    </xf>
    <xf numFmtId="42" fontId="99" fillId="14" borderId="187" xfId="24472" applyNumberFormat="1" applyFont="1" applyFill="1" applyBorder="1" applyAlignment="1" applyProtection="1">
      <alignment vertical="center"/>
      <protection locked="0"/>
    </xf>
    <xf numFmtId="42" fontId="99" fillId="6" borderId="0" xfId="24472" applyNumberFormat="1" applyFont="1" applyFill="1" applyBorder="1" applyAlignment="1" applyProtection="1">
      <alignment vertical="center"/>
      <protection locked="0"/>
    </xf>
    <xf numFmtId="42" fontId="99" fillId="6" borderId="110" xfId="24472" applyNumberFormat="1" applyFont="1" applyFill="1" applyBorder="1" applyAlignment="1" applyProtection="1">
      <alignment vertical="center"/>
      <protection locked="0"/>
    </xf>
    <xf numFmtId="42" fontId="124" fillId="10" borderId="52" xfId="24472" applyNumberFormat="1" applyFont="1" applyFill="1" applyBorder="1" applyAlignment="1">
      <alignment vertical="center"/>
    </xf>
    <xf numFmtId="2" fontId="124" fillId="21" borderId="0" xfId="24472" applyNumberFormat="1" applyFont="1" applyFill="1" applyBorder="1" applyAlignment="1">
      <alignment vertical="center"/>
    </xf>
    <xf numFmtId="177" fontId="65" fillId="0" borderId="260" xfId="2" applyNumberFormat="1" applyFont="1" applyBorder="1" applyAlignment="1">
      <alignment vertical="top" wrapText="1"/>
    </xf>
    <xf numFmtId="0" fontId="65" fillId="0" borderId="260" xfId="2" applyNumberFormat="1" applyFont="1" applyBorder="1" applyAlignment="1">
      <alignment vertical="top" wrapText="1"/>
    </xf>
    <xf numFmtId="175" fontId="115" fillId="9" borderId="117" xfId="24472" applyNumberFormat="1" applyFont="1" applyFill="1" applyBorder="1" applyAlignment="1">
      <alignment vertical="center"/>
    </xf>
    <xf numFmtId="175" fontId="112" fillId="9" borderId="117" xfId="24472" applyNumberFormat="1" applyFont="1" applyFill="1" applyBorder="1" applyAlignment="1">
      <alignment vertical="center"/>
    </xf>
    <xf numFmtId="175" fontId="116" fillId="9" borderId="117" xfId="24472" applyNumberFormat="1" applyFont="1" applyFill="1" applyBorder="1" applyAlignment="1">
      <alignment vertical="center"/>
    </xf>
    <xf numFmtId="175" fontId="112" fillId="9" borderId="117" xfId="24472" applyNumberFormat="1" applyFont="1" applyFill="1" applyBorder="1" applyAlignment="1">
      <alignment horizontal="center" vertical="center"/>
    </xf>
    <xf numFmtId="175" fontId="112" fillId="9" borderId="255" xfId="24472" applyNumberFormat="1" applyFont="1" applyFill="1" applyBorder="1" applyAlignment="1">
      <alignment horizontal="center" vertical="center"/>
    </xf>
    <xf numFmtId="175" fontId="101" fillId="9" borderId="261" xfId="24472" applyNumberFormat="1" applyFont="1" applyFill="1" applyBorder="1" applyAlignment="1">
      <alignment horizontal="left" vertical="center" indent="2"/>
    </xf>
    <xf numFmtId="175" fontId="111" fillId="0" borderId="260" xfId="24472" applyNumberFormat="1" applyFont="1" applyFill="1" applyBorder="1" applyAlignment="1">
      <alignment horizontal="center" vertical="center"/>
    </xf>
    <xf numFmtId="171" fontId="99" fillId="10" borderId="52" xfId="1254" applyNumberFormat="1" applyFont="1" applyFill="1" applyBorder="1" applyAlignment="1" applyProtection="1">
      <alignment vertical="center"/>
      <protection locked="0"/>
    </xf>
    <xf numFmtId="171" fontId="99" fillId="0" borderId="136" xfId="1254" applyNumberFormat="1" applyFont="1" applyFill="1" applyBorder="1" applyAlignment="1" applyProtection="1">
      <alignment vertical="center"/>
      <protection locked="0"/>
    </xf>
    <xf numFmtId="171" fontId="99" fillId="4" borderId="38" xfId="1254" applyNumberFormat="1" applyFont="1" applyFill="1" applyBorder="1" applyAlignment="1" applyProtection="1">
      <alignment vertical="center"/>
      <protection locked="0"/>
    </xf>
    <xf numFmtId="171" fontId="99" fillId="0" borderId="181" xfId="1254" applyNumberFormat="1" applyFont="1" applyFill="1" applyBorder="1" applyAlignment="1" applyProtection="1">
      <alignment horizontal="center" vertical="center"/>
      <protection locked="0"/>
    </xf>
    <xf numFmtId="171" fontId="99" fillId="0" borderId="180" xfId="1254" applyNumberFormat="1" applyFont="1" applyFill="1" applyBorder="1" applyAlignment="1" applyProtection="1">
      <alignment horizontal="center" vertical="center"/>
      <protection locked="0"/>
    </xf>
    <xf numFmtId="166" fontId="89" fillId="0" borderId="260" xfId="24472" applyNumberFormat="1" applyFont="1" applyFill="1" applyBorder="1" applyAlignment="1">
      <alignment horizontal="center" vertical="center" wrapText="1"/>
    </xf>
    <xf numFmtId="175" fontId="65" fillId="0" borderId="260" xfId="24472" applyNumberFormat="1" applyFont="1" applyBorder="1" applyAlignment="1">
      <alignment vertical="center" wrapText="1"/>
    </xf>
    <xf numFmtId="0" fontId="114" fillId="0" borderId="260" xfId="24472" applyNumberFormat="1" applyFont="1" applyBorder="1" applyAlignment="1">
      <alignment vertical="center" wrapText="1"/>
    </xf>
    <xf numFmtId="187" fontId="168" fillId="0" borderId="234" xfId="2559" applyFont="1" applyFill="1" applyBorder="1" applyAlignment="1">
      <alignment horizontal="center" vertical="center"/>
    </xf>
    <xf numFmtId="173" fontId="5" fillId="0" borderId="260" xfId="2571" applyNumberFormat="1" applyFont="1" applyFill="1" applyBorder="1" applyAlignment="1">
      <alignment vertical="center"/>
    </xf>
    <xf numFmtId="38" fontId="168" fillId="0" borderId="232" xfId="2571" applyNumberFormat="1" applyFont="1" applyFill="1" applyBorder="1" applyAlignment="1">
      <alignment vertical="center" wrapText="1"/>
    </xf>
    <xf numFmtId="171" fontId="10" fillId="0" borderId="181" xfId="918" applyNumberFormat="1" applyFont="1" applyFill="1" applyBorder="1" applyAlignment="1">
      <alignment horizontal="center" vertical="center"/>
    </xf>
    <xf numFmtId="171" fontId="156" fillId="0" borderId="180" xfId="918" applyNumberFormat="1" applyFont="1" applyFill="1" applyBorder="1" applyAlignment="1" applyProtection="1">
      <alignment horizontal="center" vertical="center"/>
      <protection locked="0"/>
    </xf>
    <xf numFmtId="171" fontId="156" fillId="0" borderId="181" xfId="918" applyNumberFormat="1" applyFont="1" applyFill="1" applyBorder="1" applyAlignment="1" applyProtection="1">
      <alignment horizontal="center" vertical="center"/>
      <protection locked="0"/>
    </xf>
    <xf numFmtId="171" fontId="156" fillId="0" borderId="184" xfId="918" applyNumberFormat="1" applyFont="1" applyFill="1" applyBorder="1" applyAlignment="1">
      <alignment horizontal="center" vertical="center"/>
    </xf>
    <xf numFmtId="171" fontId="156" fillId="0" borderId="183" xfId="918" applyNumberFormat="1" applyFont="1" applyFill="1" applyBorder="1" applyAlignment="1">
      <alignment horizontal="center" vertical="center"/>
    </xf>
    <xf numFmtId="171" fontId="166" fillId="0" borderId="184" xfId="918" applyNumberFormat="1" applyFont="1" applyFill="1" applyBorder="1" applyAlignment="1">
      <alignment horizontal="center" vertical="center"/>
    </xf>
    <xf numFmtId="171" fontId="166" fillId="0" borderId="183" xfId="918" applyNumberFormat="1" applyFont="1" applyFill="1" applyBorder="1" applyAlignment="1">
      <alignment horizontal="center" vertical="center"/>
    </xf>
    <xf numFmtId="171" fontId="10" fillId="0" borderId="180" xfId="918" applyNumberFormat="1" applyFont="1" applyFill="1" applyBorder="1" applyAlignment="1" applyProtection="1">
      <alignment horizontal="center" vertical="center"/>
      <protection locked="0"/>
    </xf>
    <xf numFmtId="171" fontId="10" fillId="0" borderId="181" xfId="918" applyNumberFormat="1" applyFont="1" applyFill="1" applyBorder="1" applyAlignment="1" applyProtection="1">
      <alignment horizontal="center" vertical="center"/>
      <protection locked="0"/>
    </xf>
    <xf numFmtId="175" fontId="65" fillId="0" borderId="260" xfId="24472" applyNumberFormat="1" applyFont="1" applyBorder="1" applyAlignment="1">
      <alignment vertical="center" wrapText="1"/>
    </xf>
    <xf numFmtId="0" fontId="114" fillId="0" borderId="260" xfId="24472" applyNumberFormat="1" applyFont="1" applyBorder="1" applyAlignment="1">
      <alignment vertical="center" wrapText="1"/>
    </xf>
    <xf numFmtId="173" fontId="169" fillId="19" borderId="161" xfId="1" applyNumberFormat="1" applyFont="1" applyFill="1" applyBorder="1" applyAlignment="1">
      <alignment vertical="center"/>
    </xf>
    <xf numFmtId="187" fontId="10" fillId="0" borderId="179" xfId="918" applyNumberFormat="1" applyFont="1" applyFill="1" applyBorder="1" applyAlignment="1">
      <alignment horizontal="right" vertical="center"/>
    </xf>
    <xf numFmtId="187" fontId="40" fillId="0" borderId="36" xfId="2" applyFont="1" applyBorder="1" applyAlignment="1" applyProtection="1">
      <alignment horizontal="center" vertical="center"/>
      <protection locked="0"/>
    </xf>
    <xf numFmtId="187" fontId="15" fillId="0" borderId="162" xfId="2" applyFont="1" applyBorder="1" applyAlignment="1" applyProtection="1">
      <alignment horizontal="center" vertical="center" wrapText="1"/>
      <protection locked="0"/>
    </xf>
    <xf numFmtId="187" fontId="105" fillId="9" borderId="117" xfId="2" applyNumberFormat="1" applyFont="1" applyFill="1" applyBorder="1" applyAlignment="1">
      <alignment vertical="center"/>
    </xf>
    <xf numFmtId="187" fontId="162" fillId="9" borderId="117" xfId="2" applyNumberFormat="1" applyFont="1" applyFill="1" applyBorder="1" applyAlignment="1">
      <alignment vertical="center"/>
    </xf>
    <xf numFmtId="187" fontId="170" fillId="9" borderId="117" xfId="2" applyNumberFormat="1" applyFont="1" applyFill="1" applyBorder="1" applyAlignment="1">
      <alignment vertical="center"/>
    </xf>
    <xf numFmtId="187" fontId="162" fillId="9" borderId="117" xfId="2" applyNumberFormat="1" applyFont="1" applyFill="1" applyBorder="1" applyAlignment="1">
      <alignment horizontal="center" vertical="center"/>
    </xf>
    <xf numFmtId="187" fontId="162" fillId="9" borderId="255" xfId="2" applyNumberFormat="1" applyFont="1" applyFill="1" applyBorder="1" applyAlignment="1">
      <alignment horizontal="center" vertical="center"/>
    </xf>
    <xf numFmtId="1" fontId="162" fillId="0" borderId="260" xfId="2" applyNumberFormat="1" applyFont="1" applyFill="1" applyBorder="1" applyAlignment="1">
      <alignment horizontal="center" vertical="center"/>
    </xf>
    <xf numFmtId="187" fontId="10" fillId="36" borderId="28" xfId="2" applyFont="1" applyFill="1" applyBorder="1" applyAlignment="1" applyProtection="1">
      <alignment vertical="center"/>
      <protection locked="0"/>
    </xf>
    <xf numFmtId="174" fontId="10" fillId="0" borderId="9" xfId="2" applyNumberFormat="1" applyFont="1" applyFill="1" applyBorder="1" applyAlignment="1">
      <alignment horizontal="center" vertical="center"/>
    </xf>
    <xf numFmtId="166" fontId="10" fillId="0" borderId="0" xfId="2" applyNumberFormat="1" applyFont="1" applyFill="1" applyBorder="1" applyAlignment="1">
      <alignment horizontal="center" vertical="center"/>
    </xf>
    <xf numFmtId="166" fontId="156" fillId="0" borderId="0" xfId="2" applyNumberFormat="1" applyFont="1" applyFill="1" applyBorder="1" applyAlignment="1">
      <alignment horizontal="center" vertical="center"/>
    </xf>
    <xf numFmtId="42" fontId="156" fillId="0" borderId="38" xfId="2" applyNumberFormat="1" applyFont="1" applyFill="1" applyBorder="1" applyAlignment="1">
      <alignment vertical="center"/>
    </xf>
    <xf numFmtId="175" fontId="10" fillId="0" borderId="9" xfId="2" applyNumberFormat="1" applyFont="1" applyFill="1" applyBorder="1" applyAlignment="1">
      <alignment horizontal="center" vertical="center"/>
    </xf>
    <xf numFmtId="175" fontId="10" fillId="0" borderId="9" xfId="2" applyNumberFormat="1" applyFont="1" applyFill="1" applyBorder="1" applyAlignment="1">
      <alignment horizontal="center" vertical="center" wrapText="1"/>
    </xf>
    <xf numFmtId="9" fontId="10" fillId="0" borderId="9" xfId="2" applyNumberFormat="1" applyFont="1" applyFill="1" applyBorder="1" applyAlignment="1">
      <alignment horizontal="center" vertical="center"/>
    </xf>
    <xf numFmtId="172" fontId="10" fillId="0" borderId="10" xfId="2" applyNumberFormat="1" applyFont="1" applyFill="1" applyBorder="1" applyAlignment="1">
      <alignment horizontal="center" vertical="center" wrapText="1"/>
    </xf>
    <xf numFmtId="1" fontId="10" fillId="0" borderId="178" xfId="2" applyNumberFormat="1" applyFont="1" applyFill="1" applyBorder="1" applyAlignment="1">
      <alignment horizontal="center" vertical="center"/>
    </xf>
    <xf numFmtId="2" fontId="10" fillId="0" borderId="179" xfId="2" applyNumberFormat="1" applyFont="1" applyFill="1" applyBorder="1" applyAlignment="1">
      <alignment horizontal="center" vertical="center"/>
    </xf>
    <xf numFmtId="1" fontId="10" fillId="0" borderId="179" xfId="2" applyNumberFormat="1" applyFont="1" applyFill="1" applyBorder="1" applyAlignment="1">
      <alignment horizontal="center" vertical="center"/>
    </xf>
    <xf numFmtId="42" fontId="10" fillId="0" borderId="117" xfId="2" applyNumberFormat="1" applyFont="1" applyFill="1" applyBorder="1" applyAlignment="1">
      <alignment horizontal="center" vertical="center"/>
    </xf>
    <xf numFmtId="42" fontId="10" fillId="0" borderId="235" xfId="2" applyNumberFormat="1" applyFont="1" applyFill="1" applyBorder="1" applyAlignment="1">
      <alignment horizontal="center" vertical="center"/>
    </xf>
    <xf numFmtId="171" fontId="10" fillId="0" borderId="179" xfId="918" applyNumberFormat="1" applyFont="1" applyFill="1" applyBorder="1" applyAlignment="1">
      <alignment horizontal="center" vertical="center"/>
    </xf>
    <xf numFmtId="42" fontId="10" fillId="0" borderId="38" xfId="2" applyNumberFormat="1" applyFont="1" applyFill="1" applyBorder="1" applyAlignment="1">
      <alignment vertical="center"/>
    </xf>
    <xf numFmtId="42" fontId="10" fillId="0" borderId="136" xfId="2" applyNumberFormat="1" applyFont="1" applyFill="1" applyBorder="1" applyAlignment="1">
      <alignment vertical="center"/>
    </xf>
    <xf numFmtId="42" fontId="10" fillId="10" borderId="52" xfId="2" applyNumberFormat="1" applyFont="1" applyFill="1" applyBorder="1" applyAlignment="1">
      <alignment vertical="center"/>
    </xf>
    <xf numFmtId="2" fontId="10" fillId="21" borderId="0" xfId="2" applyNumberFormat="1" applyFont="1" applyFill="1" applyBorder="1" applyAlignment="1">
      <alignment vertical="center"/>
    </xf>
    <xf numFmtId="175" fontId="10" fillId="0" borderId="32" xfId="2" applyNumberFormat="1" applyFont="1" applyFill="1" applyBorder="1" applyAlignment="1">
      <alignment vertical="center" wrapText="1"/>
    </xf>
    <xf numFmtId="175" fontId="10" fillId="0" borderId="32" xfId="2" applyNumberFormat="1" applyFont="1" applyFill="1" applyBorder="1" applyAlignment="1">
      <alignment horizontal="center" vertical="center" wrapText="1"/>
    </xf>
    <xf numFmtId="175" fontId="10" fillId="0" borderId="38" xfId="2" applyNumberFormat="1" applyFont="1" applyFill="1" applyBorder="1" applyAlignment="1">
      <alignment horizontal="center" vertical="center" wrapText="1"/>
    </xf>
    <xf numFmtId="175" fontId="10" fillId="0" borderId="53" xfId="2" applyNumberFormat="1" applyFont="1" applyFill="1" applyBorder="1" applyAlignment="1">
      <alignment vertical="center" wrapText="1"/>
    </xf>
    <xf numFmtId="175" fontId="10" fillId="0" borderId="54" xfId="2" applyNumberFormat="1" applyFont="1" applyFill="1" applyBorder="1" applyAlignment="1">
      <alignment vertical="center" wrapText="1"/>
    </xf>
    <xf numFmtId="175" fontId="10" fillId="0" borderId="0" xfId="2" applyNumberFormat="1" applyFont="1" applyFill="1" applyBorder="1" applyAlignment="1">
      <alignment vertical="center" wrapText="1"/>
    </xf>
    <xf numFmtId="42" fontId="10" fillId="14" borderId="120" xfId="2" applyNumberFormat="1" applyFont="1" applyFill="1" applyBorder="1" applyAlignment="1">
      <alignment vertical="center"/>
    </xf>
    <xf numFmtId="42" fontId="10" fillId="14" borderId="69" xfId="2" applyNumberFormat="1" applyFont="1" applyFill="1" applyBorder="1" applyAlignment="1">
      <alignment vertical="center"/>
    </xf>
    <xf numFmtId="175" fontId="10" fillId="0" borderId="0" xfId="2" applyNumberFormat="1" applyFont="1" applyFill="1" applyAlignment="1">
      <alignment vertical="center"/>
    </xf>
    <xf numFmtId="175" fontId="10" fillId="4" borderId="295" xfId="24472" applyNumberFormat="1" applyFont="1" applyFill="1" applyBorder="1" applyAlignment="1">
      <alignment vertical="center" wrapText="1"/>
    </xf>
    <xf numFmtId="190" fontId="10" fillId="0" borderId="293" xfId="24472" applyFont="1" applyFill="1" applyBorder="1" applyAlignment="1">
      <alignment horizontal="center" vertical="center"/>
    </xf>
    <xf numFmtId="190" fontId="10" fillId="0" borderId="293" xfId="24472" applyFont="1" applyFill="1" applyBorder="1" applyAlignment="1">
      <alignment horizontal="center" vertical="center" wrapText="1"/>
    </xf>
    <xf numFmtId="188" fontId="10" fillId="0" borderId="291" xfId="24472" applyNumberFormat="1" applyFont="1" applyFill="1" applyBorder="1" applyAlignment="1">
      <alignment horizontal="center" vertical="center"/>
    </xf>
    <xf numFmtId="174" fontId="10" fillId="0" borderId="293" xfId="24472" applyNumberFormat="1" applyFont="1" applyFill="1" applyBorder="1" applyAlignment="1">
      <alignment horizontal="center" vertical="center"/>
    </xf>
    <xf numFmtId="9" fontId="10" fillId="0" borderId="293" xfId="24472" applyNumberFormat="1" applyFont="1" applyFill="1" applyBorder="1" applyAlignment="1">
      <alignment horizontal="center" vertical="center"/>
    </xf>
    <xf numFmtId="166" fontId="10" fillId="0" borderId="294" xfId="24472" applyNumberFormat="1" applyFont="1" applyFill="1" applyBorder="1" applyAlignment="1">
      <alignment horizontal="center" vertical="center"/>
    </xf>
    <xf numFmtId="188" fontId="10" fillId="0" borderId="293" xfId="24472" applyNumberFormat="1" applyFont="1" applyFill="1" applyBorder="1" applyAlignment="1">
      <alignment horizontal="center" vertical="center"/>
    </xf>
    <xf numFmtId="188" fontId="10" fillId="0" borderId="294" xfId="24472" applyNumberFormat="1" applyFont="1" applyFill="1" applyBorder="1" applyAlignment="1">
      <alignment horizontal="center" vertical="center"/>
    </xf>
    <xf numFmtId="175" fontId="9" fillId="4" borderId="32" xfId="24472" applyNumberFormat="1" applyFont="1" applyFill="1" applyBorder="1" applyAlignment="1">
      <alignment vertical="center" wrapText="1"/>
    </xf>
    <xf numFmtId="175" fontId="94" fillId="0" borderId="32" xfId="24472" quotePrefix="1" applyNumberFormat="1" applyFont="1" applyFill="1" applyBorder="1" applyAlignment="1">
      <alignment vertical="center" wrapText="1"/>
    </xf>
    <xf numFmtId="175" fontId="10" fillId="0" borderId="32" xfId="24472" applyNumberFormat="1" applyFont="1" applyFill="1" applyBorder="1" applyAlignment="1">
      <alignment vertical="center" wrapText="1"/>
    </xf>
    <xf numFmtId="175" fontId="94" fillId="0" borderId="38" xfId="24472" applyNumberFormat="1" applyFont="1" applyFill="1" applyBorder="1" applyAlignment="1">
      <alignment horizontal="center" vertical="center" wrapText="1"/>
    </xf>
    <xf numFmtId="175" fontId="94" fillId="0" borderId="143" xfId="24472" applyNumberFormat="1" applyFont="1" applyFill="1" applyBorder="1" applyAlignment="1">
      <alignment vertical="center" wrapText="1"/>
    </xf>
    <xf numFmtId="175" fontId="18" fillId="0" borderId="55" xfId="24472" applyNumberFormat="1" applyFont="1" applyFill="1" applyBorder="1" applyAlignment="1">
      <alignment vertical="center" wrapText="1"/>
    </xf>
    <xf numFmtId="175" fontId="10" fillId="0" borderId="33" xfId="24472" applyNumberFormat="1" applyFont="1" applyFill="1" applyBorder="1" applyAlignment="1">
      <alignment vertical="center" wrapText="1"/>
    </xf>
    <xf numFmtId="175" fontId="16" fillId="4" borderId="0" xfId="24472" applyNumberFormat="1" applyFont="1" applyFill="1" applyBorder="1" applyAlignment="1">
      <alignment vertical="center" wrapText="1"/>
    </xf>
    <xf numFmtId="42" fontId="25" fillId="14" borderId="120" xfId="24472" applyNumberFormat="1" applyFont="1" applyFill="1" applyBorder="1" applyAlignment="1">
      <alignment vertical="center"/>
    </xf>
    <xf numFmtId="42" fontId="25" fillId="14" borderId="69" xfId="24472" applyNumberFormat="1" applyFont="1" applyFill="1" applyBorder="1" applyAlignment="1">
      <alignment vertical="center"/>
    </xf>
    <xf numFmtId="42" fontId="10" fillId="6" borderId="38" xfId="24472" applyNumberFormat="1" applyFont="1" applyFill="1" applyBorder="1" applyAlignment="1">
      <alignment vertical="center"/>
    </xf>
    <xf numFmtId="175" fontId="16" fillId="0" borderId="0" xfId="24472" applyNumberFormat="1" applyFont="1" applyFill="1" applyAlignment="1">
      <alignment vertical="center"/>
    </xf>
    <xf numFmtId="188" fontId="10" fillId="0" borderId="292" xfId="24472" applyNumberFormat="1" applyFont="1" applyFill="1" applyBorder="1" applyAlignment="1">
      <alignment horizontal="center" vertical="center"/>
    </xf>
    <xf numFmtId="188" fontId="124" fillId="0" borderId="291" xfId="24472" applyNumberFormat="1" applyFont="1" applyFill="1" applyBorder="1" applyAlignment="1">
      <alignment horizontal="center" vertical="center"/>
    </xf>
    <xf numFmtId="175" fontId="10" fillId="0" borderId="291" xfId="24472" applyNumberFormat="1" applyFont="1" applyFill="1" applyBorder="1" applyAlignment="1">
      <alignment horizontal="center" vertical="center"/>
    </xf>
    <xf numFmtId="175" fontId="10" fillId="0" borderId="291" xfId="24472" applyNumberFormat="1" applyFont="1" applyFill="1" applyBorder="1" applyAlignment="1">
      <alignment horizontal="center" vertical="center" wrapText="1"/>
    </xf>
    <xf numFmtId="174" fontId="10" fillId="0" borderId="291" xfId="24472" applyNumberFormat="1" applyFont="1" applyFill="1" applyBorder="1" applyAlignment="1">
      <alignment horizontal="center" vertical="center"/>
    </xf>
    <xf numFmtId="9" fontId="10" fillId="0" borderId="291" xfId="24472" applyNumberFormat="1" applyFont="1" applyFill="1" applyBorder="1" applyAlignment="1">
      <alignment horizontal="center" vertical="center"/>
    </xf>
    <xf numFmtId="166" fontId="10" fillId="0" borderId="292" xfId="24472" applyNumberFormat="1" applyFont="1" applyFill="1" applyBorder="1" applyAlignment="1">
      <alignment horizontal="center" vertical="center" wrapText="1" shrinkToFit="1"/>
    </xf>
    <xf numFmtId="166" fontId="10" fillId="0" borderId="0" xfId="24472" applyNumberFormat="1" applyFont="1" applyFill="1" applyBorder="1" applyAlignment="1">
      <alignment horizontal="center" vertical="center"/>
    </xf>
    <xf numFmtId="171" fontId="10" fillId="0" borderId="180" xfId="918" applyNumberFormat="1" applyFont="1" applyFill="1" applyBorder="1" applyAlignment="1">
      <alignment horizontal="center" vertical="center"/>
    </xf>
    <xf numFmtId="171" fontId="10" fillId="0" borderId="246" xfId="918" applyNumberFormat="1" applyFont="1" applyFill="1" applyBorder="1" applyAlignment="1">
      <alignment horizontal="center" vertical="center"/>
    </xf>
    <xf numFmtId="42" fontId="9" fillId="4" borderId="38" xfId="24472" applyNumberFormat="1" applyFont="1" applyFill="1" applyBorder="1" applyAlignment="1">
      <alignment vertical="center"/>
    </xf>
    <xf numFmtId="42" fontId="9" fillId="4" borderId="136" xfId="24472" applyNumberFormat="1" applyFont="1" applyFill="1" applyBorder="1" applyAlignment="1">
      <alignment vertical="center"/>
    </xf>
    <xf numFmtId="42" fontId="10" fillId="10" borderId="52" xfId="24472" applyNumberFormat="1" applyFont="1" applyFill="1" applyBorder="1" applyAlignment="1">
      <alignment vertical="center"/>
    </xf>
    <xf numFmtId="2" fontId="10" fillId="21" borderId="0" xfId="24472" applyNumberFormat="1" applyFont="1" applyFill="1" applyBorder="1" applyAlignment="1">
      <alignment vertical="center"/>
    </xf>
    <xf numFmtId="190" fontId="10" fillId="0" borderId="293" xfId="24472" applyFont="1" applyFill="1" applyBorder="1" applyAlignment="1">
      <alignment horizontal="left" vertical="center"/>
    </xf>
    <xf numFmtId="175" fontId="10" fillId="0" borderId="38" xfId="24472" applyNumberFormat="1" applyFont="1" applyFill="1" applyBorder="1" applyAlignment="1">
      <alignment horizontal="center" vertical="center" wrapText="1"/>
    </xf>
    <xf numFmtId="175" fontId="10" fillId="0" borderId="143" xfId="24472" applyNumberFormat="1" applyFont="1" applyFill="1" applyBorder="1" applyAlignment="1">
      <alignment vertical="center" wrapText="1"/>
    </xf>
    <xf numFmtId="175" fontId="10" fillId="0" borderId="55" xfId="24472" applyNumberFormat="1" applyFont="1" applyFill="1" applyBorder="1" applyAlignment="1">
      <alignment vertical="center" wrapText="1"/>
    </xf>
    <xf numFmtId="175" fontId="10" fillId="4" borderId="0" xfId="24472" applyNumberFormat="1" applyFont="1" applyFill="1" applyBorder="1" applyAlignment="1">
      <alignment vertical="center" wrapText="1"/>
    </xf>
    <xf numFmtId="42" fontId="10" fillId="14" borderId="120" xfId="24472" applyNumberFormat="1" applyFont="1" applyFill="1" applyBorder="1" applyAlignment="1">
      <alignment vertical="center"/>
    </xf>
    <xf numFmtId="42" fontId="10" fillId="14" borderId="69" xfId="24472" applyNumberFormat="1" applyFont="1" applyFill="1" applyBorder="1" applyAlignment="1">
      <alignment vertical="center"/>
    </xf>
    <xf numFmtId="175" fontId="10" fillId="0" borderId="0" xfId="24472" applyNumberFormat="1" applyFont="1" applyFill="1" applyAlignment="1">
      <alignment vertical="center"/>
    </xf>
    <xf numFmtId="171" fontId="124" fillId="0" borderId="180" xfId="918" applyNumberFormat="1" applyFont="1" applyFill="1" applyBorder="1" applyAlignment="1">
      <alignment horizontal="center" vertical="center"/>
    </xf>
    <xf numFmtId="171" fontId="124" fillId="0" borderId="181" xfId="918" applyNumberFormat="1" applyFont="1" applyFill="1" applyBorder="1" applyAlignment="1">
      <alignment horizontal="center" vertical="center"/>
    </xf>
    <xf numFmtId="171" fontId="124" fillId="0" borderId="246" xfId="918" applyNumberFormat="1" applyFont="1" applyFill="1" applyBorder="1" applyAlignment="1">
      <alignment horizontal="center" vertical="center"/>
    </xf>
    <xf numFmtId="171" fontId="124" fillId="0" borderId="179" xfId="918" applyNumberFormat="1" applyFont="1" applyFill="1" applyBorder="1" applyAlignment="1">
      <alignment horizontal="center" vertical="center"/>
    </xf>
    <xf numFmtId="42" fontId="110" fillId="4" borderId="38" xfId="24472" applyNumberFormat="1" applyFont="1" applyFill="1" applyBorder="1" applyAlignment="1">
      <alignment vertical="center"/>
    </xf>
    <xf numFmtId="42" fontId="110" fillId="4" borderId="136" xfId="24472" applyNumberFormat="1" applyFont="1" applyFill="1" applyBorder="1" applyAlignment="1">
      <alignment vertical="center"/>
    </xf>
    <xf numFmtId="42" fontId="10" fillId="0" borderId="296" xfId="2" applyNumberFormat="1" applyFont="1" applyFill="1" applyBorder="1" applyAlignment="1">
      <alignment vertical="center"/>
    </xf>
    <xf numFmtId="42" fontId="9" fillId="0" borderId="296" xfId="2" applyNumberFormat="1" applyFont="1" applyFill="1" applyBorder="1" applyAlignment="1">
      <alignment vertical="center"/>
    </xf>
    <xf numFmtId="42" fontId="10" fillId="0" borderId="297" xfId="2" applyNumberFormat="1" applyFont="1" applyFill="1" applyBorder="1" applyAlignment="1">
      <alignment vertical="center"/>
    </xf>
    <xf numFmtId="42" fontId="110" fillId="4" borderId="296" xfId="24472" applyNumberFormat="1" applyFont="1" applyFill="1" applyBorder="1" applyAlignment="1">
      <alignment vertical="center"/>
    </xf>
    <xf numFmtId="42" fontId="110" fillId="0" borderId="296" xfId="24472" applyNumberFormat="1" applyFont="1" applyFill="1" applyBorder="1" applyAlignment="1">
      <alignment vertical="center"/>
    </xf>
    <xf numFmtId="2" fontId="124" fillId="27" borderId="298" xfId="24472" applyNumberFormat="1" applyFont="1" applyFill="1" applyBorder="1" applyAlignment="1">
      <alignment vertical="center"/>
    </xf>
    <xf numFmtId="175" fontId="10" fillId="4" borderId="299" xfId="24472" applyNumberFormat="1" applyFont="1" applyFill="1" applyBorder="1" applyAlignment="1">
      <alignment vertical="center" wrapText="1"/>
    </xf>
    <xf numFmtId="187" fontId="10" fillId="36" borderId="0" xfId="2" applyFont="1" applyFill="1" applyBorder="1" applyAlignment="1" applyProtection="1">
      <alignment vertical="center"/>
      <protection locked="0"/>
    </xf>
    <xf numFmtId="168" fontId="124" fillId="25" borderId="300" xfId="24472" applyNumberFormat="1" applyFont="1" applyFill="1" applyBorder="1" applyAlignment="1">
      <alignment horizontal="center" vertical="center"/>
    </xf>
    <xf numFmtId="175" fontId="156" fillId="0" borderId="61" xfId="2" applyNumberFormat="1" applyFont="1" applyFill="1" applyBorder="1" applyAlignment="1">
      <alignment vertical="center"/>
    </xf>
    <xf numFmtId="175" fontId="156" fillId="0" borderId="9" xfId="2" applyNumberFormat="1" applyFont="1" applyFill="1" applyBorder="1" applyAlignment="1">
      <alignment horizontal="center" vertical="center"/>
    </xf>
    <xf numFmtId="175" fontId="156" fillId="0" borderId="9" xfId="2" applyNumberFormat="1" applyFont="1" applyFill="1" applyBorder="1" applyAlignment="1">
      <alignment horizontal="center" vertical="center" wrapText="1"/>
    </xf>
    <xf numFmtId="174" fontId="156" fillId="0" borderId="9" xfId="2" applyNumberFormat="1" applyFont="1" applyFill="1" applyBorder="1" applyAlignment="1">
      <alignment horizontal="center" vertical="center"/>
    </xf>
    <xf numFmtId="9" fontId="156" fillId="0" borderId="9" xfId="2" applyNumberFormat="1" applyFont="1" applyFill="1" applyBorder="1" applyAlignment="1">
      <alignment horizontal="center" vertical="center"/>
    </xf>
    <xf numFmtId="42" fontId="25" fillId="14" borderId="92" xfId="24472" applyNumberFormat="1" applyFont="1" applyFill="1" applyBorder="1" applyAlignment="1">
      <alignment vertical="center"/>
    </xf>
    <xf numFmtId="42" fontId="10" fillId="6" borderId="297" xfId="24472" applyNumberFormat="1" applyFont="1" applyFill="1" applyBorder="1" applyAlignment="1">
      <alignment vertical="center"/>
    </xf>
    <xf numFmtId="42" fontId="110" fillId="0" borderId="297" xfId="24472" applyNumberFormat="1" applyFont="1" applyFill="1" applyBorder="1" applyAlignment="1">
      <alignment vertical="center"/>
    </xf>
    <xf numFmtId="187" fontId="171" fillId="0" borderId="61" xfId="2" applyNumberFormat="1" applyFont="1" applyFill="1" applyBorder="1" applyAlignment="1" applyProtection="1">
      <alignment vertical="center"/>
      <protection locked="0"/>
    </xf>
    <xf numFmtId="187" fontId="171" fillId="0" borderId="9" xfId="2" applyNumberFormat="1" applyFont="1" applyFill="1" applyBorder="1" applyAlignment="1" applyProtection="1">
      <alignment horizontal="center" vertical="center"/>
      <protection locked="0"/>
    </xf>
    <xf numFmtId="187" fontId="171" fillId="0" borderId="9" xfId="2" applyNumberFormat="1" applyFont="1" applyFill="1" applyBorder="1" applyAlignment="1" applyProtection="1">
      <alignment horizontal="center" vertical="center" wrapText="1"/>
      <protection locked="0"/>
    </xf>
    <xf numFmtId="172" fontId="156" fillId="0" borderId="10" xfId="2" applyNumberFormat="1" applyFont="1" applyFill="1" applyBorder="1" applyAlignment="1">
      <alignment horizontal="center" vertical="center" wrapText="1"/>
    </xf>
    <xf numFmtId="42" fontId="124" fillId="21" borderId="301" xfId="24472" applyNumberFormat="1" applyFont="1" applyFill="1" applyBorder="1" applyAlignment="1">
      <alignment vertical="center"/>
    </xf>
    <xf numFmtId="42" fontId="124" fillId="21" borderId="303" xfId="24472" applyNumberFormat="1" applyFont="1" applyFill="1" applyBorder="1" applyAlignment="1">
      <alignment vertical="center"/>
    </xf>
    <xf numFmtId="168" fontId="124" fillId="25" borderId="305" xfId="24472" applyNumberFormat="1" applyFont="1" applyFill="1" applyBorder="1" applyAlignment="1">
      <alignment horizontal="center" vertical="center"/>
    </xf>
    <xf numFmtId="171" fontId="99" fillId="0" borderId="305" xfId="1254" applyNumberFormat="1" applyFont="1" applyFill="1" applyBorder="1" applyAlignment="1" applyProtection="1">
      <alignment horizontal="center" vertical="center"/>
      <protection locked="0"/>
    </xf>
    <xf numFmtId="171" fontId="99" fillId="21" borderId="303" xfId="1254" applyNumberFormat="1" applyFont="1" applyFill="1" applyBorder="1" applyAlignment="1" applyProtection="1">
      <alignment vertical="center"/>
      <protection locked="0"/>
    </xf>
    <xf numFmtId="171" fontId="99" fillId="0" borderId="306" xfId="918" applyNumberFormat="1" applyFont="1" applyFill="1" applyBorder="1" applyAlignment="1" applyProtection="1">
      <alignment vertical="center"/>
      <protection locked="0"/>
    </xf>
    <xf numFmtId="168" fontId="10" fillId="0" borderId="305" xfId="2" applyNumberFormat="1" applyFont="1" applyFill="1" applyBorder="1" applyAlignment="1">
      <alignment horizontal="center" vertical="center"/>
    </xf>
    <xf numFmtId="42" fontId="9" fillId="21" borderId="303" xfId="2" applyNumberFormat="1" applyFont="1" applyFill="1" applyBorder="1" applyAlignment="1">
      <alignment vertical="center"/>
    </xf>
    <xf numFmtId="175" fontId="124" fillId="0" borderId="32" xfId="24472" quotePrefix="1" applyNumberFormat="1" applyFont="1" applyFill="1" applyBorder="1" applyAlignment="1">
      <alignment vertical="center" wrapText="1"/>
    </xf>
    <xf numFmtId="168" fontId="10" fillId="25" borderId="305" xfId="24472" applyNumberFormat="1" applyFont="1" applyFill="1" applyBorder="1" applyAlignment="1">
      <alignment horizontal="center" vertical="center"/>
    </xf>
    <xf numFmtId="42" fontId="10" fillId="21" borderId="303" xfId="24472" applyNumberFormat="1" applyFont="1" applyFill="1" applyBorder="1" applyAlignment="1">
      <alignment vertical="center"/>
    </xf>
    <xf numFmtId="42" fontId="10" fillId="14" borderId="307" xfId="24472" applyNumberFormat="1" applyFont="1" applyFill="1" applyBorder="1" applyAlignment="1">
      <alignment vertical="center"/>
    </xf>
    <xf numFmtId="168" fontId="10" fillId="25" borderId="305" xfId="24770" applyNumberFormat="1" applyFont="1" applyFill="1" applyBorder="1" applyAlignment="1">
      <alignment horizontal="center" vertical="center"/>
    </xf>
    <xf numFmtId="42" fontId="10" fillId="21" borderId="303" xfId="24770" applyNumberFormat="1" applyFont="1" applyFill="1" applyBorder="1" applyAlignment="1">
      <alignment vertical="center"/>
    </xf>
    <xf numFmtId="42" fontId="166" fillId="0" borderId="303" xfId="2" applyNumberFormat="1" applyFont="1" applyFill="1" applyBorder="1" applyAlignment="1">
      <alignment vertical="center"/>
    </xf>
    <xf numFmtId="42" fontId="156" fillId="0" borderId="303" xfId="2" applyNumberFormat="1" applyFont="1" applyFill="1" applyBorder="1" applyAlignment="1">
      <alignment vertical="center"/>
    </xf>
    <xf numFmtId="42" fontId="99" fillId="14" borderId="308" xfId="2" applyNumberFormat="1" applyFont="1" applyFill="1" applyBorder="1" applyAlignment="1" applyProtection="1">
      <alignment vertical="center"/>
      <protection locked="0"/>
    </xf>
    <xf numFmtId="2" fontId="16" fillId="27" borderId="309" xfId="24770" applyNumberFormat="1" applyFont="1" applyFill="1" applyBorder="1" applyAlignment="1">
      <alignment vertical="center"/>
    </xf>
    <xf numFmtId="2" fontId="10" fillId="0" borderId="309" xfId="2" applyNumberFormat="1" applyFont="1" applyFill="1" applyBorder="1" applyAlignment="1">
      <alignment vertical="center"/>
    </xf>
    <xf numFmtId="175" fontId="10" fillId="0" borderId="310" xfId="2" applyNumberFormat="1" applyFont="1" applyFill="1" applyBorder="1" applyAlignment="1">
      <alignment horizontal="center" vertical="center" wrapText="1"/>
    </xf>
    <xf numFmtId="42" fontId="10" fillId="14" borderId="302" xfId="2" applyNumberFormat="1" applyFont="1" applyFill="1" applyBorder="1" applyAlignment="1">
      <alignment vertical="center"/>
    </xf>
    <xf numFmtId="42" fontId="25" fillId="14" borderId="307" xfId="24770" applyNumberFormat="1" applyFont="1" applyFill="1" applyBorder="1" applyAlignment="1">
      <alignment vertical="center"/>
    </xf>
    <xf numFmtId="42" fontId="10" fillId="14" borderId="307" xfId="2" applyNumberFormat="1" applyFont="1" applyFill="1" applyBorder="1" applyAlignment="1">
      <alignment vertical="center"/>
    </xf>
    <xf numFmtId="173" fontId="9" fillId="0" borderId="159" xfId="1" applyNumberFormat="1" applyFont="1" applyFill="1" applyBorder="1" applyAlignment="1" applyProtection="1">
      <alignment vertical="center"/>
      <protection locked="0"/>
    </xf>
    <xf numFmtId="1" fontId="9" fillId="4" borderId="0" xfId="1242" applyNumberFormat="1" applyFont="1" applyFill="1" applyBorder="1" applyAlignment="1" applyProtection="1">
      <alignment vertical="center"/>
      <protection locked="0"/>
    </xf>
    <xf numFmtId="42" fontId="10" fillId="0" borderId="311" xfId="2" applyNumberFormat="1" applyFont="1" applyFill="1" applyBorder="1" applyAlignment="1">
      <alignment horizontal="center" vertical="center"/>
    </xf>
    <xf numFmtId="175" fontId="10" fillId="0" borderId="312" xfId="2" applyNumberFormat="1" applyFont="1" applyFill="1" applyBorder="1" applyAlignment="1">
      <alignment vertical="center" wrapText="1"/>
    </xf>
    <xf numFmtId="190" fontId="10" fillId="0" borderId="314" xfId="24472" applyFont="1" applyFill="1" applyBorder="1" applyAlignment="1">
      <alignment horizontal="left" vertical="center"/>
    </xf>
    <xf numFmtId="42" fontId="9" fillId="0" borderId="315" xfId="2" applyNumberFormat="1" applyFont="1" applyFill="1" applyBorder="1" applyAlignment="1">
      <alignment horizontal="center" vertical="center"/>
    </xf>
    <xf numFmtId="42" fontId="166" fillId="0" borderId="307" xfId="2" applyNumberFormat="1" applyFont="1" applyFill="1" applyBorder="1" applyAlignment="1">
      <alignment vertical="center"/>
    </xf>
    <xf numFmtId="42" fontId="157" fillId="0" borderId="316" xfId="2" applyNumberFormat="1" applyFont="1" applyFill="1" applyBorder="1" applyAlignment="1">
      <alignment vertical="center"/>
    </xf>
    <xf numFmtId="171" fontId="156" fillId="0" borderId="317" xfId="918" applyNumberFormat="1" applyFont="1" applyFill="1" applyBorder="1" applyAlignment="1" applyProtection="1">
      <alignment vertical="center"/>
      <protection locked="0"/>
    </xf>
    <xf numFmtId="42" fontId="156" fillId="0" borderId="307" xfId="2" applyNumberFormat="1" applyFont="1" applyFill="1" applyBorder="1" applyAlignment="1">
      <alignment vertical="center"/>
    </xf>
    <xf numFmtId="41" fontId="9" fillId="36" borderId="24" xfId="2" applyNumberFormat="1" applyFont="1" applyFill="1" applyBorder="1" applyAlignment="1" applyProtection="1">
      <alignment horizontal="center" vertical="center" wrapText="1"/>
      <protection locked="0"/>
    </xf>
    <xf numFmtId="171" fontId="99" fillId="0" borderId="315" xfId="1254" applyNumberFormat="1" applyFont="1" applyFill="1" applyBorder="1" applyAlignment="1" applyProtection="1">
      <alignment horizontal="center" vertical="center"/>
      <protection locked="0"/>
    </xf>
    <xf numFmtId="171" fontId="99" fillId="0" borderId="316" xfId="1254" applyNumberFormat="1" applyFont="1" applyFill="1" applyBorder="1" applyAlignment="1" applyProtection="1">
      <alignment vertical="center"/>
      <protection locked="0"/>
    </xf>
    <xf numFmtId="171" fontId="99" fillId="0" borderId="318" xfId="1254" applyNumberFormat="1" applyFont="1" applyFill="1" applyBorder="1" applyAlignment="1" applyProtection="1">
      <alignment horizontal="center" vertical="center"/>
      <protection locked="0"/>
    </xf>
    <xf numFmtId="42" fontId="9" fillId="0" borderId="319" xfId="24770" applyNumberFormat="1" applyFont="1" applyFill="1" applyBorder="1" applyAlignment="1">
      <alignment horizontal="center" vertical="center"/>
    </xf>
    <xf numFmtId="42" fontId="9" fillId="4" borderId="316" xfId="24770" applyNumberFormat="1" applyFont="1" applyFill="1" applyBorder="1" applyAlignment="1">
      <alignment vertical="center"/>
    </xf>
    <xf numFmtId="42" fontId="9" fillId="0" borderId="316" xfId="24770" applyNumberFormat="1" applyFont="1" applyFill="1" applyBorder="1" applyAlignment="1">
      <alignment vertical="center"/>
    </xf>
    <xf numFmtId="42" fontId="9" fillId="4" borderId="317" xfId="24770" applyNumberFormat="1" applyFont="1" applyFill="1" applyBorder="1" applyAlignment="1">
      <alignment vertical="center"/>
    </xf>
    <xf numFmtId="42" fontId="9" fillId="0" borderId="315" xfId="24770" applyNumberFormat="1" applyFont="1" applyFill="1" applyBorder="1" applyAlignment="1">
      <alignment horizontal="center" vertical="center"/>
    </xf>
    <xf numFmtId="42" fontId="10" fillId="6" borderId="317" xfId="24770" applyNumberFormat="1" applyFont="1" applyFill="1" applyBorder="1" applyAlignment="1">
      <alignment vertical="center"/>
    </xf>
    <xf numFmtId="42" fontId="10" fillId="0" borderId="315" xfId="2" applyNumberFormat="1" applyFont="1" applyFill="1" applyBorder="1" applyAlignment="1">
      <alignment horizontal="center" vertical="center"/>
    </xf>
    <xf numFmtId="2" fontId="99" fillId="27" borderId="320" xfId="2" applyNumberFormat="1" applyFont="1" applyFill="1" applyBorder="1" applyAlignment="1" applyProtection="1">
      <alignment vertical="center"/>
      <protection locked="0"/>
    </xf>
    <xf numFmtId="42" fontId="10" fillId="0" borderId="321" xfId="2" applyNumberFormat="1" applyFont="1" applyFill="1" applyBorder="1" applyAlignment="1">
      <alignment horizontal="center" vertical="center"/>
    </xf>
    <xf numFmtId="187" fontId="9" fillId="4" borderId="0" xfId="2" applyFont="1" applyFill="1" applyBorder="1" applyAlignment="1" applyProtection="1">
      <alignment horizontal="center" vertical="center"/>
      <protection locked="0"/>
    </xf>
    <xf numFmtId="41" fontId="9" fillId="31" borderId="320" xfId="1" applyNumberFormat="1" applyFont="1" applyFill="1" applyBorder="1" applyAlignment="1" applyProtection="1">
      <alignment vertical="center"/>
      <protection locked="0"/>
    </xf>
    <xf numFmtId="173" fontId="169" fillId="19" borderId="320" xfId="1" applyNumberFormat="1" applyFont="1" applyFill="1" applyBorder="1" applyAlignment="1">
      <alignment vertical="center"/>
    </xf>
    <xf numFmtId="9" fontId="9" fillId="0" borderId="320" xfId="1242" applyNumberFormat="1" applyFont="1" applyFill="1" applyBorder="1" applyAlignment="1" applyProtection="1">
      <alignment horizontal="center" vertical="center"/>
      <protection locked="0"/>
    </xf>
    <xf numFmtId="41" fontId="9" fillId="19" borderId="320" xfId="1" applyNumberFormat="1" applyFont="1" applyFill="1" applyBorder="1" applyAlignment="1" applyProtection="1">
      <alignment horizontal="center" vertical="center"/>
      <protection locked="0"/>
    </xf>
    <xf numFmtId="40" fontId="9" fillId="20" borderId="320" xfId="1" applyNumberFormat="1" applyFont="1" applyFill="1" applyBorder="1" applyAlignment="1" applyProtection="1">
      <alignment horizontal="center" vertical="center"/>
      <protection locked="0"/>
    </xf>
    <xf numFmtId="173" fontId="9" fillId="0" borderId="320" xfId="1" applyNumberFormat="1" applyFont="1" applyFill="1" applyBorder="1" applyAlignment="1">
      <alignment vertical="center"/>
    </xf>
    <xf numFmtId="38" fontId="9" fillId="32" borderId="320" xfId="1" applyNumberFormat="1" applyFont="1" applyFill="1" applyBorder="1" applyAlignment="1" applyProtection="1">
      <alignment vertical="center"/>
      <protection locked="0"/>
    </xf>
    <xf numFmtId="187" fontId="40" fillId="0" borderId="36" xfId="2" applyFont="1" applyBorder="1" applyAlignment="1" applyProtection="1">
      <alignment vertical="center"/>
      <protection locked="0"/>
    </xf>
    <xf numFmtId="187" fontId="40" fillId="4" borderId="0" xfId="2" applyFont="1" applyFill="1" applyBorder="1" applyAlignment="1" applyProtection="1">
      <alignment horizontal="center" vertical="center"/>
      <protection locked="0"/>
    </xf>
    <xf numFmtId="187" fontId="40" fillId="0" borderId="0" xfId="2" applyFont="1" applyFill="1" applyBorder="1" applyAlignment="1" applyProtection="1">
      <alignment horizontal="center" vertical="center"/>
      <protection locked="0"/>
    </xf>
    <xf numFmtId="17" fontId="9" fillId="31" borderId="320" xfId="1" applyNumberFormat="1" applyFont="1" applyFill="1" applyBorder="1" applyAlignment="1" applyProtection="1">
      <alignment horizontal="center" vertical="center"/>
      <protection locked="0"/>
    </xf>
    <xf numFmtId="17" fontId="9" fillId="19" borderId="320" xfId="1" applyNumberFormat="1" applyFont="1" applyFill="1" applyBorder="1" applyAlignment="1" applyProtection="1">
      <alignment horizontal="center" vertical="center"/>
      <protection locked="0"/>
    </xf>
    <xf numFmtId="187" fontId="9" fillId="0" borderId="320" xfId="2" applyFont="1" applyFill="1" applyBorder="1" applyAlignment="1" applyProtection="1">
      <alignment horizontal="center" vertical="center"/>
      <protection locked="0"/>
    </xf>
    <xf numFmtId="187" fontId="9" fillId="19" borderId="320" xfId="1" applyFont="1" applyFill="1" applyBorder="1" applyAlignment="1" applyProtection="1">
      <alignment horizontal="center" vertical="center"/>
      <protection locked="0"/>
    </xf>
    <xf numFmtId="9" fontId="9" fillId="0" borderId="320" xfId="1242" applyNumberFormat="1" applyFont="1" applyFill="1" applyBorder="1" applyAlignment="1" applyProtection="1">
      <alignment horizontal="center" vertical="center" wrapText="1"/>
      <protection locked="0"/>
    </xf>
    <xf numFmtId="41" fontId="9" fillId="19" borderId="320" xfId="1" applyNumberFormat="1" applyFont="1" applyFill="1" applyBorder="1" applyAlignment="1" applyProtection="1">
      <alignment vertical="center"/>
      <protection locked="0"/>
    </xf>
    <xf numFmtId="41" fontId="9" fillId="20" borderId="320" xfId="1" applyNumberFormat="1" applyFont="1" applyFill="1" applyBorder="1" applyAlignment="1" applyProtection="1">
      <alignment horizontal="center" vertical="center"/>
      <protection locked="0"/>
    </xf>
    <xf numFmtId="41" fontId="9" fillId="0" borderId="320" xfId="1" applyNumberFormat="1" applyFont="1" applyFill="1" applyBorder="1" applyAlignment="1" applyProtection="1">
      <alignment horizontal="center" vertical="center"/>
      <protection locked="0"/>
    </xf>
    <xf numFmtId="41" fontId="9" fillId="32" borderId="320" xfId="1" applyNumberFormat="1" applyFont="1" applyFill="1" applyBorder="1" applyAlignment="1" applyProtection="1">
      <alignment vertical="center"/>
      <protection locked="0"/>
    </xf>
    <xf numFmtId="173" fontId="9" fillId="19" borderId="320" xfId="1" applyNumberFormat="1" applyFont="1" applyFill="1" applyBorder="1" applyAlignment="1" applyProtection="1">
      <alignment horizontal="center" vertical="center"/>
      <protection locked="0"/>
    </xf>
    <xf numFmtId="9" fontId="17" fillId="4" borderId="0" xfId="1242" applyFont="1" applyFill="1" applyBorder="1" applyAlignment="1" applyProtection="1">
      <alignment vertical="center"/>
      <protection locked="0"/>
    </xf>
    <xf numFmtId="6" fontId="9" fillId="19" borderId="320" xfId="1" applyNumberFormat="1" applyFont="1" applyFill="1" applyBorder="1" applyAlignment="1" applyProtection="1">
      <alignment horizontal="center" vertical="center"/>
      <protection locked="0"/>
    </xf>
    <xf numFmtId="173" fontId="169" fillId="0" borderId="320" xfId="1" applyNumberFormat="1" applyFont="1" applyFill="1" applyBorder="1" applyAlignment="1">
      <alignment vertical="center"/>
    </xf>
    <xf numFmtId="9" fontId="10" fillId="0" borderId="320" xfId="1242" applyNumberFormat="1" applyFont="1" applyFill="1" applyBorder="1" applyAlignment="1" applyProtection="1">
      <alignment horizontal="center" vertical="center"/>
      <protection locked="0"/>
    </xf>
    <xf numFmtId="43" fontId="9" fillId="4" borderId="0" xfId="233" applyFont="1" applyFill="1" applyBorder="1" applyAlignment="1" applyProtection="1">
      <alignment vertical="center"/>
      <protection locked="0"/>
    </xf>
    <xf numFmtId="187" fontId="9" fillId="31" borderId="320" xfId="1" applyFont="1" applyFill="1" applyBorder="1" applyAlignment="1" applyProtection="1">
      <alignment vertical="center"/>
      <protection locked="0"/>
    </xf>
    <xf numFmtId="187" fontId="10" fillId="0" borderId="320" xfId="2" applyFont="1" applyFill="1" applyBorder="1" applyAlignment="1" applyProtection="1">
      <alignment vertical="center"/>
      <protection locked="0"/>
    </xf>
    <xf numFmtId="9" fontId="9" fillId="0" borderId="320" xfId="1242" applyFont="1" applyFill="1" applyBorder="1" applyAlignment="1" applyProtection="1">
      <alignment vertical="center"/>
      <protection locked="0"/>
    </xf>
    <xf numFmtId="9" fontId="9" fillId="32" borderId="320" xfId="1" applyNumberFormat="1" applyFont="1" applyFill="1" applyBorder="1" applyAlignment="1" applyProtection="1">
      <alignment vertical="center"/>
      <protection locked="0"/>
    </xf>
    <xf numFmtId="187" fontId="96" fillId="0" borderId="234" xfId="1243" applyFont="1" applyFill="1" applyBorder="1" applyAlignment="1">
      <alignment horizontal="center" vertical="center"/>
    </xf>
    <xf numFmtId="0" fontId="10" fillId="0" borderId="260" xfId="24842" applyFont="1" applyFill="1" applyBorder="1" applyAlignment="1">
      <alignment vertical="center"/>
    </xf>
    <xf numFmtId="0" fontId="10" fillId="0" borderId="261" xfId="24842" applyFont="1" applyFill="1" applyBorder="1" applyAlignment="1">
      <alignment vertical="center"/>
    </xf>
    <xf numFmtId="42" fontId="9" fillId="4" borderId="296" xfId="24472" applyNumberFormat="1" applyFont="1" applyFill="1" applyBorder="1" applyAlignment="1">
      <alignment vertical="center"/>
    </xf>
    <xf numFmtId="42" fontId="9" fillId="0" borderId="296" xfId="24472" applyNumberFormat="1" applyFont="1" applyFill="1" applyBorder="1" applyAlignment="1">
      <alignment vertical="center"/>
    </xf>
    <xf numFmtId="189" fontId="9" fillId="0" borderId="297" xfId="24472" applyNumberFormat="1" applyFont="1" applyFill="1" applyBorder="1" applyAlignment="1">
      <alignment vertical="center"/>
    </xf>
    <xf numFmtId="175" fontId="10" fillId="0" borderId="32" xfId="24472" quotePrefix="1" applyNumberFormat="1" applyFont="1" applyFill="1" applyBorder="1" applyAlignment="1">
      <alignment vertical="center" wrapText="1"/>
    </xf>
    <xf numFmtId="42" fontId="9" fillId="0" borderId="297" xfId="24472" applyNumberFormat="1" applyFont="1" applyFill="1" applyBorder="1" applyAlignment="1">
      <alignment vertical="center"/>
    </xf>
    <xf numFmtId="166" fontId="124" fillId="0" borderId="292" xfId="24472" applyNumberFormat="1" applyFont="1" applyFill="1" applyBorder="1" applyAlignment="1">
      <alignment horizontal="center" vertical="center" wrapText="1" shrinkToFit="1"/>
    </xf>
    <xf numFmtId="175" fontId="110" fillId="4" borderId="32" xfId="24472" applyNumberFormat="1" applyFont="1" applyFill="1" applyBorder="1" applyAlignment="1">
      <alignment vertical="center" wrapText="1"/>
    </xf>
    <xf numFmtId="175" fontId="124" fillId="0" borderId="32" xfId="24472" applyNumberFormat="1" applyFont="1" applyFill="1" applyBorder="1" applyAlignment="1">
      <alignment vertical="center" wrapText="1"/>
    </xf>
    <xf numFmtId="175" fontId="124" fillId="0" borderId="38" xfId="24472" applyNumberFormat="1" applyFont="1" applyFill="1" applyBorder="1" applyAlignment="1">
      <alignment horizontal="center" vertical="center" wrapText="1"/>
    </xf>
    <xf numFmtId="175" fontId="124" fillId="0" borderId="143" xfId="24472" applyNumberFormat="1" applyFont="1" applyFill="1" applyBorder="1" applyAlignment="1">
      <alignment vertical="center" wrapText="1"/>
    </xf>
    <xf numFmtId="175" fontId="124" fillId="0" borderId="55" xfId="24472" applyNumberFormat="1" applyFont="1" applyFill="1" applyBorder="1" applyAlignment="1">
      <alignment vertical="center" wrapText="1"/>
    </xf>
    <xf numFmtId="175" fontId="124" fillId="0" borderId="33" xfId="24472" applyNumberFormat="1" applyFont="1" applyFill="1" applyBorder="1" applyAlignment="1">
      <alignment vertical="center" wrapText="1"/>
    </xf>
    <xf numFmtId="175" fontId="124" fillId="4" borderId="0" xfId="24472" applyNumberFormat="1" applyFont="1" applyFill="1" applyBorder="1" applyAlignment="1">
      <alignment vertical="center" wrapText="1"/>
    </xf>
    <xf numFmtId="42" fontId="124" fillId="14" borderId="307" xfId="24472" applyNumberFormat="1" applyFont="1" applyFill="1" applyBorder="1" applyAlignment="1">
      <alignment vertical="center"/>
    </xf>
    <xf numFmtId="42" fontId="124" fillId="14" borderId="120" xfId="24472" applyNumberFormat="1" applyFont="1" applyFill="1" applyBorder="1" applyAlignment="1">
      <alignment vertical="center"/>
    </xf>
    <xf numFmtId="42" fontId="124" fillId="14" borderId="69" xfId="24472" applyNumberFormat="1" applyFont="1" applyFill="1" applyBorder="1" applyAlignment="1">
      <alignment vertical="center"/>
    </xf>
    <xf numFmtId="42" fontId="124" fillId="6" borderId="38" xfId="24472" applyNumberFormat="1" applyFont="1" applyFill="1" applyBorder="1" applyAlignment="1">
      <alignment vertical="center"/>
    </xf>
    <xf numFmtId="42" fontId="124" fillId="6" borderId="297" xfId="24472" applyNumberFormat="1" applyFont="1" applyFill="1" applyBorder="1" applyAlignment="1">
      <alignment vertical="center"/>
    </xf>
    <xf numFmtId="175" fontId="124" fillId="0" borderId="0" xfId="24472" applyNumberFormat="1" applyFont="1" applyFill="1" applyAlignment="1">
      <alignment vertical="center"/>
    </xf>
    <xf numFmtId="174" fontId="124" fillId="0" borderId="291" xfId="24472" applyNumberFormat="1" applyFont="1" applyFill="1" applyBorder="1" applyAlignment="1">
      <alignment horizontal="center" vertical="center"/>
    </xf>
    <xf numFmtId="9" fontId="124" fillId="0" borderId="291" xfId="24472" applyNumberFormat="1" applyFont="1" applyFill="1" applyBorder="1" applyAlignment="1">
      <alignment horizontal="center" vertical="center"/>
    </xf>
    <xf numFmtId="188" fontId="124" fillId="0" borderId="292" xfId="24472" applyNumberFormat="1" applyFont="1" applyFill="1" applyBorder="1" applyAlignment="1">
      <alignment horizontal="center" vertical="center"/>
    </xf>
    <xf numFmtId="193" fontId="10" fillId="0" borderId="38" xfId="2" applyNumberFormat="1" applyFont="1" applyFill="1" applyBorder="1" applyAlignment="1">
      <alignment vertical="center"/>
    </xf>
    <xf numFmtId="193" fontId="10" fillId="0" borderId="136" xfId="2" applyNumberFormat="1" applyFont="1" applyFill="1" applyBorder="1" applyAlignment="1">
      <alignment vertical="center"/>
    </xf>
    <xf numFmtId="42" fontId="10" fillId="0" borderId="313" xfId="2" applyNumberFormat="1" applyFont="1" applyFill="1" applyBorder="1" applyAlignment="1">
      <alignment horizontal="center" vertical="center"/>
    </xf>
    <xf numFmtId="193" fontId="10" fillId="0" borderId="296" xfId="2" applyNumberFormat="1" applyFont="1" applyFill="1" applyBorder="1" applyAlignment="1">
      <alignment vertical="center"/>
    </xf>
    <xf numFmtId="187" fontId="166" fillId="0" borderId="54" xfId="2" applyNumberFormat="1" applyFont="1" applyFill="1" applyBorder="1" applyAlignment="1">
      <alignment vertical="center" wrapText="1"/>
    </xf>
    <xf numFmtId="187" fontId="156" fillId="0" borderId="54" xfId="2" applyNumberFormat="1" applyFont="1" applyFill="1" applyBorder="1" applyAlignment="1">
      <alignment vertical="center" wrapText="1"/>
    </xf>
    <xf numFmtId="187" fontId="132" fillId="0" borderId="0" xfId="0" applyFont="1" applyAlignment="1" applyProtection="1">
      <alignment horizontal="center" vertical="center"/>
    </xf>
    <xf numFmtId="187" fontId="172" fillId="0" borderId="260" xfId="0" applyFont="1" applyFill="1" applyBorder="1" applyAlignment="1" applyProtection="1">
      <alignment vertical="center"/>
    </xf>
    <xf numFmtId="187" fontId="173" fillId="0" borderId="260" xfId="0" applyFont="1" applyFill="1" applyBorder="1" applyAlignment="1" applyProtection="1">
      <alignment vertical="center" wrapText="1"/>
    </xf>
    <xf numFmtId="187" fontId="173" fillId="0" borderId="260" xfId="0" applyFont="1" applyFill="1" applyBorder="1" applyAlignment="1" applyProtection="1">
      <alignment horizontal="center" vertical="center"/>
    </xf>
    <xf numFmtId="187" fontId="173" fillId="0" borderId="260" xfId="0" applyFont="1" applyFill="1" applyBorder="1" applyAlignment="1" applyProtection="1">
      <alignment vertical="center"/>
    </xf>
    <xf numFmtId="187" fontId="172" fillId="0" borderId="260" xfId="0" applyFont="1" applyFill="1" applyBorder="1" applyAlignment="1" applyProtection="1">
      <alignment vertical="center" wrapText="1"/>
    </xf>
    <xf numFmtId="2" fontId="156" fillId="0" borderId="326" xfId="2" applyNumberFormat="1" applyFont="1" applyFill="1" applyBorder="1" applyAlignment="1">
      <alignment vertical="center"/>
    </xf>
    <xf numFmtId="175" fontId="124" fillId="0" borderId="291" xfId="24472" applyNumberFormat="1" applyFont="1" applyFill="1" applyBorder="1" applyAlignment="1">
      <alignment horizontal="center" vertical="center"/>
    </xf>
    <xf numFmtId="175" fontId="124" fillId="0" borderId="291" xfId="24472" applyNumberFormat="1" applyFont="1" applyFill="1" applyBorder="1" applyAlignment="1">
      <alignment horizontal="center" vertical="center" wrapText="1"/>
    </xf>
    <xf numFmtId="175" fontId="124" fillId="4" borderId="327" xfId="24472" applyNumberFormat="1" applyFont="1" applyFill="1" applyBorder="1" applyAlignment="1">
      <alignment vertical="center" wrapText="1"/>
    </xf>
    <xf numFmtId="187" fontId="99" fillId="0" borderId="330" xfId="2" applyNumberFormat="1" applyFont="1" applyFill="1" applyBorder="1" applyAlignment="1" applyProtection="1">
      <alignment vertical="center"/>
      <protection locked="0"/>
    </xf>
    <xf numFmtId="0" fontId="10" fillId="4" borderId="330" xfId="24770" applyFont="1" applyFill="1" applyBorder="1" applyAlignment="1">
      <alignment vertical="center"/>
    </xf>
    <xf numFmtId="175" fontId="10" fillId="0" borderId="330" xfId="2" applyNumberFormat="1" applyFont="1" applyFill="1" applyBorder="1" applyAlignment="1">
      <alignment vertical="center"/>
    </xf>
    <xf numFmtId="187" fontId="174" fillId="0" borderId="330" xfId="0" applyFont="1" applyBorder="1" applyAlignment="1" applyProtection="1">
      <alignment vertical="center"/>
      <protection locked="0"/>
    </xf>
    <xf numFmtId="0" fontId="68" fillId="0" borderId="0" xfId="24770" applyFont="1" applyAlignment="1">
      <alignment horizontal="center" vertical="center" wrapText="1"/>
    </xf>
    <xf numFmtId="0" fontId="65" fillId="0" borderId="0" xfId="24770" applyFont="1" applyAlignment="1">
      <alignment vertical="center" wrapText="1"/>
    </xf>
    <xf numFmtId="0" fontId="67" fillId="0" borderId="0" xfId="24770" applyFont="1" applyAlignment="1">
      <alignment vertical="center" wrapText="1"/>
    </xf>
    <xf numFmtId="0" fontId="66" fillId="0" borderId="0" xfId="24770" applyFont="1" applyAlignment="1">
      <alignment vertical="center" wrapText="1"/>
    </xf>
    <xf numFmtId="0" fontId="54" fillId="0" borderId="0" xfId="24770" applyFont="1" applyAlignment="1">
      <alignment horizontal="center" vertical="center" wrapText="1"/>
    </xf>
    <xf numFmtId="0" fontId="101" fillId="28" borderId="0" xfId="24770" applyFont="1" applyFill="1" applyAlignment="1">
      <alignment vertical="center"/>
    </xf>
    <xf numFmtId="0" fontId="104" fillId="9" borderId="260" xfId="24770" applyFont="1" applyFill="1" applyBorder="1" applyAlignment="1">
      <alignment horizontal="center" vertical="center" wrapText="1"/>
    </xf>
    <xf numFmtId="0" fontId="69" fillId="9" borderId="260" xfId="24770" applyFont="1" applyFill="1" applyBorder="1" applyAlignment="1">
      <alignment horizontal="center" vertical="center" wrapText="1"/>
    </xf>
    <xf numFmtId="0" fontId="105" fillId="0" borderId="0" xfId="24770" applyFont="1" applyAlignment="1">
      <alignment horizontal="center" vertical="center" wrapText="1"/>
    </xf>
    <xf numFmtId="0" fontId="22" fillId="31" borderId="261" xfId="24770" applyFont="1" applyFill="1" applyBorder="1" applyAlignment="1">
      <alignment horizontal="left" vertical="center" indent="1"/>
    </xf>
    <xf numFmtId="0" fontId="101" fillId="31" borderId="117" xfId="24770" applyFont="1" applyFill="1" applyBorder="1" applyAlignment="1">
      <alignment vertical="center"/>
    </xf>
    <xf numFmtId="0" fontId="105" fillId="31" borderId="117" xfId="24770" applyFont="1" applyFill="1" applyBorder="1" applyAlignment="1">
      <alignment vertical="center"/>
    </xf>
    <xf numFmtId="0" fontId="89" fillId="31" borderId="117" xfId="24770" applyFont="1" applyFill="1" applyBorder="1" applyAlignment="1">
      <alignment vertical="center"/>
    </xf>
    <xf numFmtId="0" fontId="67" fillId="31" borderId="117" xfId="24770" applyFont="1" applyFill="1" applyBorder="1" applyAlignment="1">
      <alignment vertical="center"/>
    </xf>
    <xf numFmtId="0" fontId="66" fillId="31" borderId="117" xfId="24770" applyFont="1" applyFill="1" applyBorder="1" applyAlignment="1">
      <alignment vertical="center" wrapText="1"/>
    </xf>
    <xf numFmtId="0" fontId="54" fillId="31" borderId="117" xfId="24770" applyFont="1" applyFill="1" applyBorder="1" applyAlignment="1">
      <alignment horizontal="center" vertical="center" wrapText="1"/>
    </xf>
    <xf numFmtId="0" fontId="54" fillId="31" borderId="255" xfId="24770" applyFont="1" applyFill="1" applyBorder="1" applyAlignment="1">
      <alignment horizontal="center" vertical="center" wrapText="1"/>
    </xf>
    <xf numFmtId="0" fontId="65" fillId="0" borderId="0" xfId="24770" applyFont="1" applyFill="1" applyAlignment="1">
      <alignment vertical="center" wrapText="1"/>
    </xf>
    <xf numFmtId="0" fontId="68" fillId="0" borderId="0" xfId="24770" applyFont="1" applyFill="1" applyAlignment="1">
      <alignment horizontal="center" vertical="center" wrapText="1"/>
    </xf>
    <xf numFmtId="0" fontId="105" fillId="0" borderId="0" xfId="24770" applyFont="1" applyFill="1" applyBorder="1" applyAlignment="1">
      <alignment vertical="center" wrapText="1"/>
    </xf>
    <xf numFmtId="174" fontId="10" fillId="0" borderId="274" xfId="2" applyNumberFormat="1" applyFont="1" applyFill="1" applyBorder="1" applyAlignment="1">
      <alignment horizontal="center" vertical="center"/>
    </xf>
    <xf numFmtId="192" fontId="153" fillId="84" borderId="330" xfId="24472" applyNumberFormat="1" applyFont="1" applyFill="1" applyBorder="1" applyAlignment="1">
      <alignment horizontal="center" vertical="center"/>
    </xf>
    <xf numFmtId="192" fontId="153" fillId="84" borderId="9" xfId="24472" applyNumberFormat="1" applyFont="1" applyFill="1" applyBorder="1" applyAlignment="1">
      <alignment horizontal="center" vertical="center"/>
    </xf>
    <xf numFmtId="192" fontId="153" fillId="84" borderId="9" xfId="24472" applyNumberFormat="1" applyFont="1" applyFill="1" applyBorder="1" applyAlignment="1">
      <alignment horizontal="center" vertical="center" wrapText="1"/>
    </xf>
    <xf numFmtId="174" fontId="153" fillId="84" borderId="9" xfId="24472" applyNumberFormat="1" applyFont="1" applyFill="1" applyBorder="1" applyAlignment="1">
      <alignment horizontal="center" vertical="center"/>
    </xf>
    <xf numFmtId="174" fontId="153" fillId="84" borderId="274" xfId="24472" applyNumberFormat="1" applyFont="1" applyFill="1" applyBorder="1" applyAlignment="1">
      <alignment horizontal="center" vertical="center"/>
    </xf>
    <xf numFmtId="9" fontId="153" fillId="84" borderId="274" xfId="24472" applyNumberFormat="1" applyFont="1" applyFill="1" applyBorder="1" applyAlignment="1">
      <alignment horizontal="center" vertical="center"/>
    </xf>
    <xf numFmtId="166" fontId="153" fillId="84" borderId="10" xfId="24472" applyNumberFormat="1" applyFont="1" applyFill="1" applyBorder="1" applyAlignment="1">
      <alignment horizontal="center" vertical="center"/>
    </xf>
    <xf numFmtId="166" fontId="153" fillId="84" borderId="0" xfId="24472" applyNumberFormat="1" applyFont="1" applyFill="1" applyBorder="1" applyAlignment="1">
      <alignment horizontal="center" vertical="center"/>
    </xf>
    <xf numFmtId="168" fontId="153" fillId="84" borderId="322" xfId="24472" applyNumberFormat="1" applyFont="1" applyFill="1" applyBorder="1" applyAlignment="1">
      <alignment horizontal="center" vertical="center"/>
    </xf>
    <xf numFmtId="168" fontId="153" fillId="84" borderId="323" xfId="24472" applyNumberFormat="1" applyFont="1" applyFill="1" applyBorder="1" applyAlignment="1">
      <alignment horizontal="center" vertical="center"/>
    </xf>
    <xf numFmtId="168" fontId="153" fillId="84" borderId="324" xfId="24472" applyNumberFormat="1" applyFont="1" applyFill="1" applyBorder="1" applyAlignment="1">
      <alignment horizontal="center" vertical="center"/>
    </xf>
    <xf numFmtId="168" fontId="153" fillId="85" borderId="329" xfId="24472" applyNumberFormat="1" applyFont="1" applyFill="1" applyBorder="1" applyAlignment="1">
      <alignment horizontal="center" vertical="center"/>
    </xf>
    <xf numFmtId="42" fontId="153" fillId="84" borderId="331" xfId="24472" applyNumberFormat="1" applyFont="1" applyFill="1" applyBorder="1" applyAlignment="1">
      <alignment horizontal="center" vertical="center"/>
    </xf>
    <xf numFmtId="1" fontId="153" fillId="84" borderId="275" xfId="24472" applyNumberFormat="1" applyFont="1" applyFill="1" applyBorder="1" applyAlignment="1">
      <alignment horizontal="center" vertical="center"/>
    </xf>
    <xf numFmtId="42" fontId="153" fillId="85" borderId="303" xfId="24472" applyNumberFormat="1" applyFont="1" applyFill="1" applyBorder="1" applyAlignment="1">
      <alignment vertical="center"/>
    </xf>
    <xf numFmtId="168" fontId="153" fillId="84" borderId="325" xfId="24472" applyNumberFormat="1" applyFont="1" applyFill="1" applyBorder="1" applyAlignment="1">
      <alignment horizontal="center" vertical="center"/>
    </xf>
    <xf numFmtId="6" fontId="153" fillId="84" borderId="277" xfId="24472" applyNumberFormat="1" applyFont="1" applyFill="1" applyBorder="1" applyAlignment="1">
      <alignment vertical="center"/>
    </xf>
    <xf numFmtId="42" fontId="153" fillId="84" borderId="278" xfId="24472" applyNumberFormat="1" applyFont="1" applyFill="1" applyBorder="1" applyAlignment="1">
      <alignment vertical="center"/>
    </xf>
    <xf numFmtId="42" fontId="153" fillId="84" borderId="279" xfId="24472" applyNumberFormat="1" applyFont="1" applyFill="1" applyBorder="1" applyAlignment="1">
      <alignment vertical="center"/>
    </xf>
    <xf numFmtId="6" fontId="153" fillId="84" borderId="276" xfId="24472" applyNumberFormat="1" applyFont="1" applyFill="1" applyBorder="1" applyAlignment="1">
      <alignment vertical="center"/>
    </xf>
    <xf numFmtId="42" fontId="153" fillId="84" borderId="280" xfId="24472" applyNumberFormat="1" applyFont="1" applyFill="1" applyBorder="1" applyAlignment="1">
      <alignment vertical="center"/>
    </xf>
    <xf numFmtId="42" fontId="153" fillId="85" borderId="281" xfId="24472" applyNumberFormat="1" applyFont="1" applyFill="1" applyBorder="1" applyAlignment="1">
      <alignment vertical="center"/>
    </xf>
    <xf numFmtId="2" fontId="153" fillId="85" borderId="282" xfId="24472" applyNumberFormat="1" applyFont="1" applyFill="1" applyBorder="1" applyAlignment="1">
      <alignment vertical="center"/>
    </xf>
    <xf numFmtId="192" fontId="153" fillId="84" borderId="304" xfId="24472" applyNumberFormat="1" applyFont="1" applyFill="1" applyBorder="1" applyAlignment="1">
      <alignment vertical="center" wrapText="1"/>
    </xf>
    <xf numFmtId="192" fontId="153" fillId="84" borderId="283" xfId="24472" applyNumberFormat="1" applyFont="1" applyFill="1" applyBorder="1" applyAlignment="1">
      <alignment vertical="center" wrapText="1"/>
    </xf>
    <xf numFmtId="192" fontId="153" fillId="84" borderId="283" xfId="24472" applyNumberFormat="1" applyFont="1" applyFill="1" applyBorder="1" applyAlignment="1">
      <alignment horizontal="left" vertical="center"/>
    </xf>
    <xf numFmtId="175" fontId="99" fillId="84" borderId="32" xfId="24472" applyNumberFormat="1" applyFont="1" applyFill="1" applyBorder="1" applyAlignment="1" applyProtection="1">
      <alignment horizontal="left" vertical="center" wrapText="1"/>
      <protection locked="0"/>
    </xf>
    <xf numFmtId="175" fontId="99" fillId="84" borderId="32" xfId="24472" applyNumberFormat="1" applyFont="1" applyFill="1" applyBorder="1" applyAlignment="1" applyProtection="1">
      <alignment vertical="center" wrapText="1"/>
      <protection locked="0"/>
    </xf>
    <xf numFmtId="0" fontId="99" fillId="84" borderId="53" xfId="24472" applyNumberFormat="1" applyFont="1" applyFill="1" applyBorder="1" applyAlignment="1" applyProtection="1">
      <alignment vertical="center" wrapText="1"/>
      <protection locked="0"/>
    </xf>
    <xf numFmtId="0" fontId="99" fillId="84" borderId="54" xfId="24472" applyNumberFormat="1" applyFont="1" applyFill="1" applyBorder="1" applyAlignment="1" applyProtection="1">
      <alignment vertical="center" wrapText="1"/>
      <protection locked="0"/>
    </xf>
    <xf numFmtId="0" fontId="0" fillId="0" borderId="0" xfId="0" applyNumberFormat="1" applyFont="1" applyAlignment="1" applyProtection="1">
      <alignment vertical="center"/>
    </xf>
    <xf numFmtId="166" fontId="101" fillId="0" borderId="260" xfId="2" applyNumberFormat="1" applyFont="1" applyFill="1" applyBorder="1" applyAlignment="1">
      <alignment horizontal="center" vertical="center" wrapText="1"/>
    </xf>
    <xf numFmtId="175" fontId="101" fillId="0" borderId="260" xfId="2" applyNumberFormat="1" applyFont="1" applyBorder="1" applyAlignment="1">
      <alignment vertical="center" wrapText="1"/>
    </xf>
    <xf numFmtId="177" fontId="101" fillId="0" borderId="260" xfId="2" applyNumberFormat="1" applyFont="1" applyBorder="1" applyAlignment="1">
      <alignment vertical="center" wrapText="1"/>
    </xf>
    <xf numFmtId="0" fontId="101" fillId="0" borderId="260" xfId="2" applyNumberFormat="1" applyFont="1" applyBorder="1" applyAlignment="1">
      <alignment vertical="center" wrapText="1"/>
    </xf>
    <xf numFmtId="1" fontId="175" fillId="0" borderId="260" xfId="2" applyNumberFormat="1" applyFont="1" applyFill="1" applyBorder="1" applyAlignment="1">
      <alignment horizontal="center" vertical="center"/>
    </xf>
    <xf numFmtId="166" fontId="125" fillId="0" borderId="260" xfId="2" applyNumberFormat="1" applyFont="1" applyFill="1" applyBorder="1" applyAlignment="1">
      <alignment horizontal="center" vertical="center" wrapText="1"/>
    </xf>
    <xf numFmtId="194" fontId="10" fillId="0" borderId="117" xfId="2" applyNumberFormat="1" applyFont="1" applyFill="1" applyBorder="1" applyAlignment="1">
      <alignment horizontal="center" vertical="center"/>
    </xf>
    <xf numFmtId="42" fontId="10" fillId="0" borderId="332" xfId="2" applyNumberFormat="1" applyFont="1" applyFill="1" applyBorder="1" applyAlignment="1">
      <alignment horizontal="center" vertical="center"/>
    </xf>
    <xf numFmtId="171" fontId="124" fillId="0" borderId="333" xfId="918" applyNumberFormat="1" applyFont="1" applyFill="1" applyBorder="1" applyAlignment="1">
      <alignment horizontal="center" vertical="center"/>
    </xf>
    <xf numFmtId="171" fontId="124" fillId="0" borderId="334" xfId="918" applyNumberFormat="1" applyFont="1" applyFill="1" applyBorder="1" applyAlignment="1">
      <alignment horizontal="center" vertical="center"/>
    </xf>
    <xf numFmtId="168" fontId="124" fillId="25" borderId="335" xfId="24472" applyNumberFormat="1" applyFont="1" applyFill="1" applyBorder="1" applyAlignment="1">
      <alignment horizontal="center" vertical="center"/>
    </xf>
    <xf numFmtId="175" fontId="110" fillId="4" borderId="336" xfId="24472" applyNumberFormat="1" applyFont="1" applyFill="1" applyBorder="1" applyAlignment="1">
      <alignment vertical="center" wrapText="1"/>
    </xf>
    <xf numFmtId="175" fontId="124" fillId="0" borderId="337" xfId="24472" quotePrefix="1" applyNumberFormat="1" applyFont="1" applyFill="1" applyBorder="1" applyAlignment="1">
      <alignment vertical="center" wrapText="1"/>
    </xf>
    <xf numFmtId="175" fontId="124" fillId="0" borderId="337" xfId="24472" applyNumberFormat="1" applyFont="1" applyFill="1" applyBorder="1" applyAlignment="1">
      <alignment vertical="center" wrapText="1"/>
    </xf>
    <xf numFmtId="175" fontId="124" fillId="0" borderId="337" xfId="24472" applyNumberFormat="1" applyFont="1" applyFill="1" applyBorder="1" applyAlignment="1">
      <alignment horizontal="center" vertical="center" wrapText="1"/>
    </xf>
    <xf numFmtId="42" fontId="124" fillId="6" borderId="0" xfId="24472" applyNumberFormat="1" applyFont="1" applyFill="1" applyBorder="1" applyAlignment="1">
      <alignment vertical="center"/>
    </xf>
    <xf numFmtId="42" fontId="9" fillId="0" borderId="32" xfId="2" applyNumberFormat="1" applyFont="1" applyFill="1" applyBorder="1" applyAlignment="1">
      <alignment horizontal="center" vertical="center"/>
    </xf>
    <xf numFmtId="42" fontId="167" fillId="0" borderId="296" xfId="2" applyNumberFormat="1" applyFont="1" applyFill="1" applyBorder="1" applyAlignment="1">
      <alignment vertical="center"/>
    </xf>
    <xf numFmtId="171" fontId="166" fillId="0" borderId="297" xfId="918" applyNumberFormat="1" applyFont="1" applyFill="1" applyBorder="1" applyAlignment="1" applyProtection="1">
      <alignment vertical="center"/>
      <protection locked="0"/>
    </xf>
    <xf numFmtId="187" fontId="10" fillId="0" borderId="338" xfId="2" applyNumberFormat="1" applyFont="1" applyFill="1" applyBorder="1" applyAlignment="1" applyProtection="1">
      <alignment horizontal="center" vertical="center" wrapText="1"/>
      <protection locked="0"/>
    </xf>
    <xf numFmtId="166" fontId="176" fillId="0" borderId="0" xfId="2" applyNumberFormat="1" applyFont="1" applyFill="1" applyBorder="1" applyAlignment="1">
      <alignment horizontal="center" vertical="center"/>
    </xf>
    <xf numFmtId="171" fontId="176" fillId="0" borderId="184" xfId="918" applyNumberFormat="1" applyFont="1" applyFill="1" applyBorder="1" applyAlignment="1">
      <alignment horizontal="center" vertical="center"/>
    </xf>
    <xf numFmtId="171" fontId="176" fillId="0" borderId="183" xfId="918" applyNumberFormat="1" applyFont="1" applyFill="1" applyBorder="1" applyAlignment="1">
      <alignment horizontal="center" vertical="center"/>
    </xf>
    <xf numFmtId="42" fontId="176" fillId="0" borderId="303" xfId="2" applyNumberFormat="1" applyFont="1" applyFill="1" applyBorder="1" applyAlignment="1">
      <alignment vertical="center"/>
    </xf>
    <xf numFmtId="42" fontId="176" fillId="0" borderId="38" xfId="2" applyNumberFormat="1" applyFont="1" applyFill="1" applyBorder="1" applyAlignment="1">
      <alignment vertical="center"/>
    </xf>
    <xf numFmtId="42" fontId="177" fillId="0" borderId="296" xfId="2" applyNumberFormat="1" applyFont="1" applyFill="1" applyBorder="1" applyAlignment="1">
      <alignment vertical="center"/>
    </xf>
    <xf numFmtId="42" fontId="177" fillId="0" borderId="136" xfId="2" applyNumberFormat="1" applyFont="1" applyFill="1" applyBorder="1" applyAlignment="1">
      <alignment vertical="center"/>
    </xf>
    <xf numFmtId="171" fontId="176" fillId="0" borderId="297" xfId="918" applyNumberFormat="1" applyFont="1" applyFill="1" applyBorder="1" applyAlignment="1" applyProtection="1">
      <alignment vertical="center"/>
      <protection locked="0"/>
    </xf>
    <xf numFmtId="42" fontId="176" fillId="0" borderId="52" xfId="2" applyNumberFormat="1" applyFont="1" applyFill="1" applyBorder="1" applyAlignment="1">
      <alignment vertical="center"/>
    </xf>
    <xf numFmtId="2" fontId="176" fillId="0" borderId="0" xfId="2" applyNumberFormat="1" applyFont="1" applyFill="1" applyBorder="1" applyAlignment="1">
      <alignment vertical="center"/>
    </xf>
    <xf numFmtId="187" fontId="176" fillId="0" borderId="32" xfId="2" applyNumberFormat="1" applyFont="1" applyFill="1" applyBorder="1" applyAlignment="1">
      <alignment vertical="center" wrapText="1"/>
    </xf>
    <xf numFmtId="187" fontId="176" fillId="0" borderId="53" xfId="2" applyNumberFormat="1" applyFont="1" applyFill="1" applyBorder="1" applyAlignment="1">
      <alignment vertical="center" wrapText="1"/>
    </xf>
    <xf numFmtId="187" fontId="176" fillId="0" borderId="54" xfId="2" applyNumberFormat="1" applyFont="1" applyFill="1" applyBorder="1" applyAlignment="1">
      <alignment vertical="center" wrapText="1"/>
    </xf>
    <xf numFmtId="187" fontId="176" fillId="0" borderId="0" xfId="2" applyNumberFormat="1" applyFont="1" applyFill="1" applyBorder="1" applyAlignment="1">
      <alignment vertical="center" wrapText="1"/>
    </xf>
    <xf numFmtId="42" fontId="176" fillId="0" borderId="307" xfId="2" applyNumberFormat="1" applyFont="1" applyFill="1" applyBorder="1" applyAlignment="1">
      <alignment vertical="center"/>
    </xf>
    <xf numFmtId="42" fontId="176" fillId="0" borderId="120" xfId="2" applyNumberFormat="1" applyFont="1" applyFill="1" applyBorder="1" applyAlignment="1">
      <alignment vertical="center"/>
    </xf>
    <xf numFmtId="42" fontId="176" fillId="0" borderId="69" xfId="2" applyNumberFormat="1" applyFont="1" applyFill="1" applyBorder="1" applyAlignment="1">
      <alignment vertical="center"/>
    </xf>
    <xf numFmtId="42" fontId="176" fillId="0" borderId="0" xfId="2" applyNumberFormat="1" applyFont="1" applyFill="1" applyBorder="1" applyAlignment="1">
      <alignment vertical="center"/>
    </xf>
    <xf numFmtId="187" fontId="176" fillId="0" borderId="0" xfId="2" applyNumberFormat="1" applyFont="1" applyFill="1" applyAlignment="1">
      <alignment vertical="center"/>
    </xf>
    <xf numFmtId="42" fontId="157" fillId="0" borderId="296" xfId="2" applyNumberFormat="1" applyFont="1" applyFill="1" applyBorder="1" applyAlignment="1">
      <alignment vertical="center"/>
    </xf>
    <xf numFmtId="171" fontId="156" fillId="0" borderId="297" xfId="918" applyNumberFormat="1" applyFont="1" applyFill="1" applyBorder="1" applyAlignment="1" applyProtection="1">
      <alignment vertical="center"/>
      <protection locked="0"/>
    </xf>
    <xf numFmtId="6" fontId="153" fillId="84" borderId="332" xfId="24472" applyNumberFormat="1" applyFont="1" applyFill="1" applyBorder="1" applyAlignment="1">
      <alignment horizontal="center" vertical="center"/>
    </xf>
    <xf numFmtId="1" fontId="153" fillId="84" borderId="339" xfId="24472" applyNumberFormat="1" applyFont="1" applyFill="1" applyBorder="1" applyAlignment="1">
      <alignment horizontal="center" vertical="center"/>
    </xf>
    <xf numFmtId="192" fontId="153" fillId="0" borderId="330" xfId="24472" applyNumberFormat="1" applyFont="1" applyFill="1" applyBorder="1" applyAlignment="1">
      <alignment horizontal="center" vertical="center"/>
    </xf>
    <xf numFmtId="192" fontId="153" fillId="0" borderId="9" xfId="24472" applyNumberFormat="1" applyFont="1" applyFill="1" applyBorder="1" applyAlignment="1">
      <alignment horizontal="center" vertical="center"/>
    </xf>
    <xf numFmtId="192" fontId="153" fillId="0" borderId="9" xfId="24472" applyNumberFormat="1" applyFont="1" applyFill="1" applyBorder="1" applyAlignment="1">
      <alignment horizontal="center" vertical="center" wrapText="1"/>
    </xf>
    <xf numFmtId="174" fontId="153" fillId="0" borderId="9" xfId="24472" applyNumberFormat="1" applyFont="1" applyFill="1" applyBorder="1" applyAlignment="1">
      <alignment horizontal="center" vertical="center"/>
    </xf>
    <xf numFmtId="174" fontId="153" fillId="0" borderId="274" xfId="24472" applyNumberFormat="1" applyFont="1" applyFill="1" applyBorder="1" applyAlignment="1">
      <alignment horizontal="center" vertical="center"/>
    </xf>
    <xf numFmtId="9" fontId="153" fillId="4" borderId="274" xfId="24472" applyNumberFormat="1" applyFont="1" applyFill="1" applyBorder="1" applyAlignment="1">
      <alignment horizontal="center" vertical="center"/>
    </xf>
    <xf numFmtId="166" fontId="153" fillId="4" borderId="10" xfId="24472" applyNumberFormat="1" applyFont="1" applyFill="1" applyBorder="1" applyAlignment="1">
      <alignment horizontal="center" vertical="center"/>
    </xf>
    <xf numFmtId="166" fontId="153" fillId="0" borderId="0" xfId="24472" applyNumberFormat="1" applyFont="1" applyFill="1" applyBorder="1" applyAlignment="1">
      <alignment horizontal="center" vertical="center"/>
    </xf>
    <xf numFmtId="168" fontId="153" fillId="0" borderId="322" xfId="24472" applyNumberFormat="1" applyFont="1" applyFill="1" applyBorder="1" applyAlignment="1">
      <alignment horizontal="center" vertical="center"/>
    </xf>
    <xf numFmtId="168" fontId="153" fillId="0" borderId="323" xfId="24472" applyNumberFormat="1" applyFont="1" applyFill="1" applyBorder="1" applyAlignment="1">
      <alignment horizontal="center" vertical="center"/>
    </xf>
    <xf numFmtId="168" fontId="153" fillId="0" borderId="324" xfId="24472" applyNumberFormat="1" applyFont="1" applyFill="1" applyBorder="1" applyAlignment="1">
      <alignment horizontal="center" vertical="center"/>
    </xf>
    <xf numFmtId="168" fontId="153" fillId="25" borderId="329" xfId="24472" applyNumberFormat="1" applyFont="1" applyFill="1" applyBorder="1" applyAlignment="1">
      <alignment horizontal="center" vertical="center"/>
    </xf>
    <xf numFmtId="6" fontId="153" fillId="0" borderId="340" xfId="24472" applyNumberFormat="1" applyFont="1" applyFill="1" applyBorder="1" applyAlignment="1">
      <alignment horizontal="center" vertical="center"/>
    </xf>
    <xf numFmtId="166" fontId="153" fillId="4" borderId="0" xfId="24472" applyNumberFormat="1" applyFont="1" applyFill="1" applyBorder="1" applyAlignment="1">
      <alignment horizontal="center" vertical="center"/>
    </xf>
    <xf numFmtId="42" fontId="153" fillId="4" borderId="331" xfId="24472" applyNumberFormat="1" applyFont="1" applyFill="1" applyBorder="1" applyAlignment="1">
      <alignment horizontal="center" vertical="center"/>
    </xf>
    <xf numFmtId="1" fontId="153" fillId="0" borderId="275" xfId="24472" applyNumberFormat="1" applyFont="1" applyFill="1" applyBorder="1" applyAlignment="1">
      <alignment horizontal="center" vertical="center"/>
    </xf>
    <xf numFmtId="1" fontId="153" fillId="0" borderId="339" xfId="24472" applyNumberFormat="1" applyFont="1" applyFill="1" applyBorder="1" applyAlignment="1">
      <alignment horizontal="center" vertical="center"/>
    </xf>
    <xf numFmtId="42" fontId="153" fillId="21" borderId="303" xfId="24472" applyNumberFormat="1" applyFont="1" applyFill="1" applyBorder="1" applyAlignment="1">
      <alignment vertical="center"/>
    </xf>
    <xf numFmtId="168" fontId="153" fillId="0" borderId="325" xfId="24472" applyNumberFormat="1" applyFont="1" applyFill="1" applyBorder="1" applyAlignment="1">
      <alignment horizontal="center" vertical="center"/>
    </xf>
    <xf numFmtId="6" fontId="153" fillId="0" borderId="277" xfId="24472" applyNumberFormat="1" applyFont="1" applyFill="1" applyBorder="1" applyAlignment="1">
      <alignment vertical="center"/>
    </xf>
    <xf numFmtId="42" fontId="153" fillId="0" borderId="278" xfId="24472" applyNumberFormat="1" applyFont="1" applyFill="1" applyBorder="1" applyAlignment="1">
      <alignment vertical="center"/>
    </xf>
    <xf numFmtId="42" fontId="153" fillId="0" borderId="279" xfId="24472" applyNumberFormat="1" applyFont="1" applyFill="1" applyBorder="1" applyAlignment="1">
      <alignment vertical="center"/>
    </xf>
    <xf numFmtId="6" fontId="153" fillId="0" borderId="276" xfId="24472" applyNumberFormat="1" applyFont="1" applyFill="1" applyBorder="1" applyAlignment="1">
      <alignment vertical="center"/>
    </xf>
    <xf numFmtId="42" fontId="153" fillId="0" borderId="280" xfId="24472" applyNumberFormat="1" applyFont="1" applyFill="1" applyBorder="1" applyAlignment="1">
      <alignment vertical="center"/>
    </xf>
    <xf numFmtId="42" fontId="153" fillId="10" borderId="281" xfId="24472" applyNumberFormat="1" applyFont="1" applyFill="1" applyBorder="1" applyAlignment="1">
      <alignment vertical="center"/>
    </xf>
    <xf numFmtId="2" fontId="153" fillId="21" borderId="282" xfId="24472" applyNumberFormat="1" applyFont="1" applyFill="1" applyBorder="1" applyAlignment="1">
      <alignment vertical="center"/>
    </xf>
    <xf numFmtId="192" fontId="153" fillId="4" borderId="304" xfId="24472" applyNumberFormat="1" applyFont="1" applyFill="1" applyBorder="1" applyAlignment="1">
      <alignment vertical="center" wrapText="1"/>
    </xf>
    <xf numFmtId="192" fontId="153" fillId="0" borderId="283" xfId="24472" applyNumberFormat="1" applyFont="1" applyFill="1" applyBorder="1" applyAlignment="1">
      <alignment vertical="center" wrapText="1"/>
    </xf>
    <xf numFmtId="192" fontId="153" fillId="0" borderId="283" xfId="24472" applyNumberFormat="1" applyFont="1" applyFill="1" applyBorder="1" applyAlignment="1">
      <alignment horizontal="left" vertical="center"/>
    </xf>
    <xf numFmtId="175" fontId="99" fillId="0" borderId="32" xfId="24472" applyNumberFormat="1" applyFont="1" applyFill="1" applyBorder="1" applyAlignment="1" applyProtection="1">
      <alignment horizontal="left" vertical="center" wrapText="1"/>
      <protection locked="0"/>
    </xf>
    <xf numFmtId="175" fontId="99" fillId="0" borderId="32" xfId="24472" applyNumberFormat="1" applyFont="1" applyFill="1" applyBorder="1" applyAlignment="1" applyProtection="1">
      <alignment vertical="center" wrapText="1"/>
      <protection locked="0"/>
    </xf>
    <xf numFmtId="0" fontId="99" fillId="0" borderId="53" xfId="24472" applyNumberFormat="1" applyFont="1" applyFill="1" applyBorder="1" applyAlignment="1" applyProtection="1">
      <alignment vertical="center" wrapText="1"/>
      <protection locked="0"/>
    </xf>
    <xf numFmtId="0" fontId="99" fillId="0" borderId="54" xfId="24472" applyNumberFormat="1" applyFont="1" applyFill="1" applyBorder="1" applyAlignment="1" applyProtection="1">
      <alignment vertical="center" wrapText="1"/>
      <protection locked="0"/>
    </xf>
    <xf numFmtId="187" fontId="121" fillId="86" borderId="28" xfId="0" applyFont="1" applyFill="1" applyBorder="1" applyAlignment="1" applyProtection="1">
      <alignment horizontal="center" vertical="center"/>
      <protection locked="0"/>
    </xf>
    <xf numFmtId="187" fontId="100" fillId="0" borderId="0" xfId="2" applyNumberFormat="1" applyFont="1" applyAlignment="1">
      <alignment vertical="center" wrapText="1"/>
    </xf>
    <xf numFmtId="187" fontId="102" fillId="0" borderId="0" xfId="2" applyNumberFormat="1" applyFont="1" applyFill="1" applyAlignment="1">
      <alignment horizontal="center" vertical="center" wrapText="1"/>
    </xf>
    <xf numFmtId="0" fontId="102" fillId="0" borderId="0" xfId="24770" applyFont="1" applyFill="1" applyAlignment="1">
      <alignment horizontal="center" vertical="center" wrapText="1"/>
    </xf>
    <xf numFmtId="187" fontId="119" fillId="0" borderId="0" xfId="2" applyNumberFormat="1" applyFont="1" applyFill="1" applyAlignment="1">
      <alignment horizontal="center" vertical="center" wrapText="1"/>
    </xf>
    <xf numFmtId="6" fontId="153" fillId="84" borderId="340" xfId="24472" applyNumberFormat="1" applyFont="1" applyFill="1" applyBorder="1" applyAlignment="1">
      <alignment horizontal="center" vertical="center"/>
    </xf>
    <xf numFmtId="192" fontId="124" fillId="84" borderId="330" xfId="24472" applyNumberFormat="1" applyFont="1" applyFill="1" applyBorder="1" applyAlignment="1">
      <alignment horizontal="center" vertical="center"/>
    </xf>
    <xf numFmtId="192" fontId="124" fillId="84" borderId="9" xfId="24472" applyNumberFormat="1" applyFont="1" applyFill="1" applyBorder="1" applyAlignment="1">
      <alignment horizontal="center" vertical="center"/>
    </xf>
    <xf numFmtId="192" fontId="124" fillId="84" borderId="9" xfId="24472" applyNumberFormat="1" applyFont="1" applyFill="1" applyBorder="1" applyAlignment="1">
      <alignment horizontal="center" vertical="center" wrapText="1"/>
    </xf>
    <xf numFmtId="174" fontId="124" fillId="84" borderId="9" xfId="24472" applyNumberFormat="1" applyFont="1" applyFill="1" applyBorder="1" applyAlignment="1">
      <alignment horizontal="center" vertical="center"/>
    </xf>
    <xf numFmtId="174" fontId="124" fillId="84" borderId="274" xfId="24472" applyNumberFormat="1" applyFont="1" applyFill="1" applyBorder="1" applyAlignment="1">
      <alignment horizontal="center" vertical="center"/>
    </xf>
    <xf numFmtId="9" fontId="124" fillId="84" borderId="274" xfId="24472" applyNumberFormat="1" applyFont="1" applyFill="1" applyBorder="1" applyAlignment="1">
      <alignment horizontal="center" vertical="center"/>
    </xf>
    <xf numFmtId="166" fontId="124" fillId="84" borderId="10" xfId="24472" applyNumberFormat="1" applyFont="1" applyFill="1" applyBorder="1" applyAlignment="1">
      <alignment horizontal="center" vertical="center"/>
    </xf>
    <xf numFmtId="166" fontId="124" fillId="84" borderId="0" xfId="24472" applyNumberFormat="1" applyFont="1" applyFill="1" applyBorder="1" applyAlignment="1">
      <alignment horizontal="center" vertical="center"/>
    </xf>
    <xf numFmtId="168" fontId="124" fillId="84" borderId="322" xfId="24472" applyNumberFormat="1" applyFont="1" applyFill="1" applyBorder="1" applyAlignment="1">
      <alignment horizontal="center" vertical="center"/>
    </xf>
    <xf numFmtId="168" fontId="124" fillId="84" borderId="323" xfId="24472" applyNumberFormat="1" applyFont="1" applyFill="1" applyBorder="1" applyAlignment="1">
      <alignment horizontal="center" vertical="center"/>
    </xf>
    <xf numFmtId="168" fontId="124" fillId="84" borderId="324" xfId="24472" applyNumberFormat="1" applyFont="1" applyFill="1" applyBorder="1" applyAlignment="1">
      <alignment horizontal="center" vertical="center"/>
    </xf>
    <xf numFmtId="168" fontId="124" fillId="85" borderId="329" xfId="24472" applyNumberFormat="1" applyFont="1" applyFill="1" applyBorder="1" applyAlignment="1">
      <alignment horizontal="center" vertical="center"/>
    </xf>
    <xf numFmtId="6" fontId="124" fillId="84" borderId="340" xfId="24472" applyNumberFormat="1" applyFont="1" applyFill="1" applyBorder="1" applyAlignment="1">
      <alignment horizontal="center" vertical="center"/>
    </xf>
    <xf numFmtId="42" fontId="124" fillId="84" borderId="331" xfId="24472" applyNumberFormat="1" applyFont="1" applyFill="1" applyBorder="1" applyAlignment="1">
      <alignment horizontal="center" vertical="center"/>
    </xf>
    <xf numFmtId="1" fontId="124" fillId="84" borderId="275" xfId="24472" applyNumberFormat="1" applyFont="1" applyFill="1" applyBorder="1" applyAlignment="1">
      <alignment horizontal="center" vertical="center"/>
    </xf>
    <xf numFmtId="1" fontId="124" fillId="84" borderId="339" xfId="24472" applyNumberFormat="1" applyFont="1" applyFill="1" applyBorder="1" applyAlignment="1">
      <alignment horizontal="center" vertical="center"/>
    </xf>
    <xf numFmtId="42" fontId="124" fillId="85" borderId="303" xfId="24472" applyNumberFormat="1" applyFont="1" applyFill="1" applyBorder="1" applyAlignment="1">
      <alignment vertical="center"/>
    </xf>
    <xf numFmtId="168" fontId="124" fillId="84" borderId="325" xfId="24472" applyNumberFormat="1" applyFont="1" applyFill="1" applyBorder="1" applyAlignment="1">
      <alignment horizontal="center" vertical="center"/>
    </xf>
    <xf numFmtId="6" fontId="124" fillId="84" borderId="277" xfId="24472" applyNumberFormat="1" applyFont="1" applyFill="1" applyBorder="1" applyAlignment="1">
      <alignment vertical="center"/>
    </xf>
    <xf numFmtId="42" fontId="124" fillId="84" borderId="278" xfId="24472" applyNumberFormat="1" applyFont="1" applyFill="1" applyBorder="1" applyAlignment="1">
      <alignment vertical="center"/>
    </xf>
    <xf numFmtId="42" fontId="124" fillId="84" borderId="279" xfId="24472" applyNumberFormat="1" applyFont="1" applyFill="1" applyBorder="1" applyAlignment="1">
      <alignment vertical="center"/>
    </xf>
    <xf numFmtId="6" fontId="124" fillId="84" borderId="276" xfId="24472" applyNumberFormat="1" applyFont="1" applyFill="1" applyBorder="1" applyAlignment="1">
      <alignment vertical="center"/>
    </xf>
    <xf numFmtId="42" fontId="124" fillId="84" borderId="280" xfId="24472" applyNumberFormat="1" applyFont="1" applyFill="1" applyBorder="1" applyAlignment="1">
      <alignment vertical="center"/>
    </xf>
    <xf numFmtId="42" fontId="124" fillId="85" borderId="281" xfId="24472" applyNumberFormat="1" applyFont="1" applyFill="1" applyBorder="1" applyAlignment="1">
      <alignment vertical="center"/>
    </xf>
    <xf numFmtId="2" fontId="124" fillId="85" borderId="282" xfId="24472" applyNumberFormat="1" applyFont="1" applyFill="1" applyBorder="1" applyAlignment="1">
      <alignment vertical="center"/>
    </xf>
    <xf numFmtId="192" fontId="124" fillId="84" borderId="304" xfId="24472" applyNumberFormat="1" applyFont="1" applyFill="1" applyBorder="1" applyAlignment="1">
      <alignment vertical="center" wrapText="1"/>
    </xf>
    <xf numFmtId="192" fontId="124" fillId="84" borderId="283" xfId="24472" applyNumberFormat="1" applyFont="1" applyFill="1" applyBorder="1" applyAlignment="1">
      <alignment vertical="center" wrapText="1"/>
    </xf>
    <xf numFmtId="192" fontId="124" fillId="84" borderId="283" xfId="24472" applyNumberFormat="1" applyFont="1" applyFill="1" applyBorder="1" applyAlignment="1">
      <alignment horizontal="left" vertical="center"/>
    </xf>
    <xf numFmtId="175" fontId="154" fillId="84" borderId="32" xfId="24472" applyNumberFormat="1" applyFont="1" applyFill="1" applyBorder="1" applyAlignment="1" applyProtection="1">
      <alignment horizontal="left" vertical="center" wrapText="1"/>
      <protection locked="0"/>
    </xf>
    <xf numFmtId="175" fontId="154" fillId="84" borderId="32" xfId="24472" applyNumberFormat="1" applyFont="1" applyFill="1" applyBorder="1" applyAlignment="1" applyProtection="1">
      <alignment vertical="center" wrapText="1"/>
      <protection locked="0"/>
    </xf>
    <xf numFmtId="0" fontId="154" fillId="84" borderId="53" xfId="24472" applyNumberFormat="1" applyFont="1" applyFill="1" applyBorder="1" applyAlignment="1" applyProtection="1">
      <alignment vertical="center" wrapText="1"/>
      <protection locked="0"/>
    </xf>
    <xf numFmtId="0" fontId="154" fillId="84" borderId="54" xfId="24472" applyNumberFormat="1" applyFont="1" applyFill="1" applyBorder="1" applyAlignment="1" applyProtection="1">
      <alignment vertical="center" wrapText="1"/>
      <protection locked="0"/>
    </xf>
    <xf numFmtId="0" fontId="154" fillId="4" borderId="0" xfId="24472" applyNumberFormat="1" applyFont="1" applyFill="1" applyBorder="1" applyAlignment="1" applyProtection="1">
      <alignment vertical="center" wrapText="1"/>
      <protection locked="0"/>
    </xf>
    <xf numFmtId="42" fontId="154" fillId="14" borderId="186" xfId="24472" applyNumberFormat="1" applyFont="1" applyFill="1" applyBorder="1" applyAlignment="1" applyProtection="1">
      <alignment vertical="center"/>
      <protection locked="0"/>
    </xf>
    <xf numFmtId="42" fontId="154" fillId="14" borderId="187" xfId="24472" applyNumberFormat="1" applyFont="1" applyFill="1" applyBorder="1" applyAlignment="1" applyProtection="1">
      <alignment vertical="center"/>
      <protection locked="0"/>
    </xf>
    <xf numFmtId="42" fontId="154" fillId="6" borderId="0" xfId="24472" applyNumberFormat="1" applyFont="1" applyFill="1" applyBorder="1" applyAlignment="1" applyProtection="1">
      <alignment vertical="center"/>
      <protection locked="0"/>
    </xf>
    <xf numFmtId="42" fontId="154" fillId="6" borderId="110" xfId="24472" applyNumberFormat="1" applyFont="1" applyFill="1" applyBorder="1" applyAlignment="1" applyProtection="1">
      <alignment vertical="center"/>
      <protection locked="0"/>
    </xf>
    <xf numFmtId="0" fontId="178" fillId="0" borderId="0" xfId="0" applyNumberFormat="1" applyFont="1" applyAlignment="1" applyProtection="1">
      <alignment vertical="center"/>
    </xf>
    <xf numFmtId="0" fontId="154" fillId="84" borderId="0" xfId="24472" applyNumberFormat="1" applyFont="1" applyFill="1" applyBorder="1" applyAlignment="1" applyProtection="1">
      <alignment vertical="center" wrapText="1"/>
      <protection locked="0"/>
    </xf>
    <xf numFmtId="42" fontId="154" fillId="85" borderId="186" xfId="24472" applyNumberFormat="1" applyFont="1" applyFill="1" applyBorder="1" applyAlignment="1" applyProtection="1">
      <alignment vertical="center"/>
      <protection locked="0"/>
    </xf>
    <xf numFmtId="42" fontId="154" fillId="85" borderId="187" xfId="24472" applyNumberFormat="1" applyFont="1" applyFill="1" applyBorder="1" applyAlignment="1" applyProtection="1">
      <alignment vertical="center"/>
      <protection locked="0"/>
    </xf>
    <xf numFmtId="42" fontId="154" fillId="85" borderId="0" xfId="24472" applyNumberFormat="1" applyFont="1" applyFill="1" applyBorder="1" applyAlignment="1" applyProtection="1">
      <alignment vertical="center"/>
      <protection locked="0"/>
    </xf>
    <xf numFmtId="42" fontId="154" fillId="85" borderId="110" xfId="24472" applyNumberFormat="1" applyFont="1" applyFill="1" applyBorder="1" applyAlignment="1" applyProtection="1">
      <alignment vertical="center"/>
      <protection locked="0"/>
    </xf>
    <xf numFmtId="0" fontId="178" fillId="84" borderId="0" xfId="0" applyNumberFormat="1" applyFont="1" applyFill="1" applyAlignment="1" applyProtection="1">
      <alignment vertical="center"/>
    </xf>
    <xf numFmtId="187" fontId="99" fillId="87" borderId="330" xfId="2" applyNumberFormat="1" applyFont="1" applyFill="1" applyBorder="1" applyAlignment="1" applyProtection="1">
      <alignment vertical="center"/>
      <protection locked="0"/>
    </xf>
    <xf numFmtId="187" fontId="99" fillId="87" borderId="9" xfId="2" applyNumberFormat="1" applyFont="1" applyFill="1" applyBorder="1" applyAlignment="1" applyProtection="1">
      <alignment horizontal="center" vertical="center"/>
      <protection locked="0"/>
    </xf>
    <xf numFmtId="187" fontId="99" fillId="87" borderId="9" xfId="2" applyNumberFormat="1" applyFont="1" applyFill="1" applyBorder="1" applyAlignment="1" applyProtection="1">
      <alignment horizontal="center" vertical="center" wrapText="1"/>
      <protection locked="0"/>
    </xf>
    <xf numFmtId="9" fontId="99" fillId="87" borderId="9" xfId="2" applyNumberFormat="1" applyFont="1" applyFill="1" applyBorder="1" applyAlignment="1" applyProtection="1">
      <alignment horizontal="center" vertical="center"/>
      <protection locked="0"/>
    </xf>
    <xf numFmtId="166" fontId="99" fillId="87" borderId="10" xfId="2" applyNumberFormat="1" applyFont="1" applyFill="1" applyBorder="1" applyAlignment="1" applyProtection="1">
      <alignment horizontal="center" vertical="center"/>
      <protection locked="0"/>
    </xf>
    <xf numFmtId="166" fontId="99" fillId="87" borderId="0" xfId="2" applyNumberFormat="1" applyFont="1" applyFill="1" applyBorder="1" applyAlignment="1" applyProtection="1">
      <alignment horizontal="center" vertical="center"/>
      <protection locked="0"/>
    </xf>
    <xf numFmtId="171" fontId="99" fillId="87" borderId="180" xfId="1254" applyNumberFormat="1" applyFont="1" applyFill="1" applyBorder="1" applyAlignment="1" applyProtection="1">
      <alignment horizontal="center" vertical="center"/>
      <protection locked="0"/>
    </xf>
    <xf numFmtId="171" fontId="99" fillId="87" borderId="181" xfId="1254" applyNumberFormat="1" applyFont="1" applyFill="1" applyBorder="1" applyAlignment="1" applyProtection="1">
      <alignment horizontal="center" vertical="center"/>
      <protection locked="0"/>
    </xf>
    <xf numFmtId="171" fontId="99" fillId="87" borderId="305" xfId="1254" applyNumberFormat="1" applyFont="1" applyFill="1" applyBorder="1" applyAlignment="1" applyProtection="1">
      <alignment horizontal="center" vertical="center"/>
      <protection locked="0"/>
    </xf>
    <xf numFmtId="175" fontId="124" fillId="4" borderId="328" xfId="24472" applyNumberFormat="1" applyFont="1" applyFill="1" applyBorder="1" applyAlignment="1">
      <alignment vertical="center" wrapText="1"/>
    </xf>
    <xf numFmtId="2" fontId="153" fillId="84" borderId="341" xfId="24472" applyNumberFormat="1" applyFont="1" applyFill="1" applyBorder="1" applyAlignment="1">
      <alignment vertical="center"/>
    </xf>
    <xf numFmtId="42" fontId="99" fillId="14" borderId="342" xfId="24472" applyNumberFormat="1" applyFont="1" applyFill="1" applyBorder="1" applyAlignment="1" applyProtection="1">
      <alignment vertical="center"/>
      <protection locked="0"/>
    </xf>
    <xf numFmtId="0" fontId="1" fillId="0" borderId="0" xfId="0" applyNumberFormat="1" applyFont="1" applyAlignment="1" applyProtection="1">
      <alignment vertical="center"/>
    </xf>
    <xf numFmtId="2" fontId="124" fillId="84" borderId="341" xfId="24472" applyNumberFormat="1" applyFont="1" applyFill="1" applyBorder="1" applyAlignment="1">
      <alignment vertical="center"/>
    </xf>
    <xf numFmtId="42" fontId="154" fillId="14" borderId="342" xfId="24472" applyNumberFormat="1" applyFont="1" applyFill="1" applyBorder="1" applyAlignment="1" applyProtection="1">
      <alignment vertical="center"/>
      <protection locked="0"/>
    </xf>
    <xf numFmtId="42" fontId="154" fillId="85" borderId="342" xfId="24472" applyNumberFormat="1" applyFont="1" applyFill="1" applyBorder="1" applyAlignment="1" applyProtection="1">
      <alignment vertical="center"/>
      <protection locked="0"/>
    </xf>
    <xf numFmtId="168" fontId="124" fillId="84" borderId="58" xfId="24472" applyNumberFormat="1" applyFont="1" applyFill="1" applyBorder="1" applyAlignment="1">
      <alignment horizontal="center" vertical="center"/>
    </xf>
    <xf numFmtId="2" fontId="153" fillId="0" borderId="343" xfId="24472" applyNumberFormat="1" applyFont="1" applyFill="1" applyBorder="1" applyAlignment="1">
      <alignment vertical="center"/>
    </xf>
    <xf numFmtId="192" fontId="124" fillId="0" borderId="330" xfId="24472" applyNumberFormat="1" applyFont="1" applyFill="1" applyBorder="1" applyAlignment="1">
      <alignment horizontal="center" vertical="center"/>
    </xf>
    <xf numFmtId="192" fontId="124" fillId="0" borderId="9" xfId="24472" applyNumberFormat="1" applyFont="1" applyFill="1" applyBorder="1" applyAlignment="1">
      <alignment horizontal="center" vertical="center"/>
    </xf>
    <xf numFmtId="192" fontId="124" fillId="0" borderId="9" xfId="24472" applyNumberFormat="1" applyFont="1" applyFill="1" applyBorder="1" applyAlignment="1">
      <alignment horizontal="center" vertical="center" wrapText="1"/>
    </xf>
    <xf numFmtId="174" fontId="124" fillId="0" borderId="9" xfId="24472" applyNumberFormat="1" applyFont="1" applyFill="1" applyBorder="1" applyAlignment="1">
      <alignment horizontal="center" vertical="center"/>
    </xf>
    <xf numFmtId="174" fontId="124" fillId="0" borderId="274" xfId="24472" applyNumberFormat="1" applyFont="1" applyFill="1" applyBorder="1" applyAlignment="1">
      <alignment horizontal="center" vertical="center"/>
    </xf>
    <xf numFmtId="9" fontId="124" fillId="4" borderId="274" xfId="24472" applyNumberFormat="1" applyFont="1" applyFill="1" applyBorder="1" applyAlignment="1">
      <alignment horizontal="center" vertical="center"/>
    </xf>
    <xf numFmtId="166" fontId="124" fillId="4" borderId="10" xfId="24472" applyNumberFormat="1" applyFont="1" applyFill="1" applyBorder="1" applyAlignment="1">
      <alignment horizontal="center" vertical="center"/>
    </xf>
    <xf numFmtId="168" fontId="124" fillId="0" borderId="344" xfId="24472" applyNumberFormat="1" applyFont="1" applyFill="1" applyBorder="1" applyAlignment="1">
      <alignment horizontal="center" vertical="center"/>
    </xf>
    <xf numFmtId="168" fontId="124" fillId="0" borderId="284" xfId="24472" applyNumberFormat="1" applyFont="1" applyFill="1" applyBorder="1" applyAlignment="1">
      <alignment horizontal="center" vertical="center"/>
    </xf>
    <xf numFmtId="168" fontId="124" fillId="0" borderId="0" xfId="24472" applyNumberFormat="1" applyFont="1" applyFill="1" applyBorder="1" applyAlignment="1">
      <alignment horizontal="center" vertical="center"/>
    </xf>
    <xf numFmtId="6" fontId="153" fillId="0" borderId="315" xfId="24472" applyNumberFormat="1" applyFont="1" applyFill="1" applyBorder="1" applyAlignment="1">
      <alignment horizontal="center" vertical="center"/>
    </xf>
    <xf numFmtId="1" fontId="153" fillId="0" borderId="284" xfId="24472" applyNumberFormat="1" applyFont="1" applyFill="1" applyBorder="1" applyAlignment="1">
      <alignment horizontal="center" vertical="center"/>
    </xf>
    <xf numFmtId="168" fontId="153" fillId="0" borderId="0" xfId="24472" applyNumberFormat="1" applyFont="1" applyFill="1" applyBorder="1" applyAlignment="1">
      <alignment horizontal="center" vertical="center"/>
    </xf>
    <xf numFmtId="42" fontId="153" fillId="10" borderId="52" xfId="24472" applyNumberFormat="1" applyFont="1" applyFill="1" applyBorder="1" applyAlignment="1">
      <alignment vertical="center"/>
    </xf>
    <xf numFmtId="2" fontId="153" fillId="21" borderId="0" xfId="24472" applyNumberFormat="1" applyFont="1" applyFill="1" applyBorder="1" applyAlignment="1">
      <alignment vertical="center"/>
    </xf>
    <xf numFmtId="192" fontId="153" fillId="4" borderId="32" xfId="24472" applyNumberFormat="1" applyFont="1" applyFill="1" applyBorder="1" applyAlignment="1">
      <alignment vertical="center" wrapText="1"/>
    </xf>
    <xf numFmtId="192" fontId="153" fillId="0" borderId="32" xfId="24472" applyNumberFormat="1" applyFont="1" applyFill="1" applyBorder="1" applyAlignment="1">
      <alignment vertical="center" wrapText="1"/>
    </xf>
    <xf numFmtId="192" fontId="153" fillId="0" borderId="32" xfId="24472" applyNumberFormat="1" applyFont="1" applyFill="1" applyBorder="1" applyAlignment="1">
      <alignment horizontal="left" vertical="center"/>
    </xf>
    <xf numFmtId="42" fontId="99" fillId="6" borderId="345" xfId="24472" applyNumberFormat="1" applyFont="1" applyFill="1" applyBorder="1" applyAlignment="1" applyProtection="1">
      <alignment vertical="center"/>
      <protection locked="0"/>
    </xf>
    <xf numFmtId="192" fontId="10" fillId="0" borderId="9" xfId="24472" applyNumberFormat="1" applyFont="1" applyFill="1" applyBorder="1" applyAlignment="1">
      <alignment horizontal="center" vertical="center"/>
    </xf>
    <xf numFmtId="192" fontId="10" fillId="0" borderId="9" xfId="24472" applyNumberFormat="1" applyFont="1" applyFill="1" applyBorder="1" applyAlignment="1">
      <alignment horizontal="center" vertical="center" wrapText="1"/>
    </xf>
    <xf numFmtId="174" fontId="10" fillId="0" borderId="9" xfId="24472" applyNumberFormat="1" applyFont="1" applyFill="1" applyBorder="1" applyAlignment="1">
      <alignment horizontal="center" vertical="center"/>
    </xf>
    <xf numFmtId="9" fontId="10" fillId="4" borderId="274" xfId="24472" applyNumberFormat="1" applyFont="1" applyFill="1" applyBorder="1" applyAlignment="1">
      <alignment horizontal="center" vertical="center"/>
    </xf>
    <xf numFmtId="166" fontId="10" fillId="4" borderId="10" xfId="24472" applyNumberFormat="1" applyFont="1" applyFill="1" applyBorder="1" applyAlignment="1">
      <alignment horizontal="center" vertical="center"/>
    </xf>
    <xf numFmtId="168" fontId="153" fillId="0" borderId="344" xfId="24472" applyNumberFormat="1" applyFont="1" applyFill="1" applyBorder="1" applyAlignment="1">
      <alignment horizontal="center" vertical="center"/>
    </xf>
    <xf numFmtId="168" fontId="153" fillId="0" borderId="284" xfId="24472" applyNumberFormat="1" applyFont="1" applyFill="1" applyBorder="1" applyAlignment="1">
      <alignment horizontal="center" vertical="center"/>
    </xf>
    <xf numFmtId="168" fontId="153" fillId="25" borderId="305" xfId="24472" applyNumberFormat="1" applyFont="1" applyFill="1" applyBorder="1" applyAlignment="1">
      <alignment horizontal="center" vertical="center"/>
    </xf>
    <xf numFmtId="168" fontId="10" fillId="0" borderId="322" xfId="24472" applyNumberFormat="1" applyFont="1" applyFill="1" applyBorder="1" applyAlignment="1">
      <alignment horizontal="center" vertical="center"/>
    </xf>
    <xf numFmtId="2" fontId="99" fillId="27" borderId="343" xfId="2" applyNumberFormat="1" applyFont="1" applyFill="1" applyBorder="1" applyAlignment="1" applyProtection="1">
      <alignment vertical="center"/>
      <protection locked="0"/>
    </xf>
    <xf numFmtId="42" fontId="99" fillId="14" borderId="342" xfId="2" applyNumberFormat="1" applyFont="1" applyFill="1" applyBorder="1" applyAlignment="1" applyProtection="1">
      <alignment vertical="center"/>
      <protection locked="0"/>
    </xf>
    <xf numFmtId="42" fontId="99" fillId="6" borderId="345" xfId="2" applyNumberFormat="1" applyFont="1" applyFill="1" applyBorder="1" applyAlignment="1" applyProtection="1">
      <alignment vertical="center"/>
      <protection locked="0"/>
    </xf>
    <xf numFmtId="2" fontId="16" fillId="27" borderId="343" xfId="24770" applyNumberFormat="1" applyFont="1" applyFill="1" applyBorder="1" applyAlignment="1">
      <alignment vertical="center"/>
    </xf>
    <xf numFmtId="42" fontId="10" fillId="6" borderId="345" xfId="24770" applyNumberFormat="1" applyFont="1" applyFill="1" applyBorder="1" applyAlignment="1">
      <alignment vertical="center"/>
    </xf>
    <xf numFmtId="171" fontId="10" fillId="0" borderId="0" xfId="918" applyNumberFormat="1" applyFont="1" applyFill="1" applyBorder="1" applyAlignment="1" applyProtection="1">
      <alignment horizontal="center" vertical="center"/>
      <protection locked="0"/>
    </xf>
    <xf numFmtId="2" fontId="166" fillId="0" borderId="343" xfId="2" applyNumberFormat="1" applyFont="1" applyFill="1" applyBorder="1" applyAlignment="1">
      <alignment vertical="center"/>
    </xf>
    <xf numFmtId="42" fontId="166" fillId="0" borderId="345" xfId="2" applyNumberFormat="1" applyFont="1" applyFill="1" applyBorder="1" applyAlignment="1">
      <alignment vertical="center"/>
    </xf>
    <xf numFmtId="187" fontId="10" fillId="0" borderId="0" xfId="2" applyNumberFormat="1" applyFont="1" applyFill="1" applyBorder="1" applyAlignment="1" applyProtection="1">
      <alignment horizontal="center" vertical="center" wrapText="1"/>
      <protection locked="0"/>
    </xf>
    <xf numFmtId="2" fontId="176" fillId="0" borderId="343" xfId="2" applyNumberFormat="1" applyFont="1" applyFill="1" applyBorder="1" applyAlignment="1">
      <alignment vertical="center"/>
    </xf>
    <xf numFmtId="42" fontId="176" fillId="0" borderId="345" xfId="2" applyNumberFormat="1" applyFont="1" applyFill="1" applyBorder="1" applyAlignment="1">
      <alignment vertical="center"/>
    </xf>
    <xf numFmtId="2" fontId="156" fillId="0" borderId="343" xfId="2" applyNumberFormat="1" applyFont="1" applyFill="1" applyBorder="1" applyAlignment="1">
      <alignment vertical="center"/>
    </xf>
    <xf numFmtId="42" fontId="156" fillId="0" borderId="345" xfId="2" applyNumberFormat="1" applyFont="1" applyFill="1" applyBorder="1" applyAlignment="1">
      <alignment vertical="center"/>
    </xf>
    <xf numFmtId="2" fontId="10" fillId="0" borderId="343" xfId="2" applyNumberFormat="1" applyFont="1" applyFill="1" applyBorder="1" applyAlignment="1">
      <alignment vertical="center"/>
    </xf>
    <xf numFmtId="175" fontId="179" fillId="0" borderId="330" xfId="2" applyNumberFormat="1" applyFont="1" applyFill="1" applyBorder="1" applyAlignment="1">
      <alignment vertical="center"/>
    </xf>
    <xf numFmtId="175" fontId="179" fillId="0" borderId="9" xfId="2" applyNumberFormat="1" applyFont="1" applyFill="1" applyBorder="1" applyAlignment="1">
      <alignment horizontal="center" vertical="center"/>
    </xf>
    <xf numFmtId="175" fontId="179" fillId="0" borderId="9" xfId="2" applyNumberFormat="1" applyFont="1" applyFill="1" applyBorder="1" applyAlignment="1">
      <alignment horizontal="center" vertical="center" wrapText="1"/>
    </xf>
    <xf numFmtId="174" fontId="179" fillId="0" borderId="9" xfId="2" applyNumberFormat="1" applyFont="1" applyFill="1" applyBorder="1" applyAlignment="1">
      <alignment horizontal="center" vertical="center"/>
    </xf>
    <xf numFmtId="9" fontId="179" fillId="0" borderId="9" xfId="2" applyNumberFormat="1" applyFont="1" applyFill="1" applyBorder="1" applyAlignment="1">
      <alignment horizontal="center" vertical="center"/>
    </xf>
    <xf numFmtId="172" fontId="179" fillId="0" borderId="10" xfId="2" applyNumberFormat="1" applyFont="1" applyFill="1" applyBorder="1" applyAlignment="1">
      <alignment horizontal="center" vertical="center" wrapText="1"/>
    </xf>
    <xf numFmtId="166" fontId="179" fillId="0" borderId="0" xfId="2" applyNumberFormat="1" applyFont="1" applyFill="1" applyBorder="1" applyAlignment="1">
      <alignment horizontal="center" vertical="center"/>
    </xf>
    <xf numFmtId="1" fontId="179" fillId="0" borderId="178" xfId="2" applyNumberFormat="1" applyFont="1" applyFill="1" applyBorder="1" applyAlignment="1">
      <alignment horizontal="center" vertical="center"/>
    </xf>
    <xf numFmtId="2" fontId="179" fillId="0" borderId="179" xfId="2" applyNumberFormat="1" applyFont="1" applyFill="1" applyBorder="1" applyAlignment="1">
      <alignment horizontal="center" vertical="center"/>
    </xf>
    <xf numFmtId="1" fontId="179" fillId="0" borderId="179" xfId="2" applyNumberFormat="1" applyFont="1" applyFill="1" applyBorder="1" applyAlignment="1">
      <alignment horizontal="center" vertical="center"/>
    </xf>
    <xf numFmtId="168" fontId="179" fillId="0" borderId="305" xfId="2" applyNumberFormat="1" applyFont="1" applyFill="1" applyBorder="1" applyAlignment="1">
      <alignment horizontal="center" vertical="center"/>
    </xf>
    <xf numFmtId="42" fontId="179" fillId="0" borderId="117" xfId="2" applyNumberFormat="1" applyFont="1" applyFill="1" applyBorder="1" applyAlignment="1">
      <alignment horizontal="center" vertical="center"/>
    </xf>
    <xf numFmtId="42" fontId="179" fillId="0" borderId="311" xfId="2" applyNumberFormat="1" applyFont="1" applyFill="1" applyBorder="1" applyAlignment="1">
      <alignment horizontal="center" vertical="center"/>
    </xf>
    <xf numFmtId="171" fontId="179" fillId="0" borderId="179" xfId="918" applyNumberFormat="1" applyFont="1" applyFill="1" applyBorder="1" applyAlignment="1">
      <alignment horizontal="center" vertical="center"/>
    </xf>
    <xf numFmtId="42" fontId="180" fillId="21" borderId="303" xfId="2" applyNumberFormat="1" applyFont="1" applyFill="1" applyBorder="1" applyAlignment="1">
      <alignment vertical="center"/>
    </xf>
    <xf numFmtId="193" fontId="179" fillId="0" borderId="38" xfId="2" applyNumberFormat="1" applyFont="1" applyFill="1" applyBorder="1" applyAlignment="1">
      <alignment vertical="center"/>
    </xf>
    <xf numFmtId="193" fontId="179" fillId="0" borderId="296" xfId="2" applyNumberFormat="1" applyFont="1" applyFill="1" applyBorder="1" applyAlignment="1">
      <alignment vertical="center"/>
    </xf>
    <xf numFmtId="193" fontId="179" fillId="0" borderId="136" xfId="2" applyNumberFormat="1" applyFont="1" applyFill="1" applyBorder="1" applyAlignment="1">
      <alignment vertical="center"/>
    </xf>
    <xf numFmtId="42" fontId="180" fillId="0" borderId="296" xfId="2" applyNumberFormat="1" applyFont="1" applyFill="1" applyBorder="1" applyAlignment="1">
      <alignment vertical="center"/>
    </xf>
    <xf numFmtId="42" fontId="179" fillId="10" borderId="52" xfId="2" applyNumberFormat="1" applyFont="1" applyFill="1" applyBorder="1" applyAlignment="1">
      <alignment vertical="center"/>
    </xf>
    <xf numFmtId="2" fontId="179" fillId="21" borderId="0" xfId="2" applyNumberFormat="1" applyFont="1" applyFill="1" applyBorder="1" applyAlignment="1">
      <alignment vertical="center"/>
    </xf>
    <xf numFmtId="2" fontId="179" fillId="0" borderId="343" xfId="2" applyNumberFormat="1" applyFont="1" applyFill="1" applyBorder="1" applyAlignment="1">
      <alignment vertical="center"/>
    </xf>
    <xf numFmtId="175" fontId="179" fillId="0" borderId="32" xfId="2" applyNumberFormat="1" applyFont="1" applyFill="1" applyBorder="1" applyAlignment="1">
      <alignment vertical="center" wrapText="1"/>
    </xf>
    <xf numFmtId="175" fontId="179" fillId="0" borderId="32" xfId="2" applyNumberFormat="1" applyFont="1" applyFill="1" applyBorder="1" applyAlignment="1">
      <alignment horizontal="center" vertical="center" wrapText="1"/>
    </xf>
    <xf numFmtId="175" fontId="179" fillId="0" borderId="38" xfId="2" applyNumberFormat="1" applyFont="1" applyFill="1" applyBorder="1" applyAlignment="1">
      <alignment horizontal="center" vertical="center" wrapText="1"/>
    </xf>
    <xf numFmtId="175" fontId="179" fillId="0" borderId="310" xfId="2" applyNumberFormat="1" applyFont="1" applyFill="1" applyBorder="1" applyAlignment="1">
      <alignment horizontal="center" vertical="center" wrapText="1"/>
    </xf>
    <xf numFmtId="175" fontId="179" fillId="0" borderId="53" xfId="2" applyNumberFormat="1" applyFont="1" applyFill="1" applyBorder="1" applyAlignment="1">
      <alignment vertical="center" wrapText="1"/>
    </xf>
    <xf numFmtId="175" fontId="179" fillId="0" borderId="312" xfId="2" applyNumberFormat="1" applyFont="1" applyFill="1" applyBorder="1" applyAlignment="1">
      <alignment vertical="center" wrapText="1"/>
    </xf>
    <xf numFmtId="175" fontId="179" fillId="0" borderId="0" xfId="2" applyNumberFormat="1" applyFont="1" applyFill="1" applyBorder="1" applyAlignment="1">
      <alignment vertical="center" wrapText="1"/>
    </xf>
    <xf numFmtId="42" fontId="179" fillId="14" borderId="307" xfId="2" applyNumberFormat="1" applyFont="1" applyFill="1" applyBorder="1" applyAlignment="1">
      <alignment vertical="center"/>
    </xf>
    <xf numFmtId="42" fontId="179" fillId="14" borderId="120" xfId="2" applyNumberFormat="1" applyFont="1" applyFill="1" applyBorder="1" applyAlignment="1">
      <alignment vertical="center"/>
    </xf>
    <xf numFmtId="42" fontId="179" fillId="14" borderId="69" xfId="2" applyNumberFormat="1" applyFont="1" applyFill="1" applyBorder="1" applyAlignment="1">
      <alignment vertical="center"/>
    </xf>
    <xf numFmtId="42" fontId="179" fillId="0" borderId="38" xfId="2" applyNumberFormat="1" applyFont="1" applyFill="1" applyBorder="1" applyAlignment="1">
      <alignment vertical="center"/>
    </xf>
    <xf numFmtId="42" fontId="179" fillId="0" borderId="297" xfId="2" applyNumberFormat="1" applyFont="1" applyFill="1" applyBorder="1" applyAlignment="1">
      <alignment vertical="center"/>
    </xf>
    <xf numFmtId="175" fontId="179" fillId="0" borderId="0" xfId="2" applyNumberFormat="1" applyFont="1" applyFill="1" applyAlignment="1">
      <alignment vertical="center"/>
    </xf>
    <xf numFmtId="42" fontId="179" fillId="0" borderId="332" xfId="2" applyNumberFormat="1" applyFont="1" applyFill="1" applyBorder="1" applyAlignment="1">
      <alignment horizontal="center" vertical="center"/>
    </xf>
    <xf numFmtId="175" fontId="10" fillId="4" borderId="346" xfId="24472" applyNumberFormat="1" applyFont="1" applyFill="1" applyBorder="1" applyAlignment="1">
      <alignment vertical="center" wrapText="1"/>
    </xf>
    <xf numFmtId="2" fontId="10" fillId="27" borderId="343" xfId="24472" applyNumberFormat="1" applyFont="1" applyFill="1" applyBorder="1" applyAlignment="1">
      <alignment vertical="center"/>
    </xf>
    <xf numFmtId="2" fontId="124" fillId="27" borderId="343" xfId="24472" applyNumberFormat="1" applyFont="1" applyFill="1" applyBorder="1" applyAlignment="1">
      <alignment vertical="center"/>
    </xf>
    <xf numFmtId="175" fontId="10" fillId="4" borderId="328" xfId="24472" applyNumberFormat="1" applyFont="1" applyFill="1" applyBorder="1" applyAlignment="1">
      <alignment vertical="center" wrapText="1"/>
    </xf>
    <xf numFmtId="42" fontId="124" fillId="6" borderId="345" xfId="24472" applyNumberFormat="1" applyFont="1" applyFill="1" applyBorder="1" applyAlignment="1">
      <alignment vertical="center"/>
    </xf>
    <xf numFmtId="187" fontId="63" fillId="0" borderId="66" xfId="2" applyFont="1" applyBorder="1" applyAlignment="1" applyProtection="1">
      <alignment horizontal="center" vertical="center" wrapText="1"/>
      <protection locked="0"/>
    </xf>
    <xf numFmtId="187" fontId="63" fillId="0" borderId="172" xfId="2" applyFont="1" applyBorder="1" applyAlignment="1" applyProtection="1">
      <alignment horizontal="center" vertical="center" wrapText="1"/>
      <protection locked="0"/>
    </xf>
    <xf numFmtId="187" fontId="62" fillId="0" borderId="0" xfId="2" applyFont="1" applyFill="1" applyBorder="1" applyAlignment="1" applyProtection="1">
      <alignment horizontal="center" vertical="center"/>
      <protection locked="0"/>
    </xf>
    <xf numFmtId="187" fontId="62" fillId="0" borderId="36" xfId="2" applyFont="1" applyFill="1" applyBorder="1" applyAlignment="1" applyProtection="1">
      <alignment horizontal="center" vertical="center"/>
      <protection locked="0"/>
    </xf>
    <xf numFmtId="9" fontId="56" fillId="2" borderId="165" xfId="1242" applyFont="1" applyFill="1" applyBorder="1" applyAlignment="1" applyProtection="1">
      <alignment horizontal="center" vertical="center" wrapText="1"/>
      <protection locked="0"/>
    </xf>
    <xf numFmtId="9" fontId="56" fillId="2" borderId="102" xfId="1242" applyFont="1" applyFill="1" applyBorder="1" applyAlignment="1" applyProtection="1">
      <alignment horizontal="center" vertical="center" wrapText="1"/>
      <protection locked="0"/>
    </xf>
    <xf numFmtId="187" fontId="40" fillId="0" borderId="223" xfId="2" applyFont="1" applyBorder="1" applyAlignment="1" applyProtection="1">
      <alignment horizontal="center" vertical="center"/>
      <protection locked="0"/>
    </xf>
    <xf numFmtId="187" fontId="40" fillId="0" borderId="36" xfId="2" applyFont="1" applyBorder="1" applyAlignment="1" applyProtection="1">
      <alignment horizontal="center" vertical="center"/>
      <protection locked="0"/>
    </xf>
    <xf numFmtId="187" fontId="15" fillId="0" borderId="224" xfId="2" applyFont="1" applyBorder="1" applyAlignment="1" applyProtection="1">
      <alignment horizontal="center" vertical="center" wrapText="1"/>
      <protection locked="0"/>
    </xf>
    <xf numFmtId="187" fontId="15" fillId="0" borderId="225" xfId="2" applyFont="1" applyBorder="1" applyAlignment="1" applyProtection="1">
      <alignment horizontal="center" vertical="center" wrapText="1"/>
      <protection locked="0"/>
    </xf>
    <xf numFmtId="187" fontId="22" fillId="83" borderId="192" xfId="2" applyFont="1" applyFill="1" applyBorder="1" applyAlignment="1" applyProtection="1">
      <alignment horizontal="center" vertical="center"/>
      <protection locked="0"/>
    </xf>
    <xf numFmtId="187" fontId="22" fillId="83" borderId="7" xfId="2" applyFont="1" applyFill="1" applyBorder="1" applyAlignment="1" applyProtection="1">
      <alignment horizontal="center" vertical="center"/>
      <protection locked="0"/>
    </xf>
    <xf numFmtId="187" fontId="22" fillId="83" borderId="138" xfId="2" applyFont="1" applyFill="1" applyBorder="1" applyAlignment="1" applyProtection="1">
      <alignment horizontal="center" vertical="center"/>
      <protection locked="0"/>
    </xf>
    <xf numFmtId="187" fontId="22" fillId="34" borderId="192" xfId="2" applyFont="1" applyFill="1" applyBorder="1" applyAlignment="1" applyProtection="1">
      <alignment horizontal="center" vertical="center"/>
      <protection locked="0"/>
    </xf>
    <xf numFmtId="187" fontId="22" fillId="34" borderId="7" xfId="2" applyFont="1" applyFill="1" applyBorder="1" applyAlignment="1" applyProtection="1">
      <alignment horizontal="center" vertical="center"/>
      <protection locked="0"/>
    </xf>
    <xf numFmtId="187" fontId="22" fillId="34" borderId="138" xfId="2" applyFont="1" applyFill="1" applyBorder="1" applyAlignment="1" applyProtection="1">
      <alignment horizontal="center" vertical="center"/>
      <protection locked="0"/>
    </xf>
    <xf numFmtId="187" fontId="9" fillId="4" borderId="0" xfId="2" applyFont="1" applyFill="1" applyBorder="1" applyAlignment="1" applyProtection="1">
      <alignment horizontal="center" vertical="center"/>
      <protection locked="0"/>
    </xf>
    <xf numFmtId="187" fontId="15" fillId="5" borderId="226" xfId="2" applyFont="1" applyFill="1" applyBorder="1" applyAlignment="1" applyProtection="1">
      <alignment horizontal="center" vertical="center" wrapText="1"/>
      <protection locked="0"/>
    </xf>
    <xf numFmtId="187" fontId="15" fillId="5" borderId="227" xfId="2" applyFont="1" applyFill="1" applyBorder="1" applyAlignment="1" applyProtection="1">
      <alignment horizontal="center" vertical="center" wrapText="1"/>
      <protection locked="0"/>
    </xf>
    <xf numFmtId="187" fontId="15" fillId="35" borderId="192" xfId="2" applyFont="1" applyFill="1" applyBorder="1" applyAlignment="1" applyProtection="1">
      <alignment horizontal="center" vertical="center"/>
      <protection locked="0"/>
    </xf>
    <xf numFmtId="187" fontId="15" fillId="35" borderId="7" xfId="2" applyFont="1" applyFill="1" applyBorder="1" applyAlignment="1" applyProtection="1">
      <alignment horizontal="center" vertical="center"/>
      <protection locked="0"/>
    </xf>
    <xf numFmtId="187" fontId="15" fillId="35" borderId="138" xfId="2" applyFont="1" applyFill="1" applyBorder="1" applyAlignment="1" applyProtection="1">
      <alignment horizontal="center" vertical="center"/>
      <protection locked="0"/>
    </xf>
    <xf numFmtId="187" fontId="15" fillId="15" borderId="192" xfId="2" applyFont="1" applyFill="1" applyBorder="1" applyAlignment="1" applyProtection="1">
      <alignment horizontal="center" vertical="center"/>
      <protection locked="0"/>
    </xf>
    <xf numFmtId="187" fontId="15" fillId="15" borderId="7" xfId="2" applyFont="1" applyFill="1" applyBorder="1" applyAlignment="1" applyProtection="1">
      <alignment horizontal="center" vertical="center"/>
      <protection locked="0"/>
    </xf>
    <xf numFmtId="187" fontId="15" fillId="15" borderId="138" xfId="2" applyFont="1" applyFill="1" applyBorder="1" applyAlignment="1" applyProtection="1">
      <alignment horizontal="center" vertical="center"/>
      <protection locked="0"/>
    </xf>
    <xf numFmtId="187" fontId="15" fillId="2" borderId="192" xfId="2" applyFont="1" applyFill="1" applyBorder="1" applyAlignment="1" applyProtection="1">
      <alignment horizontal="center" vertical="center"/>
      <protection locked="0"/>
    </xf>
    <xf numFmtId="187" fontId="15" fillId="2" borderId="7" xfId="2" applyFont="1" applyFill="1" applyBorder="1" applyAlignment="1" applyProtection="1">
      <alignment horizontal="center" vertical="center"/>
      <protection locked="0"/>
    </xf>
    <xf numFmtId="187" fontId="15" fillId="2" borderId="138" xfId="2" applyFont="1" applyFill="1" applyBorder="1" applyAlignment="1" applyProtection="1">
      <alignment horizontal="center" vertical="center"/>
      <protection locked="0"/>
    </xf>
    <xf numFmtId="187" fontId="15" fillId="15" borderId="228" xfId="2" applyFont="1" applyFill="1" applyBorder="1" applyAlignment="1" applyProtection="1">
      <alignment horizontal="center" vertical="center"/>
      <protection locked="0"/>
    </xf>
    <xf numFmtId="187" fontId="15" fillId="15" borderId="229" xfId="2" applyFont="1" applyFill="1" applyBorder="1" applyAlignment="1" applyProtection="1">
      <alignment horizontal="center" vertical="center"/>
      <protection locked="0"/>
    </xf>
    <xf numFmtId="187" fontId="15" fillId="15" borderId="230" xfId="2" applyFont="1" applyFill="1" applyBorder="1" applyAlignment="1" applyProtection="1">
      <alignment horizontal="center" vertical="center"/>
      <protection locked="0"/>
    </xf>
    <xf numFmtId="187" fontId="15" fillId="35" borderId="192" xfId="2" applyFont="1" applyFill="1" applyBorder="1" applyAlignment="1" applyProtection="1">
      <alignment horizontal="center" vertical="center"/>
    </xf>
    <xf numFmtId="187" fontId="15" fillId="35" borderId="7" xfId="2" applyFont="1" applyFill="1" applyBorder="1" applyAlignment="1" applyProtection="1">
      <alignment horizontal="center" vertical="center"/>
    </xf>
    <xf numFmtId="187" fontId="15" fillId="35" borderId="138" xfId="2" applyFont="1" applyFill="1" applyBorder="1" applyAlignment="1" applyProtection="1">
      <alignment horizontal="center" vertical="center"/>
    </xf>
    <xf numFmtId="187" fontId="15" fillId="15" borderId="192" xfId="2" applyFont="1" applyFill="1" applyBorder="1" applyAlignment="1" applyProtection="1">
      <alignment horizontal="center" vertical="center"/>
    </xf>
    <xf numFmtId="187" fontId="15" fillId="15" borderId="7" xfId="2" applyFont="1" applyFill="1" applyBorder="1" applyAlignment="1" applyProtection="1">
      <alignment horizontal="center" vertical="center"/>
    </xf>
    <xf numFmtId="187" fontId="15" fillId="15" borderId="138" xfId="2" applyFont="1" applyFill="1" applyBorder="1" applyAlignment="1" applyProtection="1">
      <alignment horizontal="center" vertical="center"/>
    </xf>
    <xf numFmtId="187" fontId="15" fillId="2" borderId="192" xfId="2" applyFont="1" applyFill="1" applyBorder="1" applyAlignment="1" applyProtection="1">
      <alignment horizontal="center" vertical="center"/>
    </xf>
    <xf numFmtId="187" fontId="15" fillId="2" borderId="7" xfId="2" applyFont="1" applyFill="1" applyBorder="1" applyAlignment="1" applyProtection="1">
      <alignment horizontal="center" vertical="center"/>
    </xf>
    <xf numFmtId="187" fontId="15" fillId="2" borderId="138" xfId="2" applyFont="1" applyFill="1" applyBorder="1" applyAlignment="1" applyProtection="1">
      <alignment horizontal="center" vertical="center"/>
    </xf>
    <xf numFmtId="187" fontId="15" fillId="15" borderId="228" xfId="2" applyFont="1" applyFill="1" applyBorder="1" applyAlignment="1" applyProtection="1">
      <alignment horizontal="center" vertical="center"/>
    </xf>
    <xf numFmtId="187" fontId="15" fillId="15" borderId="229" xfId="2" applyFont="1" applyFill="1" applyBorder="1" applyAlignment="1" applyProtection="1">
      <alignment horizontal="center" vertical="center"/>
    </xf>
    <xf numFmtId="187" fontId="15" fillId="15" borderId="230" xfId="2" applyFont="1" applyFill="1" applyBorder="1" applyAlignment="1" applyProtection="1">
      <alignment horizontal="center" vertical="center"/>
    </xf>
    <xf numFmtId="187" fontId="15" fillId="5" borderId="226" xfId="2" applyFont="1" applyFill="1" applyBorder="1" applyAlignment="1" applyProtection="1">
      <alignment horizontal="center" vertical="center" wrapText="1"/>
    </xf>
    <xf numFmtId="187" fontId="15" fillId="5" borderId="227" xfId="2" applyFont="1" applyFill="1" applyBorder="1" applyAlignment="1" applyProtection="1">
      <alignment horizontal="center" vertical="center" wrapText="1"/>
    </xf>
    <xf numFmtId="187" fontId="87" fillId="0" borderId="0" xfId="31768" applyNumberFormat="1">
      <protection locked="0"/>
    </xf>
    <xf numFmtId="187" fontId="100" fillId="0" borderId="0" xfId="2" applyNumberFormat="1" applyFont="1" applyAlignment="1">
      <alignment vertical="center" wrapText="1"/>
    </xf>
    <xf numFmtId="187" fontId="102" fillId="0" borderId="0" xfId="2" applyNumberFormat="1" applyFont="1" applyFill="1" applyAlignment="1">
      <alignment horizontal="center" vertical="center" wrapText="1"/>
    </xf>
    <xf numFmtId="187" fontId="15" fillId="15" borderId="228" xfId="2" applyFont="1" applyFill="1" applyBorder="1" applyAlignment="1">
      <alignment horizontal="center" vertical="center"/>
    </xf>
    <xf numFmtId="187" fontId="15" fillId="15" borderId="229" xfId="2" applyFont="1" applyFill="1" applyBorder="1" applyAlignment="1">
      <alignment horizontal="center" vertical="center"/>
    </xf>
    <xf numFmtId="187" fontId="15" fillId="15" borderId="230" xfId="2" applyFont="1" applyFill="1" applyBorder="1" applyAlignment="1">
      <alignment horizontal="center" vertical="center"/>
    </xf>
    <xf numFmtId="187" fontId="15" fillId="5" borderId="226" xfId="2" applyFont="1" applyFill="1" applyBorder="1" applyAlignment="1">
      <alignment horizontal="center" vertical="center" wrapText="1"/>
    </xf>
    <xf numFmtId="187" fontId="15" fillId="5" borderId="227" xfId="2" applyFont="1" applyFill="1" applyBorder="1" applyAlignment="1">
      <alignment horizontal="center" vertical="center" wrapText="1"/>
    </xf>
    <xf numFmtId="187" fontId="9" fillId="23" borderId="231" xfId="0" applyFont="1" applyFill="1" applyBorder="1" applyAlignment="1">
      <alignment horizontal="left" vertical="center" wrapText="1"/>
      <protection locked="0"/>
    </xf>
    <xf numFmtId="187" fontId="9" fillId="23" borderId="56" xfId="0" applyFont="1" applyFill="1" applyBorder="1" applyAlignment="1">
      <alignment horizontal="left" vertical="center" wrapText="1"/>
      <protection locked="0"/>
    </xf>
    <xf numFmtId="187" fontId="15" fillId="35" borderId="192" xfId="2" applyFont="1" applyFill="1" applyBorder="1" applyAlignment="1">
      <alignment horizontal="center" vertical="center"/>
    </xf>
    <xf numFmtId="187" fontId="15" fillId="35" borderId="7" xfId="2" applyFont="1" applyFill="1" applyBorder="1" applyAlignment="1">
      <alignment horizontal="center" vertical="center"/>
    </xf>
    <xf numFmtId="187" fontId="15" fillId="35" borderId="138" xfId="2" applyFont="1" applyFill="1" applyBorder="1" applyAlignment="1">
      <alignment horizontal="center" vertical="center"/>
    </xf>
    <xf numFmtId="187" fontId="15" fillId="15" borderId="192" xfId="2" applyFont="1" applyFill="1" applyBorder="1" applyAlignment="1">
      <alignment horizontal="center" vertical="center"/>
    </xf>
    <xf numFmtId="187" fontId="15" fillId="15" borderId="7" xfId="2" applyFont="1" applyFill="1" applyBorder="1" applyAlignment="1">
      <alignment horizontal="center" vertical="center"/>
    </xf>
    <xf numFmtId="187" fontId="15" fillId="15" borderId="138" xfId="2" applyFont="1" applyFill="1" applyBorder="1" applyAlignment="1">
      <alignment horizontal="center" vertical="center"/>
    </xf>
    <xf numFmtId="187" fontId="15" fillId="2" borderId="192" xfId="2" applyFont="1" applyFill="1" applyBorder="1" applyAlignment="1">
      <alignment horizontal="center" vertical="center"/>
    </xf>
    <xf numFmtId="187" fontId="15" fillId="2" borderId="7" xfId="2" applyFont="1" applyFill="1" applyBorder="1" applyAlignment="1">
      <alignment horizontal="center" vertical="center"/>
    </xf>
    <xf numFmtId="187" fontId="15" fillId="2" borderId="138" xfId="2" applyFont="1" applyFill="1" applyBorder="1" applyAlignment="1">
      <alignment horizontal="center" vertical="center"/>
    </xf>
    <xf numFmtId="0" fontId="100" fillId="0" borderId="0" xfId="24770" applyFont="1" applyAlignment="1">
      <alignment vertical="center" wrapText="1"/>
    </xf>
    <xf numFmtId="0" fontId="102" fillId="0" borderId="0" xfId="24770" applyFont="1" applyFill="1" applyAlignment="1">
      <alignment horizontal="center" vertical="center" wrapText="1"/>
    </xf>
    <xf numFmtId="49" fontId="10" fillId="18" borderId="112" xfId="0" applyNumberFormat="1" applyFont="1" applyFill="1" applyBorder="1" applyAlignment="1">
      <alignment horizontal="left" vertical="center"/>
      <protection locked="0"/>
    </xf>
    <xf numFmtId="49" fontId="10" fillId="18" borderId="113" xfId="0" applyNumberFormat="1" applyFont="1" applyFill="1" applyBorder="1" applyAlignment="1">
      <alignment horizontal="left" vertical="center"/>
      <protection locked="0"/>
    </xf>
    <xf numFmtId="187" fontId="9" fillId="23" borderId="216" xfId="0" applyFont="1" applyFill="1" applyBorder="1" applyAlignment="1">
      <alignment horizontal="left" vertical="center" wrapText="1"/>
      <protection locked="0"/>
    </xf>
    <xf numFmtId="187" fontId="9" fillId="23" borderId="109" xfId="0" applyFont="1" applyFill="1" applyBorder="1" applyAlignment="1">
      <alignment horizontal="left" vertical="center" wrapText="1"/>
      <protection locked="0"/>
    </xf>
    <xf numFmtId="187" fontId="119" fillId="0" borderId="0" xfId="2" applyNumberFormat="1" applyFont="1" applyFill="1" applyAlignment="1">
      <alignment horizontal="center" vertical="center" wrapText="1"/>
    </xf>
    <xf numFmtId="187" fontId="9" fillId="23" borderId="231" xfId="0" applyFont="1" applyFill="1" applyBorder="1" applyAlignment="1">
      <alignment horizontal="center" vertical="center" wrapText="1"/>
      <protection locked="0"/>
    </xf>
    <xf numFmtId="187" fontId="9" fillId="23" borderId="56" xfId="0" applyFont="1" applyFill="1" applyBorder="1" applyAlignment="1">
      <alignment horizontal="center" vertical="center" wrapText="1"/>
      <protection locked="0"/>
    </xf>
  </cellXfs>
  <cellStyles count="31769">
    <cellStyle name="_x0007__x000b_" xfId="2"/>
    <cellStyle name="_x0007__x000b_ 2" xfId="3"/>
    <cellStyle name="_x0007__x000b_ 2 10" xfId="4"/>
    <cellStyle name="_x0007__x000b_ 2 10 10" xfId="5"/>
    <cellStyle name="_x0007__x000b_ 2 10 10 2" xfId="1271"/>
    <cellStyle name="_x0007__x000b_ 2 10 10 2 2" xfId="8351"/>
    <cellStyle name="_x0007__x000b_ 2 10 10 2 2 2" xfId="10680"/>
    <cellStyle name="_x0007__x000b_ 2 10 10 2 2 2 2" xfId="20755"/>
    <cellStyle name="_x0007__x000b_ 2 10 10 2 2 3" xfId="30595"/>
    <cellStyle name="_x0007__x000b_ 2 10 10 2 3" xfId="10679"/>
    <cellStyle name="_x0007__x000b_ 2 10 10 2 3 2" xfId="20754"/>
    <cellStyle name="_x0007__x000b_ 2 10 10 2 4" xfId="24479"/>
    <cellStyle name="_x0007__x000b_ 2 10 10 3" xfId="10678"/>
    <cellStyle name="_x0007__x000b_ 2 10 10 3 2" xfId="20753"/>
    <cellStyle name="_x0007__x000b_ 2 10 10 4" xfId="24180"/>
    <cellStyle name="_x0007__x000b_ 2 10 11" xfId="6"/>
    <cellStyle name="_x0007__x000b_ 2 10 11 2" xfId="1272"/>
    <cellStyle name="_x0007__x000b_ 2 10 11 2 2" xfId="8352"/>
    <cellStyle name="_x0007__x000b_ 2 10 11 2 2 2" xfId="10683"/>
    <cellStyle name="_x0007__x000b_ 2 10 11 2 2 2 2" xfId="20758"/>
    <cellStyle name="_x0007__x000b_ 2 10 11 2 2 3" xfId="30596"/>
    <cellStyle name="_x0007__x000b_ 2 10 11 2 3" xfId="10682"/>
    <cellStyle name="_x0007__x000b_ 2 10 11 2 3 2" xfId="20757"/>
    <cellStyle name="_x0007__x000b_ 2 10 11 2 4" xfId="24480"/>
    <cellStyle name="_x0007__x000b_ 2 10 11 3" xfId="10681"/>
    <cellStyle name="_x0007__x000b_ 2 10 11 3 2" xfId="20756"/>
    <cellStyle name="_x0007__x000b_ 2 10 11 4" xfId="24181"/>
    <cellStyle name="_x0007__x000b_ 2 10 12" xfId="7"/>
    <cellStyle name="_x0007__x000b_ 2 10 12 2" xfId="1273"/>
    <cellStyle name="_x0007__x000b_ 2 10 12 2 2" xfId="8353"/>
    <cellStyle name="_x0007__x000b_ 2 10 12 2 2 2" xfId="10686"/>
    <cellStyle name="_x0007__x000b_ 2 10 12 2 2 2 2" xfId="20761"/>
    <cellStyle name="_x0007__x000b_ 2 10 12 2 2 3" xfId="30597"/>
    <cellStyle name="_x0007__x000b_ 2 10 12 2 3" xfId="10685"/>
    <cellStyle name="_x0007__x000b_ 2 10 12 2 3 2" xfId="20760"/>
    <cellStyle name="_x0007__x000b_ 2 10 12 2 4" xfId="24481"/>
    <cellStyle name="_x0007__x000b_ 2 10 12 3" xfId="10684"/>
    <cellStyle name="_x0007__x000b_ 2 10 12 3 2" xfId="20759"/>
    <cellStyle name="_x0007__x000b_ 2 10 12 4" xfId="24182"/>
    <cellStyle name="_x0007__x000b_ 2 10 13" xfId="8"/>
    <cellStyle name="_x0007__x000b_ 2 10 13 2" xfId="1274"/>
    <cellStyle name="_x0007__x000b_ 2 10 13 2 2" xfId="8354"/>
    <cellStyle name="_x0007__x000b_ 2 10 13 2 2 2" xfId="10689"/>
    <cellStyle name="_x0007__x000b_ 2 10 13 2 2 2 2" xfId="20764"/>
    <cellStyle name="_x0007__x000b_ 2 10 13 2 2 3" xfId="30598"/>
    <cellStyle name="_x0007__x000b_ 2 10 13 2 3" xfId="10688"/>
    <cellStyle name="_x0007__x000b_ 2 10 13 2 3 2" xfId="20763"/>
    <cellStyle name="_x0007__x000b_ 2 10 13 2 4" xfId="24482"/>
    <cellStyle name="_x0007__x000b_ 2 10 13 3" xfId="10687"/>
    <cellStyle name="_x0007__x000b_ 2 10 13 3 2" xfId="20762"/>
    <cellStyle name="_x0007__x000b_ 2 10 13 4" xfId="24183"/>
    <cellStyle name="_x0007__x000b_ 2 10 14" xfId="9"/>
    <cellStyle name="_x0007__x000b_ 2 10 14 2" xfId="1275"/>
    <cellStyle name="_x0007__x000b_ 2 10 14 2 2" xfId="8355"/>
    <cellStyle name="_x0007__x000b_ 2 10 14 2 2 2" xfId="10692"/>
    <cellStyle name="_x0007__x000b_ 2 10 14 2 2 2 2" xfId="20767"/>
    <cellStyle name="_x0007__x000b_ 2 10 14 2 2 3" xfId="30599"/>
    <cellStyle name="_x0007__x000b_ 2 10 14 2 3" xfId="10691"/>
    <cellStyle name="_x0007__x000b_ 2 10 14 2 3 2" xfId="20766"/>
    <cellStyle name="_x0007__x000b_ 2 10 14 2 4" xfId="24483"/>
    <cellStyle name="_x0007__x000b_ 2 10 14 3" xfId="10690"/>
    <cellStyle name="_x0007__x000b_ 2 10 14 3 2" xfId="20765"/>
    <cellStyle name="_x0007__x000b_ 2 10 14 4" xfId="24184"/>
    <cellStyle name="_x0007__x000b_ 2 10 15" xfId="10"/>
    <cellStyle name="_x0007__x000b_ 2 10 15 2" xfId="1276"/>
    <cellStyle name="_x0007__x000b_ 2 10 15 2 2" xfId="8356"/>
    <cellStyle name="_x0007__x000b_ 2 10 15 2 2 2" xfId="10695"/>
    <cellStyle name="_x0007__x000b_ 2 10 15 2 2 2 2" xfId="20770"/>
    <cellStyle name="_x0007__x000b_ 2 10 15 2 2 3" xfId="30600"/>
    <cellStyle name="_x0007__x000b_ 2 10 15 2 3" xfId="10694"/>
    <cellStyle name="_x0007__x000b_ 2 10 15 2 3 2" xfId="20769"/>
    <cellStyle name="_x0007__x000b_ 2 10 15 2 4" xfId="24484"/>
    <cellStyle name="_x0007__x000b_ 2 10 15 3" xfId="10693"/>
    <cellStyle name="_x0007__x000b_ 2 10 15 3 2" xfId="20768"/>
    <cellStyle name="_x0007__x000b_ 2 10 15 4" xfId="24185"/>
    <cellStyle name="_x0007__x000b_ 2 10 16" xfId="1270"/>
    <cellStyle name="_x0007__x000b_ 2 10 16 2" xfId="8350"/>
    <cellStyle name="_x0007__x000b_ 2 10 16 2 2" xfId="10697"/>
    <cellStyle name="_x0007__x000b_ 2 10 16 2 2 2" xfId="20772"/>
    <cellStyle name="_x0007__x000b_ 2 10 16 2 3" xfId="30594"/>
    <cellStyle name="_x0007__x000b_ 2 10 16 3" xfId="10696"/>
    <cellStyle name="_x0007__x000b_ 2 10 16 3 2" xfId="20771"/>
    <cellStyle name="_x0007__x000b_ 2 10 16 4" xfId="24478"/>
    <cellStyle name="_x0007__x000b_ 2 10 17" xfId="10677"/>
    <cellStyle name="_x0007__x000b_ 2 10 17 2" xfId="20752"/>
    <cellStyle name="_x0007__x000b_ 2 10 18" xfId="24179"/>
    <cellStyle name="_x0007__x000b_ 2 10 2" xfId="11"/>
    <cellStyle name="_x0007__x000b_ 2 10 2 2" xfId="1277"/>
    <cellStyle name="_x0007__x000b_ 2 10 2 2 2" xfId="8357"/>
    <cellStyle name="_x0007__x000b_ 2 10 2 2 2 2" xfId="10700"/>
    <cellStyle name="_x0007__x000b_ 2 10 2 2 2 2 2" xfId="20775"/>
    <cellStyle name="_x0007__x000b_ 2 10 2 2 2 3" xfId="30601"/>
    <cellStyle name="_x0007__x000b_ 2 10 2 2 3" xfId="10699"/>
    <cellStyle name="_x0007__x000b_ 2 10 2 2 3 2" xfId="20774"/>
    <cellStyle name="_x0007__x000b_ 2 10 2 2 4" xfId="24485"/>
    <cellStyle name="_x0007__x000b_ 2 10 2 3" xfId="10698"/>
    <cellStyle name="_x0007__x000b_ 2 10 2 3 2" xfId="20773"/>
    <cellStyle name="_x0007__x000b_ 2 10 2 4" xfId="24186"/>
    <cellStyle name="_x0007__x000b_ 2 10 3" xfId="12"/>
    <cellStyle name="_x0007__x000b_ 2 10 3 2" xfId="1278"/>
    <cellStyle name="_x0007__x000b_ 2 10 3 2 2" xfId="8358"/>
    <cellStyle name="_x0007__x000b_ 2 10 3 2 2 2" xfId="10703"/>
    <cellStyle name="_x0007__x000b_ 2 10 3 2 2 2 2" xfId="20778"/>
    <cellStyle name="_x0007__x000b_ 2 10 3 2 2 3" xfId="30602"/>
    <cellStyle name="_x0007__x000b_ 2 10 3 2 3" xfId="10702"/>
    <cellStyle name="_x0007__x000b_ 2 10 3 2 3 2" xfId="20777"/>
    <cellStyle name="_x0007__x000b_ 2 10 3 2 4" xfId="24486"/>
    <cellStyle name="_x0007__x000b_ 2 10 3 3" xfId="10701"/>
    <cellStyle name="_x0007__x000b_ 2 10 3 3 2" xfId="20776"/>
    <cellStyle name="_x0007__x000b_ 2 10 3 4" xfId="24187"/>
    <cellStyle name="_x0007__x000b_ 2 10 4" xfId="13"/>
    <cellStyle name="_x0007__x000b_ 2 10 4 2" xfId="1279"/>
    <cellStyle name="_x0007__x000b_ 2 10 4 2 2" xfId="8359"/>
    <cellStyle name="_x0007__x000b_ 2 10 4 2 2 2" xfId="10706"/>
    <cellStyle name="_x0007__x000b_ 2 10 4 2 2 2 2" xfId="20781"/>
    <cellStyle name="_x0007__x000b_ 2 10 4 2 2 3" xfId="30603"/>
    <cellStyle name="_x0007__x000b_ 2 10 4 2 3" xfId="10705"/>
    <cellStyle name="_x0007__x000b_ 2 10 4 2 3 2" xfId="20780"/>
    <cellStyle name="_x0007__x000b_ 2 10 4 2 4" xfId="24487"/>
    <cellStyle name="_x0007__x000b_ 2 10 4 3" xfId="10704"/>
    <cellStyle name="_x0007__x000b_ 2 10 4 3 2" xfId="20779"/>
    <cellStyle name="_x0007__x000b_ 2 10 4 4" xfId="24188"/>
    <cellStyle name="_x0007__x000b_ 2 10 5" xfId="14"/>
    <cellStyle name="_x0007__x000b_ 2 10 5 2" xfId="1280"/>
    <cellStyle name="_x0007__x000b_ 2 10 5 2 2" xfId="8360"/>
    <cellStyle name="_x0007__x000b_ 2 10 5 2 2 2" xfId="10709"/>
    <cellStyle name="_x0007__x000b_ 2 10 5 2 2 2 2" xfId="20784"/>
    <cellStyle name="_x0007__x000b_ 2 10 5 2 2 3" xfId="30604"/>
    <cellStyle name="_x0007__x000b_ 2 10 5 2 3" xfId="10708"/>
    <cellStyle name="_x0007__x000b_ 2 10 5 2 3 2" xfId="20783"/>
    <cellStyle name="_x0007__x000b_ 2 10 5 2 4" xfId="24488"/>
    <cellStyle name="_x0007__x000b_ 2 10 5 3" xfId="10707"/>
    <cellStyle name="_x0007__x000b_ 2 10 5 3 2" xfId="20782"/>
    <cellStyle name="_x0007__x000b_ 2 10 5 4" xfId="24189"/>
    <cellStyle name="_x0007__x000b_ 2 10 6" xfId="15"/>
    <cellStyle name="_x0007__x000b_ 2 10 6 2" xfId="1281"/>
    <cellStyle name="_x0007__x000b_ 2 10 6 2 2" xfId="8361"/>
    <cellStyle name="_x0007__x000b_ 2 10 6 2 2 2" xfId="10712"/>
    <cellStyle name="_x0007__x000b_ 2 10 6 2 2 2 2" xfId="20787"/>
    <cellStyle name="_x0007__x000b_ 2 10 6 2 2 3" xfId="30605"/>
    <cellStyle name="_x0007__x000b_ 2 10 6 2 3" xfId="10711"/>
    <cellStyle name="_x0007__x000b_ 2 10 6 2 3 2" xfId="20786"/>
    <cellStyle name="_x0007__x000b_ 2 10 6 2 4" xfId="24489"/>
    <cellStyle name="_x0007__x000b_ 2 10 6 3" xfId="10710"/>
    <cellStyle name="_x0007__x000b_ 2 10 6 3 2" xfId="20785"/>
    <cellStyle name="_x0007__x000b_ 2 10 6 4" xfId="24190"/>
    <cellStyle name="_x0007__x000b_ 2 10 7" xfId="16"/>
    <cellStyle name="_x0007__x000b_ 2 10 7 2" xfId="1282"/>
    <cellStyle name="_x0007__x000b_ 2 10 7 2 2" xfId="8362"/>
    <cellStyle name="_x0007__x000b_ 2 10 7 2 2 2" xfId="10715"/>
    <cellStyle name="_x0007__x000b_ 2 10 7 2 2 2 2" xfId="20790"/>
    <cellStyle name="_x0007__x000b_ 2 10 7 2 2 3" xfId="30606"/>
    <cellStyle name="_x0007__x000b_ 2 10 7 2 3" xfId="10714"/>
    <cellStyle name="_x0007__x000b_ 2 10 7 2 3 2" xfId="20789"/>
    <cellStyle name="_x0007__x000b_ 2 10 7 2 4" xfId="24490"/>
    <cellStyle name="_x0007__x000b_ 2 10 7 3" xfId="10713"/>
    <cellStyle name="_x0007__x000b_ 2 10 7 3 2" xfId="20788"/>
    <cellStyle name="_x0007__x000b_ 2 10 7 4" xfId="24191"/>
    <cellStyle name="_x0007__x000b_ 2 10 8" xfId="17"/>
    <cellStyle name="_x0007__x000b_ 2 10 8 2" xfId="1283"/>
    <cellStyle name="_x0007__x000b_ 2 10 8 2 2" xfId="8363"/>
    <cellStyle name="_x0007__x000b_ 2 10 8 2 2 2" xfId="10718"/>
    <cellStyle name="_x0007__x000b_ 2 10 8 2 2 2 2" xfId="20793"/>
    <cellStyle name="_x0007__x000b_ 2 10 8 2 2 3" xfId="30607"/>
    <cellStyle name="_x0007__x000b_ 2 10 8 2 3" xfId="10717"/>
    <cellStyle name="_x0007__x000b_ 2 10 8 2 3 2" xfId="20792"/>
    <cellStyle name="_x0007__x000b_ 2 10 8 2 4" xfId="24491"/>
    <cellStyle name="_x0007__x000b_ 2 10 8 3" xfId="10716"/>
    <cellStyle name="_x0007__x000b_ 2 10 8 3 2" xfId="20791"/>
    <cellStyle name="_x0007__x000b_ 2 10 8 4" xfId="24192"/>
    <cellStyle name="_x0007__x000b_ 2 10 9" xfId="18"/>
    <cellStyle name="_x0007__x000b_ 2 10 9 2" xfId="1284"/>
    <cellStyle name="_x0007__x000b_ 2 10 9 2 2" xfId="8364"/>
    <cellStyle name="_x0007__x000b_ 2 10 9 2 2 2" xfId="10721"/>
    <cellStyle name="_x0007__x000b_ 2 10 9 2 2 2 2" xfId="20796"/>
    <cellStyle name="_x0007__x000b_ 2 10 9 2 2 3" xfId="30608"/>
    <cellStyle name="_x0007__x000b_ 2 10 9 2 3" xfId="10720"/>
    <cellStyle name="_x0007__x000b_ 2 10 9 2 3 2" xfId="20795"/>
    <cellStyle name="_x0007__x000b_ 2 10 9 2 4" xfId="24492"/>
    <cellStyle name="_x0007__x000b_ 2 10 9 3" xfId="10719"/>
    <cellStyle name="_x0007__x000b_ 2 10 9 3 2" xfId="20794"/>
    <cellStyle name="_x0007__x000b_ 2 10 9 4" xfId="24193"/>
    <cellStyle name="_x0007__x000b_ 2 11" xfId="19"/>
    <cellStyle name="_x0007__x000b_ 2 11 10" xfId="20"/>
    <cellStyle name="_x0007__x000b_ 2 11 10 2" xfId="1286"/>
    <cellStyle name="_x0007__x000b_ 2 11 10 2 2" xfId="8366"/>
    <cellStyle name="_x0007__x000b_ 2 11 10 2 2 2" xfId="10725"/>
    <cellStyle name="_x0007__x000b_ 2 11 10 2 2 2 2" xfId="20800"/>
    <cellStyle name="_x0007__x000b_ 2 11 10 2 2 3" xfId="30610"/>
    <cellStyle name="_x0007__x000b_ 2 11 10 2 3" xfId="10724"/>
    <cellStyle name="_x0007__x000b_ 2 11 10 2 3 2" xfId="20799"/>
    <cellStyle name="_x0007__x000b_ 2 11 10 2 4" xfId="24494"/>
    <cellStyle name="_x0007__x000b_ 2 11 10 3" xfId="10723"/>
    <cellStyle name="_x0007__x000b_ 2 11 10 3 2" xfId="20798"/>
    <cellStyle name="_x0007__x000b_ 2 11 10 4" xfId="24195"/>
    <cellStyle name="_x0007__x000b_ 2 11 11" xfId="21"/>
    <cellStyle name="_x0007__x000b_ 2 11 11 2" xfId="1287"/>
    <cellStyle name="_x0007__x000b_ 2 11 11 2 2" xfId="8367"/>
    <cellStyle name="_x0007__x000b_ 2 11 11 2 2 2" xfId="10728"/>
    <cellStyle name="_x0007__x000b_ 2 11 11 2 2 2 2" xfId="20803"/>
    <cellStyle name="_x0007__x000b_ 2 11 11 2 2 3" xfId="30611"/>
    <cellStyle name="_x0007__x000b_ 2 11 11 2 3" xfId="10727"/>
    <cellStyle name="_x0007__x000b_ 2 11 11 2 3 2" xfId="20802"/>
    <cellStyle name="_x0007__x000b_ 2 11 11 2 4" xfId="24495"/>
    <cellStyle name="_x0007__x000b_ 2 11 11 3" xfId="10726"/>
    <cellStyle name="_x0007__x000b_ 2 11 11 3 2" xfId="20801"/>
    <cellStyle name="_x0007__x000b_ 2 11 11 4" xfId="24196"/>
    <cellStyle name="_x0007__x000b_ 2 11 12" xfId="22"/>
    <cellStyle name="_x0007__x000b_ 2 11 12 2" xfId="1288"/>
    <cellStyle name="_x0007__x000b_ 2 11 12 2 2" xfId="8368"/>
    <cellStyle name="_x0007__x000b_ 2 11 12 2 2 2" xfId="10731"/>
    <cellStyle name="_x0007__x000b_ 2 11 12 2 2 2 2" xfId="20806"/>
    <cellStyle name="_x0007__x000b_ 2 11 12 2 2 3" xfId="30612"/>
    <cellStyle name="_x0007__x000b_ 2 11 12 2 3" xfId="10730"/>
    <cellStyle name="_x0007__x000b_ 2 11 12 2 3 2" xfId="20805"/>
    <cellStyle name="_x0007__x000b_ 2 11 12 2 4" xfId="24496"/>
    <cellStyle name="_x0007__x000b_ 2 11 12 3" xfId="10729"/>
    <cellStyle name="_x0007__x000b_ 2 11 12 3 2" xfId="20804"/>
    <cellStyle name="_x0007__x000b_ 2 11 12 4" xfId="24197"/>
    <cellStyle name="_x0007__x000b_ 2 11 13" xfId="23"/>
    <cellStyle name="_x0007__x000b_ 2 11 13 2" xfId="1289"/>
    <cellStyle name="_x0007__x000b_ 2 11 13 2 2" xfId="8369"/>
    <cellStyle name="_x0007__x000b_ 2 11 13 2 2 2" xfId="10734"/>
    <cellStyle name="_x0007__x000b_ 2 11 13 2 2 2 2" xfId="20809"/>
    <cellStyle name="_x0007__x000b_ 2 11 13 2 2 3" xfId="30613"/>
    <cellStyle name="_x0007__x000b_ 2 11 13 2 3" xfId="10733"/>
    <cellStyle name="_x0007__x000b_ 2 11 13 2 3 2" xfId="20808"/>
    <cellStyle name="_x0007__x000b_ 2 11 13 2 4" xfId="24497"/>
    <cellStyle name="_x0007__x000b_ 2 11 13 3" xfId="10732"/>
    <cellStyle name="_x0007__x000b_ 2 11 13 3 2" xfId="20807"/>
    <cellStyle name="_x0007__x000b_ 2 11 13 4" xfId="24198"/>
    <cellStyle name="_x0007__x000b_ 2 11 14" xfId="24"/>
    <cellStyle name="_x0007__x000b_ 2 11 14 2" xfId="1290"/>
    <cellStyle name="_x0007__x000b_ 2 11 14 2 2" xfId="8370"/>
    <cellStyle name="_x0007__x000b_ 2 11 14 2 2 2" xfId="10737"/>
    <cellStyle name="_x0007__x000b_ 2 11 14 2 2 2 2" xfId="20812"/>
    <cellStyle name="_x0007__x000b_ 2 11 14 2 2 3" xfId="30614"/>
    <cellStyle name="_x0007__x000b_ 2 11 14 2 3" xfId="10736"/>
    <cellStyle name="_x0007__x000b_ 2 11 14 2 3 2" xfId="20811"/>
    <cellStyle name="_x0007__x000b_ 2 11 14 2 4" xfId="24498"/>
    <cellStyle name="_x0007__x000b_ 2 11 14 3" xfId="10735"/>
    <cellStyle name="_x0007__x000b_ 2 11 14 3 2" xfId="20810"/>
    <cellStyle name="_x0007__x000b_ 2 11 14 4" xfId="24199"/>
    <cellStyle name="_x0007__x000b_ 2 11 15" xfId="25"/>
    <cellStyle name="_x0007__x000b_ 2 11 15 2" xfId="1291"/>
    <cellStyle name="_x0007__x000b_ 2 11 15 2 2" xfId="8371"/>
    <cellStyle name="_x0007__x000b_ 2 11 15 2 2 2" xfId="10740"/>
    <cellStyle name="_x0007__x000b_ 2 11 15 2 2 2 2" xfId="20815"/>
    <cellStyle name="_x0007__x000b_ 2 11 15 2 2 3" xfId="30615"/>
    <cellStyle name="_x0007__x000b_ 2 11 15 2 3" xfId="10739"/>
    <cellStyle name="_x0007__x000b_ 2 11 15 2 3 2" xfId="20814"/>
    <cellStyle name="_x0007__x000b_ 2 11 15 2 4" xfId="24499"/>
    <cellStyle name="_x0007__x000b_ 2 11 15 3" xfId="10738"/>
    <cellStyle name="_x0007__x000b_ 2 11 15 3 2" xfId="20813"/>
    <cellStyle name="_x0007__x000b_ 2 11 15 4" xfId="24200"/>
    <cellStyle name="_x0007__x000b_ 2 11 16" xfId="1285"/>
    <cellStyle name="_x0007__x000b_ 2 11 16 2" xfId="8365"/>
    <cellStyle name="_x0007__x000b_ 2 11 16 2 2" xfId="10742"/>
    <cellStyle name="_x0007__x000b_ 2 11 16 2 2 2" xfId="20817"/>
    <cellStyle name="_x0007__x000b_ 2 11 16 2 3" xfId="30609"/>
    <cellStyle name="_x0007__x000b_ 2 11 16 3" xfId="10741"/>
    <cellStyle name="_x0007__x000b_ 2 11 16 3 2" xfId="20816"/>
    <cellStyle name="_x0007__x000b_ 2 11 16 4" xfId="24493"/>
    <cellStyle name="_x0007__x000b_ 2 11 17" xfId="10722"/>
    <cellStyle name="_x0007__x000b_ 2 11 17 2" xfId="20797"/>
    <cellStyle name="_x0007__x000b_ 2 11 18" xfId="24194"/>
    <cellStyle name="_x0007__x000b_ 2 11 2" xfId="26"/>
    <cellStyle name="_x0007__x000b_ 2 11 2 2" xfId="1292"/>
    <cellStyle name="_x0007__x000b_ 2 11 2 2 2" xfId="8372"/>
    <cellStyle name="_x0007__x000b_ 2 11 2 2 2 2" xfId="10745"/>
    <cellStyle name="_x0007__x000b_ 2 11 2 2 2 2 2" xfId="20820"/>
    <cellStyle name="_x0007__x000b_ 2 11 2 2 2 3" xfId="30616"/>
    <cellStyle name="_x0007__x000b_ 2 11 2 2 3" xfId="10744"/>
    <cellStyle name="_x0007__x000b_ 2 11 2 2 3 2" xfId="20819"/>
    <cellStyle name="_x0007__x000b_ 2 11 2 2 4" xfId="24500"/>
    <cellStyle name="_x0007__x000b_ 2 11 2 3" xfId="10743"/>
    <cellStyle name="_x0007__x000b_ 2 11 2 3 2" xfId="20818"/>
    <cellStyle name="_x0007__x000b_ 2 11 2 4" xfId="24201"/>
    <cellStyle name="_x0007__x000b_ 2 11 3" xfId="27"/>
    <cellStyle name="_x0007__x000b_ 2 11 3 2" xfId="1293"/>
    <cellStyle name="_x0007__x000b_ 2 11 3 2 2" xfId="8373"/>
    <cellStyle name="_x0007__x000b_ 2 11 3 2 2 2" xfId="10748"/>
    <cellStyle name="_x0007__x000b_ 2 11 3 2 2 2 2" xfId="20823"/>
    <cellStyle name="_x0007__x000b_ 2 11 3 2 2 3" xfId="30617"/>
    <cellStyle name="_x0007__x000b_ 2 11 3 2 3" xfId="10747"/>
    <cellStyle name="_x0007__x000b_ 2 11 3 2 3 2" xfId="20822"/>
    <cellStyle name="_x0007__x000b_ 2 11 3 2 4" xfId="24501"/>
    <cellStyle name="_x0007__x000b_ 2 11 3 3" xfId="10746"/>
    <cellStyle name="_x0007__x000b_ 2 11 3 3 2" xfId="20821"/>
    <cellStyle name="_x0007__x000b_ 2 11 3 4" xfId="24202"/>
    <cellStyle name="_x0007__x000b_ 2 11 4" xfId="28"/>
    <cellStyle name="_x0007__x000b_ 2 11 4 2" xfId="1294"/>
    <cellStyle name="_x0007__x000b_ 2 11 4 2 2" xfId="8374"/>
    <cellStyle name="_x0007__x000b_ 2 11 4 2 2 2" xfId="10751"/>
    <cellStyle name="_x0007__x000b_ 2 11 4 2 2 2 2" xfId="20826"/>
    <cellStyle name="_x0007__x000b_ 2 11 4 2 2 3" xfId="30618"/>
    <cellStyle name="_x0007__x000b_ 2 11 4 2 3" xfId="10750"/>
    <cellStyle name="_x0007__x000b_ 2 11 4 2 3 2" xfId="20825"/>
    <cellStyle name="_x0007__x000b_ 2 11 4 2 4" xfId="24502"/>
    <cellStyle name="_x0007__x000b_ 2 11 4 3" xfId="10749"/>
    <cellStyle name="_x0007__x000b_ 2 11 4 3 2" xfId="20824"/>
    <cellStyle name="_x0007__x000b_ 2 11 4 4" xfId="24203"/>
    <cellStyle name="_x0007__x000b_ 2 11 5" xfId="29"/>
    <cellStyle name="_x0007__x000b_ 2 11 5 2" xfId="1295"/>
    <cellStyle name="_x0007__x000b_ 2 11 5 2 2" xfId="8375"/>
    <cellStyle name="_x0007__x000b_ 2 11 5 2 2 2" xfId="10754"/>
    <cellStyle name="_x0007__x000b_ 2 11 5 2 2 2 2" xfId="20829"/>
    <cellStyle name="_x0007__x000b_ 2 11 5 2 2 3" xfId="30619"/>
    <cellStyle name="_x0007__x000b_ 2 11 5 2 3" xfId="10753"/>
    <cellStyle name="_x0007__x000b_ 2 11 5 2 3 2" xfId="20828"/>
    <cellStyle name="_x0007__x000b_ 2 11 5 2 4" xfId="24503"/>
    <cellStyle name="_x0007__x000b_ 2 11 5 3" xfId="10752"/>
    <cellStyle name="_x0007__x000b_ 2 11 5 3 2" xfId="20827"/>
    <cellStyle name="_x0007__x000b_ 2 11 5 4" xfId="24204"/>
    <cellStyle name="_x0007__x000b_ 2 11 6" xfId="30"/>
    <cellStyle name="_x0007__x000b_ 2 11 6 2" xfId="1296"/>
    <cellStyle name="_x0007__x000b_ 2 11 6 2 2" xfId="8376"/>
    <cellStyle name="_x0007__x000b_ 2 11 6 2 2 2" xfId="10757"/>
    <cellStyle name="_x0007__x000b_ 2 11 6 2 2 2 2" xfId="20832"/>
    <cellStyle name="_x0007__x000b_ 2 11 6 2 2 3" xfId="30620"/>
    <cellStyle name="_x0007__x000b_ 2 11 6 2 3" xfId="10756"/>
    <cellStyle name="_x0007__x000b_ 2 11 6 2 3 2" xfId="20831"/>
    <cellStyle name="_x0007__x000b_ 2 11 6 2 4" xfId="24504"/>
    <cellStyle name="_x0007__x000b_ 2 11 6 3" xfId="10755"/>
    <cellStyle name="_x0007__x000b_ 2 11 6 3 2" xfId="20830"/>
    <cellStyle name="_x0007__x000b_ 2 11 6 4" xfId="24205"/>
    <cellStyle name="_x0007__x000b_ 2 11 7" xfId="31"/>
    <cellStyle name="_x0007__x000b_ 2 11 7 2" xfId="1297"/>
    <cellStyle name="_x0007__x000b_ 2 11 7 2 2" xfId="8377"/>
    <cellStyle name="_x0007__x000b_ 2 11 7 2 2 2" xfId="10760"/>
    <cellStyle name="_x0007__x000b_ 2 11 7 2 2 2 2" xfId="20835"/>
    <cellStyle name="_x0007__x000b_ 2 11 7 2 2 3" xfId="30621"/>
    <cellStyle name="_x0007__x000b_ 2 11 7 2 3" xfId="10759"/>
    <cellStyle name="_x0007__x000b_ 2 11 7 2 3 2" xfId="20834"/>
    <cellStyle name="_x0007__x000b_ 2 11 7 2 4" xfId="24505"/>
    <cellStyle name="_x0007__x000b_ 2 11 7 3" xfId="10758"/>
    <cellStyle name="_x0007__x000b_ 2 11 7 3 2" xfId="20833"/>
    <cellStyle name="_x0007__x000b_ 2 11 7 4" xfId="24206"/>
    <cellStyle name="_x0007__x000b_ 2 11 8" xfId="32"/>
    <cellStyle name="_x0007__x000b_ 2 11 8 2" xfId="1298"/>
    <cellStyle name="_x0007__x000b_ 2 11 8 2 2" xfId="8378"/>
    <cellStyle name="_x0007__x000b_ 2 11 8 2 2 2" xfId="10763"/>
    <cellStyle name="_x0007__x000b_ 2 11 8 2 2 2 2" xfId="20838"/>
    <cellStyle name="_x0007__x000b_ 2 11 8 2 2 3" xfId="30622"/>
    <cellStyle name="_x0007__x000b_ 2 11 8 2 3" xfId="10762"/>
    <cellStyle name="_x0007__x000b_ 2 11 8 2 3 2" xfId="20837"/>
    <cellStyle name="_x0007__x000b_ 2 11 8 2 4" xfId="24506"/>
    <cellStyle name="_x0007__x000b_ 2 11 8 3" xfId="10761"/>
    <cellStyle name="_x0007__x000b_ 2 11 8 3 2" xfId="20836"/>
    <cellStyle name="_x0007__x000b_ 2 11 8 4" xfId="24207"/>
    <cellStyle name="_x0007__x000b_ 2 11 9" xfId="33"/>
    <cellStyle name="_x0007__x000b_ 2 11 9 2" xfId="1299"/>
    <cellStyle name="_x0007__x000b_ 2 11 9 2 2" xfId="8379"/>
    <cellStyle name="_x0007__x000b_ 2 11 9 2 2 2" xfId="10766"/>
    <cellStyle name="_x0007__x000b_ 2 11 9 2 2 2 2" xfId="20841"/>
    <cellStyle name="_x0007__x000b_ 2 11 9 2 2 3" xfId="30623"/>
    <cellStyle name="_x0007__x000b_ 2 11 9 2 3" xfId="10765"/>
    <cellStyle name="_x0007__x000b_ 2 11 9 2 3 2" xfId="20840"/>
    <cellStyle name="_x0007__x000b_ 2 11 9 2 4" xfId="24507"/>
    <cellStyle name="_x0007__x000b_ 2 11 9 3" xfId="10764"/>
    <cellStyle name="_x0007__x000b_ 2 11 9 3 2" xfId="20839"/>
    <cellStyle name="_x0007__x000b_ 2 11 9 4" xfId="24208"/>
    <cellStyle name="_x0007__x000b_ 2 12" xfId="34"/>
    <cellStyle name="_x0007__x000b_ 2 12 10" xfId="35"/>
    <cellStyle name="_x0007__x000b_ 2 12 10 2" xfId="1301"/>
    <cellStyle name="_x0007__x000b_ 2 12 10 2 2" xfId="8381"/>
    <cellStyle name="_x0007__x000b_ 2 12 10 2 2 2" xfId="10770"/>
    <cellStyle name="_x0007__x000b_ 2 12 10 2 2 2 2" xfId="20845"/>
    <cellStyle name="_x0007__x000b_ 2 12 10 2 2 3" xfId="30625"/>
    <cellStyle name="_x0007__x000b_ 2 12 10 2 3" xfId="10769"/>
    <cellStyle name="_x0007__x000b_ 2 12 10 2 3 2" xfId="20844"/>
    <cellStyle name="_x0007__x000b_ 2 12 10 2 4" xfId="24509"/>
    <cellStyle name="_x0007__x000b_ 2 12 10 3" xfId="10768"/>
    <cellStyle name="_x0007__x000b_ 2 12 10 3 2" xfId="20843"/>
    <cellStyle name="_x0007__x000b_ 2 12 10 4" xfId="24210"/>
    <cellStyle name="_x0007__x000b_ 2 12 11" xfId="36"/>
    <cellStyle name="_x0007__x000b_ 2 12 11 2" xfId="1302"/>
    <cellStyle name="_x0007__x000b_ 2 12 11 2 2" xfId="8382"/>
    <cellStyle name="_x0007__x000b_ 2 12 11 2 2 2" xfId="10773"/>
    <cellStyle name="_x0007__x000b_ 2 12 11 2 2 2 2" xfId="20848"/>
    <cellStyle name="_x0007__x000b_ 2 12 11 2 2 3" xfId="30626"/>
    <cellStyle name="_x0007__x000b_ 2 12 11 2 3" xfId="10772"/>
    <cellStyle name="_x0007__x000b_ 2 12 11 2 3 2" xfId="20847"/>
    <cellStyle name="_x0007__x000b_ 2 12 11 2 4" xfId="24510"/>
    <cellStyle name="_x0007__x000b_ 2 12 11 3" xfId="10771"/>
    <cellStyle name="_x0007__x000b_ 2 12 11 3 2" xfId="20846"/>
    <cellStyle name="_x0007__x000b_ 2 12 11 4" xfId="24211"/>
    <cellStyle name="_x0007__x000b_ 2 12 12" xfId="37"/>
    <cellStyle name="_x0007__x000b_ 2 12 12 2" xfId="1303"/>
    <cellStyle name="_x0007__x000b_ 2 12 12 2 2" xfId="8383"/>
    <cellStyle name="_x0007__x000b_ 2 12 12 2 2 2" xfId="10776"/>
    <cellStyle name="_x0007__x000b_ 2 12 12 2 2 2 2" xfId="20851"/>
    <cellStyle name="_x0007__x000b_ 2 12 12 2 2 3" xfId="30627"/>
    <cellStyle name="_x0007__x000b_ 2 12 12 2 3" xfId="10775"/>
    <cellStyle name="_x0007__x000b_ 2 12 12 2 3 2" xfId="20850"/>
    <cellStyle name="_x0007__x000b_ 2 12 12 2 4" xfId="24511"/>
    <cellStyle name="_x0007__x000b_ 2 12 12 3" xfId="10774"/>
    <cellStyle name="_x0007__x000b_ 2 12 12 3 2" xfId="20849"/>
    <cellStyle name="_x0007__x000b_ 2 12 12 4" xfId="24212"/>
    <cellStyle name="_x0007__x000b_ 2 12 13" xfId="38"/>
    <cellStyle name="_x0007__x000b_ 2 12 13 2" xfId="1304"/>
    <cellStyle name="_x0007__x000b_ 2 12 13 2 2" xfId="8384"/>
    <cellStyle name="_x0007__x000b_ 2 12 13 2 2 2" xfId="10779"/>
    <cellStyle name="_x0007__x000b_ 2 12 13 2 2 2 2" xfId="20854"/>
    <cellStyle name="_x0007__x000b_ 2 12 13 2 2 3" xfId="30628"/>
    <cellStyle name="_x0007__x000b_ 2 12 13 2 3" xfId="10778"/>
    <cellStyle name="_x0007__x000b_ 2 12 13 2 3 2" xfId="20853"/>
    <cellStyle name="_x0007__x000b_ 2 12 13 2 4" xfId="24512"/>
    <cellStyle name="_x0007__x000b_ 2 12 13 3" xfId="10777"/>
    <cellStyle name="_x0007__x000b_ 2 12 13 3 2" xfId="20852"/>
    <cellStyle name="_x0007__x000b_ 2 12 13 4" xfId="24213"/>
    <cellStyle name="_x0007__x000b_ 2 12 14" xfId="39"/>
    <cellStyle name="_x0007__x000b_ 2 12 14 2" xfId="1305"/>
    <cellStyle name="_x0007__x000b_ 2 12 14 2 2" xfId="8385"/>
    <cellStyle name="_x0007__x000b_ 2 12 14 2 2 2" xfId="10782"/>
    <cellStyle name="_x0007__x000b_ 2 12 14 2 2 2 2" xfId="20857"/>
    <cellStyle name="_x0007__x000b_ 2 12 14 2 2 3" xfId="30629"/>
    <cellStyle name="_x0007__x000b_ 2 12 14 2 3" xfId="10781"/>
    <cellStyle name="_x0007__x000b_ 2 12 14 2 3 2" xfId="20856"/>
    <cellStyle name="_x0007__x000b_ 2 12 14 2 4" xfId="24513"/>
    <cellStyle name="_x0007__x000b_ 2 12 14 3" xfId="10780"/>
    <cellStyle name="_x0007__x000b_ 2 12 14 3 2" xfId="20855"/>
    <cellStyle name="_x0007__x000b_ 2 12 14 4" xfId="24214"/>
    <cellStyle name="_x0007__x000b_ 2 12 15" xfId="40"/>
    <cellStyle name="_x0007__x000b_ 2 12 15 2" xfId="1306"/>
    <cellStyle name="_x0007__x000b_ 2 12 15 2 2" xfId="8386"/>
    <cellStyle name="_x0007__x000b_ 2 12 15 2 2 2" xfId="10785"/>
    <cellStyle name="_x0007__x000b_ 2 12 15 2 2 2 2" xfId="20860"/>
    <cellStyle name="_x0007__x000b_ 2 12 15 2 2 3" xfId="30630"/>
    <cellStyle name="_x0007__x000b_ 2 12 15 2 3" xfId="10784"/>
    <cellStyle name="_x0007__x000b_ 2 12 15 2 3 2" xfId="20859"/>
    <cellStyle name="_x0007__x000b_ 2 12 15 2 4" xfId="24514"/>
    <cellStyle name="_x0007__x000b_ 2 12 15 3" xfId="10783"/>
    <cellStyle name="_x0007__x000b_ 2 12 15 3 2" xfId="20858"/>
    <cellStyle name="_x0007__x000b_ 2 12 15 4" xfId="24215"/>
    <cellStyle name="_x0007__x000b_ 2 12 16" xfId="1300"/>
    <cellStyle name="_x0007__x000b_ 2 12 16 2" xfId="8380"/>
    <cellStyle name="_x0007__x000b_ 2 12 16 2 2" xfId="10787"/>
    <cellStyle name="_x0007__x000b_ 2 12 16 2 2 2" xfId="20862"/>
    <cellStyle name="_x0007__x000b_ 2 12 16 2 3" xfId="30624"/>
    <cellStyle name="_x0007__x000b_ 2 12 16 3" xfId="10786"/>
    <cellStyle name="_x0007__x000b_ 2 12 16 3 2" xfId="20861"/>
    <cellStyle name="_x0007__x000b_ 2 12 16 4" xfId="24508"/>
    <cellStyle name="_x0007__x000b_ 2 12 17" xfId="10767"/>
    <cellStyle name="_x0007__x000b_ 2 12 17 2" xfId="20842"/>
    <cellStyle name="_x0007__x000b_ 2 12 18" xfId="24209"/>
    <cellStyle name="_x0007__x000b_ 2 12 2" xfId="41"/>
    <cellStyle name="_x0007__x000b_ 2 12 2 2" xfId="1307"/>
    <cellStyle name="_x0007__x000b_ 2 12 2 2 2" xfId="8387"/>
    <cellStyle name="_x0007__x000b_ 2 12 2 2 2 2" xfId="10790"/>
    <cellStyle name="_x0007__x000b_ 2 12 2 2 2 2 2" xfId="20865"/>
    <cellStyle name="_x0007__x000b_ 2 12 2 2 2 3" xfId="30631"/>
    <cellStyle name="_x0007__x000b_ 2 12 2 2 3" xfId="10789"/>
    <cellStyle name="_x0007__x000b_ 2 12 2 2 3 2" xfId="20864"/>
    <cellStyle name="_x0007__x000b_ 2 12 2 2 4" xfId="24515"/>
    <cellStyle name="_x0007__x000b_ 2 12 2 3" xfId="10788"/>
    <cellStyle name="_x0007__x000b_ 2 12 2 3 2" xfId="20863"/>
    <cellStyle name="_x0007__x000b_ 2 12 2 4" xfId="24216"/>
    <cellStyle name="_x0007__x000b_ 2 12 3" xfId="42"/>
    <cellStyle name="_x0007__x000b_ 2 12 3 2" xfId="1308"/>
    <cellStyle name="_x0007__x000b_ 2 12 3 2 2" xfId="8388"/>
    <cellStyle name="_x0007__x000b_ 2 12 3 2 2 2" xfId="10793"/>
    <cellStyle name="_x0007__x000b_ 2 12 3 2 2 2 2" xfId="20868"/>
    <cellStyle name="_x0007__x000b_ 2 12 3 2 2 3" xfId="30632"/>
    <cellStyle name="_x0007__x000b_ 2 12 3 2 3" xfId="10792"/>
    <cellStyle name="_x0007__x000b_ 2 12 3 2 3 2" xfId="20867"/>
    <cellStyle name="_x0007__x000b_ 2 12 3 2 4" xfId="24516"/>
    <cellStyle name="_x0007__x000b_ 2 12 3 3" xfId="10791"/>
    <cellStyle name="_x0007__x000b_ 2 12 3 3 2" xfId="20866"/>
    <cellStyle name="_x0007__x000b_ 2 12 3 4" xfId="24217"/>
    <cellStyle name="_x0007__x000b_ 2 12 4" xfId="43"/>
    <cellStyle name="_x0007__x000b_ 2 12 4 2" xfId="1309"/>
    <cellStyle name="_x0007__x000b_ 2 12 4 2 2" xfId="8389"/>
    <cellStyle name="_x0007__x000b_ 2 12 4 2 2 2" xfId="10796"/>
    <cellStyle name="_x0007__x000b_ 2 12 4 2 2 2 2" xfId="20871"/>
    <cellStyle name="_x0007__x000b_ 2 12 4 2 2 3" xfId="30633"/>
    <cellStyle name="_x0007__x000b_ 2 12 4 2 3" xfId="10795"/>
    <cellStyle name="_x0007__x000b_ 2 12 4 2 3 2" xfId="20870"/>
    <cellStyle name="_x0007__x000b_ 2 12 4 2 4" xfId="24517"/>
    <cellStyle name="_x0007__x000b_ 2 12 4 3" xfId="10794"/>
    <cellStyle name="_x0007__x000b_ 2 12 4 3 2" xfId="20869"/>
    <cellStyle name="_x0007__x000b_ 2 12 4 4" xfId="24218"/>
    <cellStyle name="_x0007__x000b_ 2 12 5" xfId="44"/>
    <cellStyle name="_x0007__x000b_ 2 12 5 2" xfId="1310"/>
    <cellStyle name="_x0007__x000b_ 2 12 5 2 2" xfId="8390"/>
    <cellStyle name="_x0007__x000b_ 2 12 5 2 2 2" xfId="10799"/>
    <cellStyle name="_x0007__x000b_ 2 12 5 2 2 2 2" xfId="20874"/>
    <cellStyle name="_x0007__x000b_ 2 12 5 2 2 3" xfId="30634"/>
    <cellStyle name="_x0007__x000b_ 2 12 5 2 3" xfId="10798"/>
    <cellStyle name="_x0007__x000b_ 2 12 5 2 3 2" xfId="20873"/>
    <cellStyle name="_x0007__x000b_ 2 12 5 2 4" xfId="24518"/>
    <cellStyle name="_x0007__x000b_ 2 12 5 3" xfId="10797"/>
    <cellStyle name="_x0007__x000b_ 2 12 5 3 2" xfId="20872"/>
    <cellStyle name="_x0007__x000b_ 2 12 5 4" xfId="24219"/>
    <cellStyle name="_x0007__x000b_ 2 12 6" xfId="45"/>
    <cellStyle name="_x0007__x000b_ 2 12 6 2" xfId="1311"/>
    <cellStyle name="_x0007__x000b_ 2 12 6 2 2" xfId="8391"/>
    <cellStyle name="_x0007__x000b_ 2 12 6 2 2 2" xfId="10802"/>
    <cellStyle name="_x0007__x000b_ 2 12 6 2 2 2 2" xfId="20877"/>
    <cellStyle name="_x0007__x000b_ 2 12 6 2 2 3" xfId="30635"/>
    <cellStyle name="_x0007__x000b_ 2 12 6 2 3" xfId="10801"/>
    <cellStyle name="_x0007__x000b_ 2 12 6 2 3 2" xfId="20876"/>
    <cellStyle name="_x0007__x000b_ 2 12 6 2 4" xfId="24519"/>
    <cellStyle name="_x0007__x000b_ 2 12 6 3" xfId="10800"/>
    <cellStyle name="_x0007__x000b_ 2 12 6 3 2" xfId="20875"/>
    <cellStyle name="_x0007__x000b_ 2 12 6 4" xfId="24220"/>
    <cellStyle name="_x0007__x000b_ 2 12 7" xfId="46"/>
    <cellStyle name="_x0007__x000b_ 2 12 7 2" xfId="1312"/>
    <cellStyle name="_x0007__x000b_ 2 12 7 2 2" xfId="8392"/>
    <cellStyle name="_x0007__x000b_ 2 12 7 2 2 2" xfId="10805"/>
    <cellStyle name="_x0007__x000b_ 2 12 7 2 2 2 2" xfId="20880"/>
    <cellStyle name="_x0007__x000b_ 2 12 7 2 2 3" xfId="30636"/>
    <cellStyle name="_x0007__x000b_ 2 12 7 2 3" xfId="10804"/>
    <cellStyle name="_x0007__x000b_ 2 12 7 2 3 2" xfId="20879"/>
    <cellStyle name="_x0007__x000b_ 2 12 7 2 4" xfId="24520"/>
    <cellStyle name="_x0007__x000b_ 2 12 7 3" xfId="10803"/>
    <cellStyle name="_x0007__x000b_ 2 12 7 3 2" xfId="20878"/>
    <cellStyle name="_x0007__x000b_ 2 12 7 4" xfId="24221"/>
    <cellStyle name="_x0007__x000b_ 2 12 8" xfId="47"/>
    <cellStyle name="_x0007__x000b_ 2 12 8 2" xfId="1313"/>
    <cellStyle name="_x0007__x000b_ 2 12 8 2 2" xfId="8393"/>
    <cellStyle name="_x0007__x000b_ 2 12 8 2 2 2" xfId="10808"/>
    <cellStyle name="_x0007__x000b_ 2 12 8 2 2 2 2" xfId="20883"/>
    <cellStyle name="_x0007__x000b_ 2 12 8 2 2 3" xfId="30637"/>
    <cellStyle name="_x0007__x000b_ 2 12 8 2 3" xfId="10807"/>
    <cellStyle name="_x0007__x000b_ 2 12 8 2 3 2" xfId="20882"/>
    <cellStyle name="_x0007__x000b_ 2 12 8 2 4" xfId="24521"/>
    <cellStyle name="_x0007__x000b_ 2 12 8 3" xfId="10806"/>
    <cellStyle name="_x0007__x000b_ 2 12 8 3 2" xfId="20881"/>
    <cellStyle name="_x0007__x000b_ 2 12 8 4" xfId="24222"/>
    <cellStyle name="_x0007__x000b_ 2 12 9" xfId="48"/>
    <cellStyle name="_x0007__x000b_ 2 12 9 2" xfId="1314"/>
    <cellStyle name="_x0007__x000b_ 2 12 9 2 2" xfId="8394"/>
    <cellStyle name="_x0007__x000b_ 2 12 9 2 2 2" xfId="10811"/>
    <cellStyle name="_x0007__x000b_ 2 12 9 2 2 2 2" xfId="20886"/>
    <cellStyle name="_x0007__x000b_ 2 12 9 2 2 3" xfId="30638"/>
    <cellStyle name="_x0007__x000b_ 2 12 9 2 3" xfId="10810"/>
    <cellStyle name="_x0007__x000b_ 2 12 9 2 3 2" xfId="20885"/>
    <cellStyle name="_x0007__x000b_ 2 12 9 2 4" xfId="24522"/>
    <cellStyle name="_x0007__x000b_ 2 12 9 3" xfId="10809"/>
    <cellStyle name="_x0007__x000b_ 2 12 9 3 2" xfId="20884"/>
    <cellStyle name="_x0007__x000b_ 2 12 9 4" xfId="24223"/>
    <cellStyle name="_x0007__x000b_ 2 13" xfId="49"/>
    <cellStyle name="_x0007__x000b_ 2 13 10" xfId="50"/>
    <cellStyle name="_x0007__x000b_ 2 13 10 2" xfId="1316"/>
    <cellStyle name="_x0007__x000b_ 2 13 10 2 2" xfId="8396"/>
    <cellStyle name="_x0007__x000b_ 2 13 10 2 2 2" xfId="10815"/>
    <cellStyle name="_x0007__x000b_ 2 13 10 2 2 2 2" xfId="20890"/>
    <cellStyle name="_x0007__x000b_ 2 13 10 2 2 3" xfId="30640"/>
    <cellStyle name="_x0007__x000b_ 2 13 10 2 3" xfId="10814"/>
    <cellStyle name="_x0007__x000b_ 2 13 10 2 3 2" xfId="20889"/>
    <cellStyle name="_x0007__x000b_ 2 13 10 2 4" xfId="24524"/>
    <cellStyle name="_x0007__x000b_ 2 13 10 3" xfId="10813"/>
    <cellStyle name="_x0007__x000b_ 2 13 10 3 2" xfId="20888"/>
    <cellStyle name="_x0007__x000b_ 2 13 10 4" xfId="24225"/>
    <cellStyle name="_x0007__x000b_ 2 13 11" xfId="51"/>
    <cellStyle name="_x0007__x000b_ 2 13 11 2" xfId="1317"/>
    <cellStyle name="_x0007__x000b_ 2 13 11 2 2" xfId="8397"/>
    <cellStyle name="_x0007__x000b_ 2 13 11 2 2 2" xfId="10818"/>
    <cellStyle name="_x0007__x000b_ 2 13 11 2 2 2 2" xfId="20893"/>
    <cellStyle name="_x0007__x000b_ 2 13 11 2 2 3" xfId="30641"/>
    <cellStyle name="_x0007__x000b_ 2 13 11 2 3" xfId="10817"/>
    <cellStyle name="_x0007__x000b_ 2 13 11 2 3 2" xfId="20892"/>
    <cellStyle name="_x0007__x000b_ 2 13 11 2 4" xfId="24525"/>
    <cellStyle name="_x0007__x000b_ 2 13 11 3" xfId="10816"/>
    <cellStyle name="_x0007__x000b_ 2 13 11 3 2" xfId="20891"/>
    <cellStyle name="_x0007__x000b_ 2 13 11 4" xfId="24226"/>
    <cellStyle name="_x0007__x000b_ 2 13 12" xfId="52"/>
    <cellStyle name="_x0007__x000b_ 2 13 12 2" xfId="1318"/>
    <cellStyle name="_x0007__x000b_ 2 13 12 2 2" xfId="8398"/>
    <cellStyle name="_x0007__x000b_ 2 13 12 2 2 2" xfId="10821"/>
    <cellStyle name="_x0007__x000b_ 2 13 12 2 2 2 2" xfId="20896"/>
    <cellStyle name="_x0007__x000b_ 2 13 12 2 2 3" xfId="30642"/>
    <cellStyle name="_x0007__x000b_ 2 13 12 2 3" xfId="10820"/>
    <cellStyle name="_x0007__x000b_ 2 13 12 2 3 2" xfId="20895"/>
    <cellStyle name="_x0007__x000b_ 2 13 12 2 4" xfId="24526"/>
    <cellStyle name="_x0007__x000b_ 2 13 12 3" xfId="10819"/>
    <cellStyle name="_x0007__x000b_ 2 13 12 3 2" xfId="20894"/>
    <cellStyle name="_x0007__x000b_ 2 13 12 4" xfId="24227"/>
    <cellStyle name="_x0007__x000b_ 2 13 13" xfId="53"/>
    <cellStyle name="_x0007__x000b_ 2 13 13 2" xfId="1319"/>
    <cellStyle name="_x0007__x000b_ 2 13 13 2 2" xfId="8399"/>
    <cellStyle name="_x0007__x000b_ 2 13 13 2 2 2" xfId="10824"/>
    <cellStyle name="_x0007__x000b_ 2 13 13 2 2 2 2" xfId="20899"/>
    <cellStyle name="_x0007__x000b_ 2 13 13 2 2 3" xfId="30643"/>
    <cellStyle name="_x0007__x000b_ 2 13 13 2 3" xfId="10823"/>
    <cellStyle name="_x0007__x000b_ 2 13 13 2 3 2" xfId="20898"/>
    <cellStyle name="_x0007__x000b_ 2 13 13 2 4" xfId="24527"/>
    <cellStyle name="_x0007__x000b_ 2 13 13 3" xfId="10822"/>
    <cellStyle name="_x0007__x000b_ 2 13 13 3 2" xfId="20897"/>
    <cellStyle name="_x0007__x000b_ 2 13 13 4" xfId="24228"/>
    <cellStyle name="_x0007__x000b_ 2 13 14" xfId="54"/>
    <cellStyle name="_x0007__x000b_ 2 13 14 2" xfId="1320"/>
    <cellStyle name="_x0007__x000b_ 2 13 14 2 2" xfId="8400"/>
    <cellStyle name="_x0007__x000b_ 2 13 14 2 2 2" xfId="10827"/>
    <cellStyle name="_x0007__x000b_ 2 13 14 2 2 2 2" xfId="20902"/>
    <cellStyle name="_x0007__x000b_ 2 13 14 2 2 3" xfId="30644"/>
    <cellStyle name="_x0007__x000b_ 2 13 14 2 3" xfId="10826"/>
    <cellStyle name="_x0007__x000b_ 2 13 14 2 3 2" xfId="20901"/>
    <cellStyle name="_x0007__x000b_ 2 13 14 2 4" xfId="24528"/>
    <cellStyle name="_x0007__x000b_ 2 13 14 3" xfId="10825"/>
    <cellStyle name="_x0007__x000b_ 2 13 14 3 2" xfId="20900"/>
    <cellStyle name="_x0007__x000b_ 2 13 14 4" xfId="24229"/>
    <cellStyle name="_x0007__x000b_ 2 13 15" xfId="55"/>
    <cellStyle name="_x0007__x000b_ 2 13 15 2" xfId="1321"/>
    <cellStyle name="_x0007__x000b_ 2 13 15 2 2" xfId="8401"/>
    <cellStyle name="_x0007__x000b_ 2 13 15 2 2 2" xfId="10830"/>
    <cellStyle name="_x0007__x000b_ 2 13 15 2 2 2 2" xfId="20905"/>
    <cellStyle name="_x0007__x000b_ 2 13 15 2 2 3" xfId="30645"/>
    <cellStyle name="_x0007__x000b_ 2 13 15 2 3" xfId="10829"/>
    <cellStyle name="_x0007__x000b_ 2 13 15 2 3 2" xfId="20904"/>
    <cellStyle name="_x0007__x000b_ 2 13 15 2 4" xfId="24529"/>
    <cellStyle name="_x0007__x000b_ 2 13 15 3" xfId="10828"/>
    <cellStyle name="_x0007__x000b_ 2 13 15 3 2" xfId="20903"/>
    <cellStyle name="_x0007__x000b_ 2 13 15 4" xfId="24230"/>
    <cellStyle name="_x0007__x000b_ 2 13 16" xfId="1315"/>
    <cellStyle name="_x0007__x000b_ 2 13 16 2" xfId="8395"/>
    <cellStyle name="_x0007__x000b_ 2 13 16 2 2" xfId="10832"/>
    <cellStyle name="_x0007__x000b_ 2 13 16 2 2 2" xfId="20907"/>
    <cellStyle name="_x0007__x000b_ 2 13 16 2 3" xfId="30639"/>
    <cellStyle name="_x0007__x000b_ 2 13 16 3" xfId="10831"/>
    <cellStyle name="_x0007__x000b_ 2 13 16 3 2" xfId="20906"/>
    <cellStyle name="_x0007__x000b_ 2 13 16 4" xfId="24523"/>
    <cellStyle name="_x0007__x000b_ 2 13 17" xfId="10812"/>
    <cellStyle name="_x0007__x000b_ 2 13 17 2" xfId="20887"/>
    <cellStyle name="_x0007__x000b_ 2 13 18" xfId="24224"/>
    <cellStyle name="_x0007__x000b_ 2 13 2" xfId="56"/>
    <cellStyle name="_x0007__x000b_ 2 13 2 2" xfId="1322"/>
    <cellStyle name="_x0007__x000b_ 2 13 2 2 2" xfId="8402"/>
    <cellStyle name="_x0007__x000b_ 2 13 2 2 2 2" xfId="10835"/>
    <cellStyle name="_x0007__x000b_ 2 13 2 2 2 2 2" xfId="20910"/>
    <cellStyle name="_x0007__x000b_ 2 13 2 2 2 3" xfId="30646"/>
    <cellStyle name="_x0007__x000b_ 2 13 2 2 3" xfId="10834"/>
    <cellStyle name="_x0007__x000b_ 2 13 2 2 3 2" xfId="20909"/>
    <cellStyle name="_x0007__x000b_ 2 13 2 2 4" xfId="24530"/>
    <cellStyle name="_x0007__x000b_ 2 13 2 3" xfId="10833"/>
    <cellStyle name="_x0007__x000b_ 2 13 2 3 2" xfId="20908"/>
    <cellStyle name="_x0007__x000b_ 2 13 2 4" xfId="24231"/>
    <cellStyle name="_x0007__x000b_ 2 13 3" xfId="57"/>
    <cellStyle name="_x0007__x000b_ 2 13 3 2" xfId="1323"/>
    <cellStyle name="_x0007__x000b_ 2 13 3 2 2" xfId="8403"/>
    <cellStyle name="_x0007__x000b_ 2 13 3 2 2 2" xfId="10838"/>
    <cellStyle name="_x0007__x000b_ 2 13 3 2 2 2 2" xfId="20913"/>
    <cellStyle name="_x0007__x000b_ 2 13 3 2 2 3" xfId="30647"/>
    <cellStyle name="_x0007__x000b_ 2 13 3 2 3" xfId="10837"/>
    <cellStyle name="_x0007__x000b_ 2 13 3 2 3 2" xfId="20912"/>
    <cellStyle name="_x0007__x000b_ 2 13 3 2 4" xfId="24531"/>
    <cellStyle name="_x0007__x000b_ 2 13 3 3" xfId="10836"/>
    <cellStyle name="_x0007__x000b_ 2 13 3 3 2" xfId="20911"/>
    <cellStyle name="_x0007__x000b_ 2 13 3 4" xfId="24232"/>
    <cellStyle name="_x0007__x000b_ 2 13 4" xfId="58"/>
    <cellStyle name="_x0007__x000b_ 2 13 4 2" xfId="1324"/>
    <cellStyle name="_x0007__x000b_ 2 13 4 2 2" xfId="8404"/>
    <cellStyle name="_x0007__x000b_ 2 13 4 2 2 2" xfId="10841"/>
    <cellStyle name="_x0007__x000b_ 2 13 4 2 2 2 2" xfId="20916"/>
    <cellStyle name="_x0007__x000b_ 2 13 4 2 2 3" xfId="30648"/>
    <cellStyle name="_x0007__x000b_ 2 13 4 2 3" xfId="10840"/>
    <cellStyle name="_x0007__x000b_ 2 13 4 2 3 2" xfId="20915"/>
    <cellStyle name="_x0007__x000b_ 2 13 4 2 4" xfId="24532"/>
    <cellStyle name="_x0007__x000b_ 2 13 4 3" xfId="10839"/>
    <cellStyle name="_x0007__x000b_ 2 13 4 3 2" xfId="20914"/>
    <cellStyle name="_x0007__x000b_ 2 13 4 4" xfId="24233"/>
    <cellStyle name="_x0007__x000b_ 2 13 5" xfId="59"/>
    <cellStyle name="_x0007__x000b_ 2 13 5 2" xfId="1325"/>
    <cellStyle name="_x0007__x000b_ 2 13 5 2 2" xfId="8405"/>
    <cellStyle name="_x0007__x000b_ 2 13 5 2 2 2" xfId="10844"/>
    <cellStyle name="_x0007__x000b_ 2 13 5 2 2 2 2" xfId="20919"/>
    <cellStyle name="_x0007__x000b_ 2 13 5 2 2 3" xfId="30649"/>
    <cellStyle name="_x0007__x000b_ 2 13 5 2 3" xfId="10843"/>
    <cellStyle name="_x0007__x000b_ 2 13 5 2 3 2" xfId="20918"/>
    <cellStyle name="_x0007__x000b_ 2 13 5 2 4" xfId="24533"/>
    <cellStyle name="_x0007__x000b_ 2 13 5 3" xfId="10842"/>
    <cellStyle name="_x0007__x000b_ 2 13 5 3 2" xfId="20917"/>
    <cellStyle name="_x0007__x000b_ 2 13 5 4" xfId="24234"/>
    <cellStyle name="_x0007__x000b_ 2 13 6" xfId="60"/>
    <cellStyle name="_x0007__x000b_ 2 13 6 2" xfId="1326"/>
    <cellStyle name="_x0007__x000b_ 2 13 6 2 2" xfId="8406"/>
    <cellStyle name="_x0007__x000b_ 2 13 6 2 2 2" xfId="10847"/>
    <cellStyle name="_x0007__x000b_ 2 13 6 2 2 2 2" xfId="20922"/>
    <cellStyle name="_x0007__x000b_ 2 13 6 2 2 3" xfId="30650"/>
    <cellStyle name="_x0007__x000b_ 2 13 6 2 3" xfId="10846"/>
    <cellStyle name="_x0007__x000b_ 2 13 6 2 3 2" xfId="20921"/>
    <cellStyle name="_x0007__x000b_ 2 13 6 2 4" xfId="24534"/>
    <cellStyle name="_x0007__x000b_ 2 13 6 3" xfId="10845"/>
    <cellStyle name="_x0007__x000b_ 2 13 6 3 2" xfId="20920"/>
    <cellStyle name="_x0007__x000b_ 2 13 6 4" xfId="24235"/>
    <cellStyle name="_x0007__x000b_ 2 13 7" xfId="61"/>
    <cellStyle name="_x0007__x000b_ 2 13 7 2" xfId="1327"/>
    <cellStyle name="_x0007__x000b_ 2 13 7 2 2" xfId="8407"/>
    <cellStyle name="_x0007__x000b_ 2 13 7 2 2 2" xfId="10850"/>
    <cellStyle name="_x0007__x000b_ 2 13 7 2 2 2 2" xfId="20925"/>
    <cellStyle name="_x0007__x000b_ 2 13 7 2 2 3" xfId="30651"/>
    <cellStyle name="_x0007__x000b_ 2 13 7 2 3" xfId="10849"/>
    <cellStyle name="_x0007__x000b_ 2 13 7 2 3 2" xfId="20924"/>
    <cellStyle name="_x0007__x000b_ 2 13 7 2 4" xfId="24535"/>
    <cellStyle name="_x0007__x000b_ 2 13 7 3" xfId="10848"/>
    <cellStyle name="_x0007__x000b_ 2 13 7 3 2" xfId="20923"/>
    <cellStyle name="_x0007__x000b_ 2 13 7 4" xfId="24236"/>
    <cellStyle name="_x0007__x000b_ 2 13 8" xfId="62"/>
    <cellStyle name="_x0007__x000b_ 2 13 8 2" xfId="1328"/>
    <cellStyle name="_x0007__x000b_ 2 13 8 2 2" xfId="8408"/>
    <cellStyle name="_x0007__x000b_ 2 13 8 2 2 2" xfId="10853"/>
    <cellStyle name="_x0007__x000b_ 2 13 8 2 2 2 2" xfId="20928"/>
    <cellStyle name="_x0007__x000b_ 2 13 8 2 2 3" xfId="30652"/>
    <cellStyle name="_x0007__x000b_ 2 13 8 2 3" xfId="10852"/>
    <cellStyle name="_x0007__x000b_ 2 13 8 2 3 2" xfId="20927"/>
    <cellStyle name="_x0007__x000b_ 2 13 8 2 4" xfId="24536"/>
    <cellStyle name="_x0007__x000b_ 2 13 8 3" xfId="10851"/>
    <cellStyle name="_x0007__x000b_ 2 13 8 3 2" xfId="20926"/>
    <cellStyle name="_x0007__x000b_ 2 13 8 4" xfId="24237"/>
    <cellStyle name="_x0007__x000b_ 2 13 9" xfId="63"/>
    <cellStyle name="_x0007__x000b_ 2 13 9 2" xfId="1329"/>
    <cellStyle name="_x0007__x000b_ 2 13 9 2 2" xfId="8409"/>
    <cellStyle name="_x0007__x000b_ 2 13 9 2 2 2" xfId="10856"/>
    <cellStyle name="_x0007__x000b_ 2 13 9 2 2 2 2" xfId="20931"/>
    <cellStyle name="_x0007__x000b_ 2 13 9 2 2 3" xfId="30653"/>
    <cellStyle name="_x0007__x000b_ 2 13 9 2 3" xfId="10855"/>
    <cellStyle name="_x0007__x000b_ 2 13 9 2 3 2" xfId="20930"/>
    <cellStyle name="_x0007__x000b_ 2 13 9 2 4" xfId="24537"/>
    <cellStyle name="_x0007__x000b_ 2 13 9 3" xfId="10854"/>
    <cellStyle name="_x0007__x000b_ 2 13 9 3 2" xfId="20929"/>
    <cellStyle name="_x0007__x000b_ 2 13 9 4" xfId="24238"/>
    <cellStyle name="_x0007__x000b_ 2 14" xfId="64"/>
    <cellStyle name="_x0007__x000b_ 2 14 10" xfId="65"/>
    <cellStyle name="_x0007__x000b_ 2 14 10 2" xfId="1331"/>
    <cellStyle name="_x0007__x000b_ 2 14 10 2 2" xfId="8411"/>
    <cellStyle name="_x0007__x000b_ 2 14 10 2 2 2" xfId="10860"/>
    <cellStyle name="_x0007__x000b_ 2 14 10 2 2 2 2" xfId="20935"/>
    <cellStyle name="_x0007__x000b_ 2 14 10 2 2 3" xfId="30655"/>
    <cellStyle name="_x0007__x000b_ 2 14 10 2 3" xfId="10859"/>
    <cellStyle name="_x0007__x000b_ 2 14 10 2 3 2" xfId="20934"/>
    <cellStyle name="_x0007__x000b_ 2 14 10 2 4" xfId="24539"/>
    <cellStyle name="_x0007__x000b_ 2 14 10 3" xfId="10858"/>
    <cellStyle name="_x0007__x000b_ 2 14 10 3 2" xfId="20933"/>
    <cellStyle name="_x0007__x000b_ 2 14 10 4" xfId="24240"/>
    <cellStyle name="_x0007__x000b_ 2 14 11" xfId="66"/>
    <cellStyle name="_x0007__x000b_ 2 14 11 2" xfId="1332"/>
    <cellStyle name="_x0007__x000b_ 2 14 11 2 2" xfId="8412"/>
    <cellStyle name="_x0007__x000b_ 2 14 11 2 2 2" xfId="10863"/>
    <cellStyle name="_x0007__x000b_ 2 14 11 2 2 2 2" xfId="20938"/>
    <cellStyle name="_x0007__x000b_ 2 14 11 2 2 3" xfId="30656"/>
    <cellStyle name="_x0007__x000b_ 2 14 11 2 3" xfId="10862"/>
    <cellStyle name="_x0007__x000b_ 2 14 11 2 3 2" xfId="20937"/>
    <cellStyle name="_x0007__x000b_ 2 14 11 2 4" xfId="24540"/>
    <cellStyle name="_x0007__x000b_ 2 14 11 3" xfId="10861"/>
    <cellStyle name="_x0007__x000b_ 2 14 11 3 2" xfId="20936"/>
    <cellStyle name="_x0007__x000b_ 2 14 11 4" xfId="24241"/>
    <cellStyle name="_x0007__x000b_ 2 14 12" xfId="67"/>
    <cellStyle name="_x0007__x000b_ 2 14 12 2" xfId="1333"/>
    <cellStyle name="_x0007__x000b_ 2 14 12 2 2" xfId="8413"/>
    <cellStyle name="_x0007__x000b_ 2 14 12 2 2 2" xfId="10866"/>
    <cellStyle name="_x0007__x000b_ 2 14 12 2 2 2 2" xfId="20941"/>
    <cellStyle name="_x0007__x000b_ 2 14 12 2 2 3" xfId="30657"/>
    <cellStyle name="_x0007__x000b_ 2 14 12 2 3" xfId="10865"/>
    <cellStyle name="_x0007__x000b_ 2 14 12 2 3 2" xfId="20940"/>
    <cellStyle name="_x0007__x000b_ 2 14 12 2 4" xfId="24541"/>
    <cellStyle name="_x0007__x000b_ 2 14 12 3" xfId="10864"/>
    <cellStyle name="_x0007__x000b_ 2 14 12 3 2" xfId="20939"/>
    <cellStyle name="_x0007__x000b_ 2 14 12 4" xfId="24242"/>
    <cellStyle name="_x0007__x000b_ 2 14 13" xfId="68"/>
    <cellStyle name="_x0007__x000b_ 2 14 13 2" xfId="1334"/>
    <cellStyle name="_x0007__x000b_ 2 14 13 2 2" xfId="8414"/>
    <cellStyle name="_x0007__x000b_ 2 14 13 2 2 2" xfId="10869"/>
    <cellStyle name="_x0007__x000b_ 2 14 13 2 2 2 2" xfId="20944"/>
    <cellStyle name="_x0007__x000b_ 2 14 13 2 2 3" xfId="30658"/>
    <cellStyle name="_x0007__x000b_ 2 14 13 2 3" xfId="10868"/>
    <cellStyle name="_x0007__x000b_ 2 14 13 2 3 2" xfId="20943"/>
    <cellStyle name="_x0007__x000b_ 2 14 13 2 4" xfId="24542"/>
    <cellStyle name="_x0007__x000b_ 2 14 13 3" xfId="10867"/>
    <cellStyle name="_x0007__x000b_ 2 14 13 3 2" xfId="20942"/>
    <cellStyle name="_x0007__x000b_ 2 14 13 4" xfId="24243"/>
    <cellStyle name="_x0007__x000b_ 2 14 14" xfId="69"/>
    <cellStyle name="_x0007__x000b_ 2 14 14 2" xfId="1335"/>
    <cellStyle name="_x0007__x000b_ 2 14 14 2 2" xfId="8415"/>
    <cellStyle name="_x0007__x000b_ 2 14 14 2 2 2" xfId="10872"/>
    <cellStyle name="_x0007__x000b_ 2 14 14 2 2 2 2" xfId="20947"/>
    <cellStyle name="_x0007__x000b_ 2 14 14 2 2 3" xfId="30659"/>
    <cellStyle name="_x0007__x000b_ 2 14 14 2 3" xfId="10871"/>
    <cellStyle name="_x0007__x000b_ 2 14 14 2 3 2" xfId="20946"/>
    <cellStyle name="_x0007__x000b_ 2 14 14 2 4" xfId="24543"/>
    <cellStyle name="_x0007__x000b_ 2 14 14 3" xfId="10870"/>
    <cellStyle name="_x0007__x000b_ 2 14 14 3 2" xfId="20945"/>
    <cellStyle name="_x0007__x000b_ 2 14 14 4" xfId="24244"/>
    <cellStyle name="_x0007__x000b_ 2 14 15" xfId="70"/>
    <cellStyle name="_x0007__x000b_ 2 14 15 2" xfId="1336"/>
    <cellStyle name="_x0007__x000b_ 2 14 15 2 2" xfId="8416"/>
    <cellStyle name="_x0007__x000b_ 2 14 15 2 2 2" xfId="10875"/>
    <cellStyle name="_x0007__x000b_ 2 14 15 2 2 2 2" xfId="20950"/>
    <cellStyle name="_x0007__x000b_ 2 14 15 2 2 3" xfId="30660"/>
    <cellStyle name="_x0007__x000b_ 2 14 15 2 3" xfId="10874"/>
    <cellStyle name="_x0007__x000b_ 2 14 15 2 3 2" xfId="20949"/>
    <cellStyle name="_x0007__x000b_ 2 14 15 2 4" xfId="24544"/>
    <cellStyle name="_x0007__x000b_ 2 14 15 3" xfId="10873"/>
    <cellStyle name="_x0007__x000b_ 2 14 15 3 2" xfId="20948"/>
    <cellStyle name="_x0007__x000b_ 2 14 15 4" xfId="24245"/>
    <cellStyle name="_x0007__x000b_ 2 14 16" xfId="1330"/>
    <cellStyle name="_x0007__x000b_ 2 14 16 2" xfId="8410"/>
    <cellStyle name="_x0007__x000b_ 2 14 16 2 2" xfId="10877"/>
    <cellStyle name="_x0007__x000b_ 2 14 16 2 2 2" xfId="20952"/>
    <cellStyle name="_x0007__x000b_ 2 14 16 2 3" xfId="30654"/>
    <cellStyle name="_x0007__x000b_ 2 14 16 3" xfId="10876"/>
    <cellStyle name="_x0007__x000b_ 2 14 16 3 2" xfId="20951"/>
    <cellStyle name="_x0007__x000b_ 2 14 16 4" xfId="24538"/>
    <cellStyle name="_x0007__x000b_ 2 14 17" xfId="10857"/>
    <cellStyle name="_x0007__x000b_ 2 14 17 2" xfId="20932"/>
    <cellStyle name="_x0007__x000b_ 2 14 18" xfId="24239"/>
    <cellStyle name="_x0007__x000b_ 2 14 2" xfId="71"/>
    <cellStyle name="_x0007__x000b_ 2 14 2 2" xfId="1337"/>
    <cellStyle name="_x0007__x000b_ 2 14 2 2 2" xfId="8417"/>
    <cellStyle name="_x0007__x000b_ 2 14 2 2 2 2" xfId="10880"/>
    <cellStyle name="_x0007__x000b_ 2 14 2 2 2 2 2" xfId="20955"/>
    <cellStyle name="_x0007__x000b_ 2 14 2 2 2 3" xfId="30661"/>
    <cellStyle name="_x0007__x000b_ 2 14 2 2 3" xfId="10879"/>
    <cellStyle name="_x0007__x000b_ 2 14 2 2 3 2" xfId="20954"/>
    <cellStyle name="_x0007__x000b_ 2 14 2 2 4" xfId="24545"/>
    <cellStyle name="_x0007__x000b_ 2 14 2 3" xfId="10878"/>
    <cellStyle name="_x0007__x000b_ 2 14 2 3 2" xfId="20953"/>
    <cellStyle name="_x0007__x000b_ 2 14 2 4" xfId="24246"/>
    <cellStyle name="_x0007__x000b_ 2 14 3" xfId="72"/>
    <cellStyle name="_x0007__x000b_ 2 14 3 2" xfId="1338"/>
    <cellStyle name="_x0007__x000b_ 2 14 3 2 2" xfId="8418"/>
    <cellStyle name="_x0007__x000b_ 2 14 3 2 2 2" xfId="10883"/>
    <cellStyle name="_x0007__x000b_ 2 14 3 2 2 2 2" xfId="20958"/>
    <cellStyle name="_x0007__x000b_ 2 14 3 2 2 3" xfId="30662"/>
    <cellStyle name="_x0007__x000b_ 2 14 3 2 3" xfId="10882"/>
    <cellStyle name="_x0007__x000b_ 2 14 3 2 3 2" xfId="20957"/>
    <cellStyle name="_x0007__x000b_ 2 14 3 2 4" xfId="24546"/>
    <cellStyle name="_x0007__x000b_ 2 14 3 3" xfId="10881"/>
    <cellStyle name="_x0007__x000b_ 2 14 3 3 2" xfId="20956"/>
    <cellStyle name="_x0007__x000b_ 2 14 3 4" xfId="24247"/>
    <cellStyle name="_x0007__x000b_ 2 14 4" xfId="73"/>
    <cellStyle name="_x0007__x000b_ 2 14 4 2" xfId="1339"/>
    <cellStyle name="_x0007__x000b_ 2 14 4 2 2" xfId="8419"/>
    <cellStyle name="_x0007__x000b_ 2 14 4 2 2 2" xfId="10886"/>
    <cellStyle name="_x0007__x000b_ 2 14 4 2 2 2 2" xfId="20961"/>
    <cellStyle name="_x0007__x000b_ 2 14 4 2 2 3" xfId="30663"/>
    <cellStyle name="_x0007__x000b_ 2 14 4 2 3" xfId="10885"/>
    <cellStyle name="_x0007__x000b_ 2 14 4 2 3 2" xfId="20960"/>
    <cellStyle name="_x0007__x000b_ 2 14 4 2 4" xfId="24547"/>
    <cellStyle name="_x0007__x000b_ 2 14 4 3" xfId="10884"/>
    <cellStyle name="_x0007__x000b_ 2 14 4 3 2" xfId="20959"/>
    <cellStyle name="_x0007__x000b_ 2 14 4 4" xfId="24248"/>
    <cellStyle name="_x0007__x000b_ 2 14 5" xfId="74"/>
    <cellStyle name="_x0007__x000b_ 2 14 5 2" xfId="1340"/>
    <cellStyle name="_x0007__x000b_ 2 14 5 2 2" xfId="8420"/>
    <cellStyle name="_x0007__x000b_ 2 14 5 2 2 2" xfId="10889"/>
    <cellStyle name="_x0007__x000b_ 2 14 5 2 2 2 2" xfId="20964"/>
    <cellStyle name="_x0007__x000b_ 2 14 5 2 2 3" xfId="30664"/>
    <cellStyle name="_x0007__x000b_ 2 14 5 2 3" xfId="10888"/>
    <cellStyle name="_x0007__x000b_ 2 14 5 2 3 2" xfId="20963"/>
    <cellStyle name="_x0007__x000b_ 2 14 5 2 4" xfId="24548"/>
    <cellStyle name="_x0007__x000b_ 2 14 5 3" xfId="10887"/>
    <cellStyle name="_x0007__x000b_ 2 14 5 3 2" xfId="20962"/>
    <cellStyle name="_x0007__x000b_ 2 14 5 4" xfId="24249"/>
    <cellStyle name="_x0007__x000b_ 2 14 6" xfId="75"/>
    <cellStyle name="_x0007__x000b_ 2 14 6 2" xfId="1341"/>
    <cellStyle name="_x0007__x000b_ 2 14 6 2 2" xfId="8421"/>
    <cellStyle name="_x0007__x000b_ 2 14 6 2 2 2" xfId="10892"/>
    <cellStyle name="_x0007__x000b_ 2 14 6 2 2 2 2" xfId="20967"/>
    <cellStyle name="_x0007__x000b_ 2 14 6 2 2 3" xfId="30665"/>
    <cellStyle name="_x0007__x000b_ 2 14 6 2 3" xfId="10891"/>
    <cellStyle name="_x0007__x000b_ 2 14 6 2 3 2" xfId="20966"/>
    <cellStyle name="_x0007__x000b_ 2 14 6 2 4" xfId="24549"/>
    <cellStyle name="_x0007__x000b_ 2 14 6 3" xfId="10890"/>
    <cellStyle name="_x0007__x000b_ 2 14 6 3 2" xfId="20965"/>
    <cellStyle name="_x0007__x000b_ 2 14 6 4" xfId="24250"/>
    <cellStyle name="_x0007__x000b_ 2 14 7" xfId="76"/>
    <cellStyle name="_x0007__x000b_ 2 14 7 2" xfId="1342"/>
    <cellStyle name="_x0007__x000b_ 2 14 7 2 2" xfId="8422"/>
    <cellStyle name="_x0007__x000b_ 2 14 7 2 2 2" xfId="10895"/>
    <cellStyle name="_x0007__x000b_ 2 14 7 2 2 2 2" xfId="20970"/>
    <cellStyle name="_x0007__x000b_ 2 14 7 2 2 3" xfId="30666"/>
    <cellStyle name="_x0007__x000b_ 2 14 7 2 3" xfId="10894"/>
    <cellStyle name="_x0007__x000b_ 2 14 7 2 3 2" xfId="20969"/>
    <cellStyle name="_x0007__x000b_ 2 14 7 2 4" xfId="24550"/>
    <cellStyle name="_x0007__x000b_ 2 14 7 3" xfId="10893"/>
    <cellStyle name="_x0007__x000b_ 2 14 7 3 2" xfId="20968"/>
    <cellStyle name="_x0007__x000b_ 2 14 7 4" xfId="24251"/>
    <cellStyle name="_x0007__x000b_ 2 14 8" xfId="77"/>
    <cellStyle name="_x0007__x000b_ 2 14 8 2" xfId="1343"/>
    <cellStyle name="_x0007__x000b_ 2 14 8 2 2" xfId="8423"/>
    <cellStyle name="_x0007__x000b_ 2 14 8 2 2 2" xfId="10898"/>
    <cellStyle name="_x0007__x000b_ 2 14 8 2 2 2 2" xfId="20973"/>
    <cellStyle name="_x0007__x000b_ 2 14 8 2 2 3" xfId="30667"/>
    <cellStyle name="_x0007__x000b_ 2 14 8 2 3" xfId="10897"/>
    <cellStyle name="_x0007__x000b_ 2 14 8 2 3 2" xfId="20972"/>
    <cellStyle name="_x0007__x000b_ 2 14 8 2 4" xfId="24551"/>
    <cellStyle name="_x0007__x000b_ 2 14 8 3" xfId="10896"/>
    <cellStyle name="_x0007__x000b_ 2 14 8 3 2" xfId="20971"/>
    <cellStyle name="_x0007__x000b_ 2 14 8 4" xfId="24252"/>
    <cellStyle name="_x0007__x000b_ 2 14 9" xfId="78"/>
    <cellStyle name="_x0007__x000b_ 2 14 9 2" xfId="1344"/>
    <cellStyle name="_x0007__x000b_ 2 14 9 2 2" xfId="8424"/>
    <cellStyle name="_x0007__x000b_ 2 14 9 2 2 2" xfId="10901"/>
    <cellStyle name="_x0007__x000b_ 2 14 9 2 2 2 2" xfId="20976"/>
    <cellStyle name="_x0007__x000b_ 2 14 9 2 2 3" xfId="30668"/>
    <cellStyle name="_x0007__x000b_ 2 14 9 2 3" xfId="10900"/>
    <cellStyle name="_x0007__x000b_ 2 14 9 2 3 2" xfId="20975"/>
    <cellStyle name="_x0007__x000b_ 2 14 9 2 4" xfId="24552"/>
    <cellStyle name="_x0007__x000b_ 2 14 9 3" xfId="10899"/>
    <cellStyle name="_x0007__x000b_ 2 14 9 3 2" xfId="20974"/>
    <cellStyle name="_x0007__x000b_ 2 14 9 4" xfId="24253"/>
    <cellStyle name="_x0007__x000b_ 2 15" xfId="79"/>
    <cellStyle name="_x0007__x000b_ 2 15 10" xfId="80"/>
    <cellStyle name="_x0007__x000b_ 2 15 10 2" xfId="1346"/>
    <cellStyle name="_x0007__x000b_ 2 15 10 2 2" xfId="8426"/>
    <cellStyle name="_x0007__x000b_ 2 15 10 2 2 2" xfId="10905"/>
    <cellStyle name="_x0007__x000b_ 2 15 10 2 2 2 2" xfId="20980"/>
    <cellStyle name="_x0007__x000b_ 2 15 10 2 2 3" xfId="30670"/>
    <cellStyle name="_x0007__x000b_ 2 15 10 2 3" xfId="10904"/>
    <cellStyle name="_x0007__x000b_ 2 15 10 2 3 2" xfId="20979"/>
    <cellStyle name="_x0007__x000b_ 2 15 10 2 4" xfId="24554"/>
    <cellStyle name="_x0007__x000b_ 2 15 10 3" xfId="10903"/>
    <cellStyle name="_x0007__x000b_ 2 15 10 3 2" xfId="20978"/>
    <cellStyle name="_x0007__x000b_ 2 15 10 4" xfId="24255"/>
    <cellStyle name="_x0007__x000b_ 2 15 11" xfId="81"/>
    <cellStyle name="_x0007__x000b_ 2 15 11 2" xfId="1347"/>
    <cellStyle name="_x0007__x000b_ 2 15 11 2 2" xfId="8427"/>
    <cellStyle name="_x0007__x000b_ 2 15 11 2 2 2" xfId="10908"/>
    <cellStyle name="_x0007__x000b_ 2 15 11 2 2 2 2" xfId="20983"/>
    <cellStyle name="_x0007__x000b_ 2 15 11 2 2 3" xfId="30671"/>
    <cellStyle name="_x0007__x000b_ 2 15 11 2 3" xfId="10907"/>
    <cellStyle name="_x0007__x000b_ 2 15 11 2 3 2" xfId="20982"/>
    <cellStyle name="_x0007__x000b_ 2 15 11 2 4" xfId="24555"/>
    <cellStyle name="_x0007__x000b_ 2 15 11 3" xfId="10906"/>
    <cellStyle name="_x0007__x000b_ 2 15 11 3 2" xfId="20981"/>
    <cellStyle name="_x0007__x000b_ 2 15 11 4" xfId="24256"/>
    <cellStyle name="_x0007__x000b_ 2 15 12" xfId="82"/>
    <cellStyle name="_x0007__x000b_ 2 15 12 2" xfId="1348"/>
    <cellStyle name="_x0007__x000b_ 2 15 12 2 2" xfId="8428"/>
    <cellStyle name="_x0007__x000b_ 2 15 12 2 2 2" xfId="10911"/>
    <cellStyle name="_x0007__x000b_ 2 15 12 2 2 2 2" xfId="20986"/>
    <cellStyle name="_x0007__x000b_ 2 15 12 2 2 3" xfId="30672"/>
    <cellStyle name="_x0007__x000b_ 2 15 12 2 3" xfId="10910"/>
    <cellStyle name="_x0007__x000b_ 2 15 12 2 3 2" xfId="20985"/>
    <cellStyle name="_x0007__x000b_ 2 15 12 2 4" xfId="24556"/>
    <cellStyle name="_x0007__x000b_ 2 15 12 3" xfId="10909"/>
    <cellStyle name="_x0007__x000b_ 2 15 12 3 2" xfId="20984"/>
    <cellStyle name="_x0007__x000b_ 2 15 12 4" xfId="24257"/>
    <cellStyle name="_x0007__x000b_ 2 15 13" xfId="83"/>
    <cellStyle name="_x0007__x000b_ 2 15 13 2" xfId="1349"/>
    <cellStyle name="_x0007__x000b_ 2 15 13 2 2" xfId="8429"/>
    <cellStyle name="_x0007__x000b_ 2 15 13 2 2 2" xfId="10914"/>
    <cellStyle name="_x0007__x000b_ 2 15 13 2 2 2 2" xfId="20989"/>
    <cellStyle name="_x0007__x000b_ 2 15 13 2 2 3" xfId="30673"/>
    <cellStyle name="_x0007__x000b_ 2 15 13 2 3" xfId="10913"/>
    <cellStyle name="_x0007__x000b_ 2 15 13 2 3 2" xfId="20988"/>
    <cellStyle name="_x0007__x000b_ 2 15 13 2 4" xfId="24557"/>
    <cellStyle name="_x0007__x000b_ 2 15 13 3" xfId="10912"/>
    <cellStyle name="_x0007__x000b_ 2 15 13 3 2" xfId="20987"/>
    <cellStyle name="_x0007__x000b_ 2 15 13 4" xfId="24258"/>
    <cellStyle name="_x0007__x000b_ 2 15 14" xfId="84"/>
    <cellStyle name="_x0007__x000b_ 2 15 14 2" xfId="1350"/>
    <cellStyle name="_x0007__x000b_ 2 15 14 2 2" xfId="8430"/>
    <cellStyle name="_x0007__x000b_ 2 15 14 2 2 2" xfId="10917"/>
    <cellStyle name="_x0007__x000b_ 2 15 14 2 2 2 2" xfId="20992"/>
    <cellStyle name="_x0007__x000b_ 2 15 14 2 2 3" xfId="30674"/>
    <cellStyle name="_x0007__x000b_ 2 15 14 2 3" xfId="10916"/>
    <cellStyle name="_x0007__x000b_ 2 15 14 2 3 2" xfId="20991"/>
    <cellStyle name="_x0007__x000b_ 2 15 14 2 4" xfId="24558"/>
    <cellStyle name="_x0007__x000b_ 2 15 14 3" xfId="10915"/>
    <cellStyle name="_x0007__x000b_ 2 15 14 3 2" xfId="20990"/>
    <cellStyle name="_x0007__x000b_ 2 15 14 4" xfId="24259"/>
    <cellStyle name="_x0007__x000b_ 2 15 15" xfId="85"/>
    <cellStyle name="_x0007__x000b_ 2 15 15 2" xfId="1351"/>
    <cellStyle name="_x0007__x000b_ 2 15 15 2 2" xfId="8431"/>
    <cellStyle name="_x0007__x000b_ 2 15 15 2 2 2" xfId="10920"/>
    <cellStyle name="_x0007__x000b_ 2 15 15 2 2 2 2" xfId="20995"/>
    <cellStyle name="_x0007__x000b_ 2 15 15 2 2 3" xfId="30675"/>
    <cellStyle name="_x0007__x000b_ 2 15 15 2 3" xfId="10919"/>
    <cellStyle name="_x0007__x000b_ 2 15 15 2 3 2" xfId="20994"/>
    <cellStyle name="_x0007__x000b_ 2 15 15 2 4" xfId="24559"/>
    <cellStyle name="_x0007__x000b_ 2 15 15 3" xfId="10918"/>
    <cellStyle name="_x0007__x000b_ 2 15 15 3 2" xfId="20993"/>
    <cellStyle name="_x0007__x000b_ 2 15 15 4" xfId="24260"/>
    <cellStyle name="_x0007__x000b_ 2 15 16" xfId="1345"/>
    <cellStyle name="_x0007__x000b_ 2 15 16 2" xfId="8425"/>
    <cellStyle name="_x0007__x000b_ 2 15 16 2 2" xfId="10922"/>
    <cellStyle name="_x0007__x000b_ 2 15 16 2 2 2" xfId="20997"/>
    <cellStyle name="_x0007__x000b_ 2 15 16 2 3" xfId="30669"/>
    <cellStyle name="_x0007__x000b_ 2 15 16 3" xfId="10921"/>
    <cellStyle name="_x0007__x000b_ 2 15 16 3 2" xfId="20996"/>
    <cellStyle name="_x0007__x000b_ 2 15 16 4" xfId="24553"/>
    <cellStyle name="_x0007__x000b_ 2 15 17" xfId="10902"/>
    <cellStyle name="_x0007__x000b_ 2 15 17 2" xfId="20977"/>
    <cellStyle name="_x0007__x000b_ 2 15 18" xfId="24254"/>
    <cellStyle name="_x0007__x000b_ 2 15 2" xfId="86"/>
    <cellStyle name="_x0007__x000b_ 2 15 2 2" xfId="1352"/>
    <cellStyle name="_x0007__x000b_ 2 15 2 2 2" xfId="8432"/>
    <cellStyle name="_x0007__x000b_ 2 15 2 2 2 2" xfId="10925"/>
    <cellStyle name="_x0007__x000b_ 2 15 2 2 2 2 2" xfId="21000"/>
    <cellStyle name="_x0007__x000b_ 2 15 2 2 2 3" xfId="30676"/>
    <cellStyle name="_x0007__x000b_ 2 15 2 2 3" xfId="10924"/>
    <cellStyle name="_x0007__x000b_ 2 15 2 2 3 2" xfId="20999"/>
    <cellStyle name="_x0007__x000b_ 2 15 2 2 4" xfId="24560"/>
    <cellStyle name="_x0007__x000b_ 2 15 2 3" xfId="10923"/>
    <cellStyle name="_x0007__x000b_ 2 15 2 3 2" xfId="20998"/>
    <cellStyle name="_x0007__x000b_ 2 15 2 4" xfId="24261"/>
    <cellStyle name="_x0007__x000b_ 2 15 3" xfId="87"/>
    <cellStyle name="_x0007__x000b_ 2 15 3 2" xfId="1353"/>
    <cellStyle name="_x0007__x000b_ 2 15 3 2 2" xfId="8433"/>
    <cellStyle name="_x0007__x000b_ 2 15 3 2 2 2" xfId="10928"/>
    <cellStyle name="_x0007__x000b_ 2 15 3 2 2 2 2" xfId="21003"/>
    <cellStyle name="_x0007__x000b_ 2 15 3 2 2 3" xfId="30677"/>
    <cellStyle name="_x0007__x000b_ 2 15 3 2 3" xfId="10927"/>
    <cellStyle name="_x0007__x000b_ 2 15 3 2 3 2" xfId="21002"/>
    <cellStyle name="_x0007__x000b_ 2 15 3 2 4" xfId="24561"/>
    <cellStyle name="_x0007__x000b_ 2 15 3 3" xfId="10926"/>
    <cellStyle name="_x0007__x000b_ 2 15 3 3 2" xfId="21001"/>
    <cellStyle name="_x0007__x000b_ 2 15 3 4" xfId="24262"/>
    <cellStyle name="_x0007__x000b_ 2 15 4" xfId="88"/>
    <cellStyle name="_x0007__x000b_ 2 15 4 2" xfId="1354"/>
    <cellStyle name="_x0007__x000b_ 2 15 4 2 2" xfId="8434"/>
    <cellStyle name="_x0007__x000b_ 2 15 4 2 2 2" xfId="10931"/>
    <cellStyle name="_x0007__x000b_ 2 15 4 2 2 2 2" xfId="21006"/>
    <cellStyle name="_x0007__x000b_ 2 15 4 2 2 3" xfId="30678"/>
    <cellStyle name="_x0007__x000b_ 2 15 4 2 3" xfId="10930"/>
    <cellStyle name="_x0007__x000b_ 2 15 4 2 3 2" xfId="21005"/>
    <cellStyle name="_x0007__x000b_ 2 15 4 2 4" xfId="24562"/>
    <cellStyle name="_x0007__x000b_ 2 15 4 3" xfId="10929"/>
    <cellStyle name="_x0007__x000b_ 2 15 4 3 2" xfId="21004"/>
    <cellStyle name="_x0007__x000b_ 2 15 4 4" xfId="24263"/>
    <cellStyle name="_x0007__x000b_ 2 15 5" xfId="89"/>
    <cellStyle name="_x0007__x000b_ 2 15 5 2" xfId="1355"/>
    <cellStyle name="_x0007__x000b_ 2 15 5 2 2" xfId="8435"/>
    <cellStyle name="_x0007__x000b_ 2 15 5 2 2 2" xfId="10934"/>
    <cellStyle name="_x0007__x000b_ 2 15 5 2 2 2 2" xfId="21009"/>
    <cellStyle name="_x0007__x000b_ 2 15 5 2 2 3" xfId="30679"/>
    <cellStyle name="_x0007__x000b_ 2 15 5 2 3" xfId="10933"/>
    <cellStyle name="_x0007__x000b_ 2 15 5 2 3 2" xfId="21008"/>
    <cellStyle name="_x0007__x000b_ 2 15 5 2 4" xfId="24563"/>
    <cellStyle name="_x0007__x000b_ 2 15 5 3" xfId="10932"/>
    <cellStyle name="_x0007__x000b_ 2 15 5 3 2" xfId="21007"/>
    <cellStyle name="_x0007__x000b_ 2 15 5 4" xfId="24264"/>
    <cellStyle name="_x0007__x000b_ 2 15 6" xfId="90"/>
    <cellStyle name="_x0007__x000b_ 2 15 6 2" xfId="1356"/>
    <cellStyle name="_x0007__x000b_ 2 15 6 2 2" xfId="8436"/>
    <cellStyle name="_x0007__x000b_ 2 15 6 2 2 2" xfId="10937"/>
    <cellStyle name="_x0007__x000b_ 2 15 6 2 2 2 2" xfId="21012"/>
    <cellStyle name="_x0007__x000b_ 2 15 6 2 2 3" xfId="30680"/>
    <cellStyle name="_x0007__x000b_ 2 15 6 2 3" xfId="10936"/>
    <cellStyle name="_x0007__x000b_ 2 15 6 2 3 2" xfId="21011"/>
    <cellStyle name="_x0007__x000b_ 2 15 6 2 4" xfId="24564"/>
    <cellStyle name="_x0007__x000b_ 2 15 6 3" xfId="10935"/>
    <cellStyle name="_x0007__x000b_ 2 15 6 3 2" xfId="21010"/>
    <cellStyle name="_x0007__x000b_ 2 15 6 4" xfId="24265"/>
    <cellStyle name="_x0007__x000b_ 2 15 7" xfId="91"/>
    <cellStyle name="_x0007__x000b_ 2 15 7 2" xfId="1357"/>
    <cellStyle name="_x0007__x000b_ 2 15 7 2 2" xfId="8437"/>
    <cellStyle name="_x0007__x000b_ 2 15 7 2 2 2" xfId="10940"/>
    <cellStyle name="_x0007__x000b_ 2 15 7 2 2 2 2" xfId="21015"/>
    <cellStyle name="_x0007__x000b_ 2 15 7 2 2 3" xfId="30681"/>
    <cellStyle name="_x0007__x000b_ 2 15 7 2 3" xfId="10939"/>
    <cellStyle name="_x0007__x000b_ 2 15 7 2 3 2" xfId="21014"/>
    <cellStyle name="_x0007__x000b_ 2 15 7 2 4" xfId="24565"/>
    <cellStyle name="_x0007__x000b_ 2 15 7 3" xfId="10938"/>
    <cellStyle name="_x0007__x000b_ 2 15 7 3 2" xfId="21013"/>
    <cellStyle name="_x0007__x000b_ 2 15 7 4" xfId="24266"/>
    <cellStyle name="_x0007__x000b_ 2 15 8" xfId="92"/>
    <cellStyle name="_x0007__x000b_ 2 15 8 2" xfId="1358"/>
    <cellStyle name="_x0007__x000b_ 2 15 8 2 2" xfId="8438"/>
    <cellStyle name="_x0007__x000b_ 2 15 8 2 2 2" xfId="10943"/>
    <cellStyle name="_x0007__x000b_ 2 15 8 2 2 2 2" xfId="21018"/>
    <cellStyle name="_x0007__x000b_ 2 15 8 2 2 3" xfId="30682"/>
    <cellStyle name="_x0007__x000b_ 2 15 8 2 3" xfId="10942"/>
    <cellStyle name="_x0007__x000b_ 2 15 8 2 3 2" xfId="21017"/>
    <cellStyle name="_x0007__x000b_ 2 15 8 2 4" xfId="24566"/>
    <cellStyle name="_x0007__x000b_ 2 15 8 3" xfId="10941"/>
    <cellStyle name="_x0007__x000b_ 2 15 8 3 2" xfId="21016"/>
    <cellStyle name="_x0007__x000b_ 2 15 8 4" xfId="24267"/>
    <cellStyle name="_x0007__x000b_ 2 15 9" xfId="93"/>
    <cellStyle name="_x0007__x000b_ 2 15 9 2" xfId="1359"/>
    <cellStyle name="_x0007__x000b_ 2 15 9 2 2" xfId="8439"/>
    <cellStyle name="_x0007__x000b_ 2 15 9 2 2 2" xfId="10946"/>
    <cellStyle name="_x0007__x000b_ 2 15 9 2 2 2 2" xfId="21021"/>
    <cellStyle name="_x0007__x000b_ 2 15 9 2 2 3" xfId="30683"/>
    <cellStyle name="_x0007__x000b_ 2 15 9 2 3" xfId="10945"/>
    <cellStyle name="_x0007__x000b_ 2 15 9 2 3 2" xfId="21020"/>
    <cellStyle name="_x0007__x000b_ 2 15 9 2 4" xfId="24567"/>
    <cellStyle name="_x0007__x000b_ 2 15 9 3" xfId="10944"/>
    <cellStyle name="_x0007__x000b_ 2 15 9 3 2" xfId="21019"/>
    <cellStyle name="_x0007__x000b_ 2 15 9 4" xfId="24268"/>
    <cellStyle name="_x0007__x000b_ 2 16" xfId="94"/>
    <cellStyle name="_x0007__x000b_ 2 16 10" xfId="95"/>
    <cellStyle name="_x0007__x000b_ 2 16 10 2" xfId="1361"/>
    <cellStyle name="_x0007__x000b_ 2 16 10 2 2" xfId="8441"/>
    <cellStyle name="_x0007__x000b_ 2 16 10 2 2 2" xfId="10950"/>
    <cellStyle name="_x0007__x000b_ 2 16 10 2 2 2 2" xfId="21025"/>
    <cellStyle name="_x0007__x000b_ 2 16 10 2 2 3" xfId="30685"/>
    <cellStyle name="_x0007__x000b_ 2 16 10 2 3" xfId="10949"/>
    <cellStyle name="_x0007__x000b_ 2 16 10 2 3 2" xfId="21024"/>
    <cellStyle name="_x0007__x000b_ 2 16 10 2 4" xfId="24569"/>
    <cellStyle name="_x0007__x000b_ 2 16 10 3" xfId="10948"/>
    <cellStyle name="_x0007__x000b_ 2 16 10 3 2" xfId="21023"/>
    <cellStyle name="_x0007__x000b_ 2 16 10 4" xfId="24270"/>
    <cellStyle name="_x0007__x000b_ 2 16 11" xfId="96"/>
    <cellStyle name="_x0007__x000b_ 2 16 11 2" xfId="1362"/>
    <cellStyle name="_x0007__x000b_ 2 16 11 2 2" xfId="8442"/>
    <cellStyle name="_x0007__x000b_ 2 16 11 2 2 2" xfId="10953"/>
    <cellStyle name="_x0007__x000b_ 2 16 11 2 2 2 2" xfId="21028"/>
    <cellStyle name="_x0007__x000b_ 2 16 11 2 2 3" xfId="30686"/>
    <cellStyle name="_x0007__x000b_ 2 16 11 2 3" xfId="10952"/>
    <cellStyle name="_x0007__x000b_ 2 16 11 2 3 2" xfId="21027"/>
    <cellStyle name="_x0007__x000b_ 2 16 11 2 4" xfId="24570"/>
    <cellStyle name="_x0007__x000b_ 2 16 11 3" xfId="10951"/>
    <cellStyle name="_x0007__x000b_ 2 16 11 3 2" xfId="21026"/>
    <cellStyle name="_x0007__x000b_ 2 16 11 4" xfId="24271"/>
    <cellStyle name="_x0007__x000b_ 2 16 12" xfId="97"/>
    <cellStyle name="_x0007__x000b_ 2 16 12 2" xfId="1363"/>
    <cellStyle name="_x0007__x000b_ 2 16 12 2 2" xfId="8443"/>
    <cellStyle name="_x0007__x000b_ 2 16 12 2 2 2" xfId="10956"/>
    <cellStyle name="_x0007__x000b_ 2 16 12 2 2 2 2" xfId="21031"/>
    <cellStyle name="_x0007__x000b_ 2 16 12 2 2 3" xfId="30687"/>
    <cellStyle name="_x0007__x000b_ 2 16 12 2 3" xfId="10955"/>
    <cellStyle name="_x0007__x000b_ 2 16 12 2 3 2" xfId="21030"/>
    <cellStyle name="_x0007__x000b_ 2 16 12 2 4" xfId="24571"/>
    <cellStyle name="_x0007__x000b_ 2 16 12 3" xfId="10954"/>
    <cellStyle name="_x0007__x000b_ 2 16 12 3 2" xfId="21029"/>
    <cellStyle name="_x0007__x000b_ 2 16 12 4" xfId="24272"/>
    <cellStyle name="_x0007__x000b_ 2 16 13" xfId="98"/>
    <cellStyle name="_x0007__x000b_ 2 16 13 2" xfId="1364"/>
    <cellStyle name="_x0007__x000b_ 2 16 13 2 2" xfId="8444"/>
    <cellStyle name="_x0007__x000b_ 2 16 13 2 2 2" xfId="10959"/>
    <cellStyle name="_x0007__x000b_ 2 16 13 2 2 2 2" xfId="21034"/>
    <cellStyle name="_x0007__x000b_ 2 16 13 2 2 3" xfId="30688"/>
    <cellStyle name="_x0007__x000b_ 2 16 13 2 3" xfId="10958"/>
    <cellStyle name="_x0007__x000b_ 2 16 13 2 3 2" xfId="21033"/>
    <cellStyle name="_x0007__x000b_ 2 16 13 2 4" xfId="24572"/>
    <cellStyle name="_x0007__x000b_ 2 16 13 3" xfId="10957"/>
    <cellStyle name="_x0007__x000b_ 2 16 13 3 2" xfId="21032"/>
    <cellStyle name="_x0007__x000b_ 2 16 13 4" xfId="24273"/>
    <cellStyle name="_x0007__x000b_ 2 16 14" xfId="99"/>
    <cellStyle name="_x0007__x000b_ 2 16 14 2" xfId="1365"/>
    <cellStyle name="_x0007__x000b_ 2 16 14 2 2" xfId="8445"/>
    <cellStyle name="_x0007__x000b_ 2 16 14 2 2 2" xfId="10962"/>
    <cellStyle name="_x0007__x000b_ 2 16 14 2 2 2 2" xfId="21037"/>
    <cellStyle name="_x0007__x000b_ 2 16 14 2 2 3" xfId="30689"/>
    <cellStyle name="_x0007__x000b_ 2 16 14 2 3" xfId="10961"/>
    <cellStyle name="_x0007__x000b_ 2 16 14 2 3 2" xfId="21036"/>
    <cellStyle name="_x0007__x000b_ 2 16 14 2 4" xfId="24573"/>
    <cellStyle name="_x0007__x000b_ 2 16 14 3" xfId="10960"/>
    <cellStyle name="_x0007__x000b_ 2 16 14 3 2" xfId="21035"/>
    <cellStyle name="_x0007__x000b_ 2 16 14 4" xfId="24274"/>
    <cellStyle name="_x0007__x000b_ 2 16 15" xfId="100"/>
    <cellStyle name="_x0007__x000b_ 2 16 15 2" xfId="1366"/>
    <cellStyle name="_x0007__x000b_ 2 16 15 2 2" xfId="8446"/>
    <cellStyle name="_x0007__x000b_ 2 16 15 2 2 2" xfId="10965"/>
    <cellStyle name="_x0007__x000b_ 2 16 15 2 2 2 2" xfId="21040"/>
    <cellStyle name="_x0007__x000b_ 2 16 15 2 2 3" xfId="30690"/>
    <cellStyle name="_x0007__x000b_ 2 16 15 2 3" xfId="10964"/>
    <cellStyle name="_x0007__x000b_ 2 16 15 2 3 2" xfId="21039"/>
    <cellStyle name="_x0007__x000b_ 2 16 15 2 4" xfId="24574"/>
    <cellStyle name="_x0007__x000b_ 2 16 15 3" xfId="10963"/>
    <cellStyle name="_x0007__x000b_ 2 16 15 3 2" xfId="21038"/>
    <cellStyle name="_x0007__x000b_ 2 16 15 4" xfId="24275"/>
    <cellStyle name="_x0007__x000b_ 2 16 16" xfId="1360"/>
    <cellStyle name="_x0007__x000b_ 2 16 16 2" xfId="8440"/>
    <cellStyle name="_x0007__x000b_ 2 16 16 2 2" xfId="10967"/>
    <cellStyle name="_x0007__x000b_ 2 16 16 2 2 2" xfId="21042"/>
    <cellStyle name="_x0007__x000b_ 2 16 16 2 3" xfId="30684"/>
    <cellStyle name="_x0007__x000b_ 2 16 16 3" xfId="10966"/>
    <cellStyle name="_x0007__x000b_ 2 16 16 3 2" xfId="21041"/>
    <cellStyle name="_x0007__x000b_ 2 16 16 4" xfId="24568"/>
    <cellStyle name="_x0007__x000b_ 2 16 17" xfId="10947"/>
    <cellStyle name="_x0007__x000b_ 2 16 17 2" xfId="21022"/>
    <cellStyle name="_x0007__x000b_ 2 16 18" xfId="24269"/>
    <cellStyle name="_x0007__x000b_ 2 16 2" xfId="101"/>
    <cellStyle name="_x0007__x000b_ 2 16 2 2" xfId="1367"/>
    <cellStyle name="_x0007__x000b_ 2 16 2 2 2" xfId="8447"/>
    <cellStyle name="_x0007__x000b_ 2 16 2 2 2 2" xfId="10970"/>
    <cellStyle name="_x0007__x000b_ 2 16 2 2 2 2 2" xfId="21045"/>
    <cellStyle name="_x0007__x000b_ 2 16 2 2 2 3" xfId="30691"/>
    <cellStyle name="_x0007__x000b_ 2 16 2 2 3" xfId="10969"/>
    <cellStyle name="_x0007__x000b_ 2 16 2 2 3 2" xfId="21044"/>
    <cellStyle name="_x0007__x000b_ 2 16 2 2 4" xfId="24575"/>
    <cellStyle name="_x0007__x000b_ 2 16 2 3" xfId="10968"/>
    <cellStyle name="_x0007__x000b_ 2 16 2 3 2" xfId="21043"/>
    <cellStyle name="_x0007__x000b_ 2 16 2 4" xfId="24276"/>
    <cellStyle name="_x0007__x000b_ 2 16 3" xfId="102"/>
    <cellStyle name="_x0007__x000b_ 2 16 3 2" xfId="1368"/>
    <cellStyle name="_x0007__x000b_ 2 16 3 2 2" xfId="8448"/>
    <cellStyle name="_x0007__x000b_ 2 16 3 2 2 2" xfId="10973"/>
    <cellStyle name="_x0007__x000b_ 2 16 3 2 2 2 2" xfId="21048"/>
    <cellStyle name="_x0007__x000b_ 2 16 3 2 2 3" xfId="30692"/>
    <cellStyle name="_x0007__x000b_ 2 16 3 2 3" xfId="10972"/>
    <cellStyle name="_x0007__x000b_ 2 16 3 2 3 2" xfId="21047"/>
    <cellStyle name="_x0007__x000b_ 2 16 3 2 4" xfId="24576"/>
    <cellStyle name="_x0007__x000b_ 2 16 3 3" xfId="10971"/>
    <cellStyle name="_x0007__x000b_ 2 16 3 3 2" xfId="21046"/>
    <cellStyle name="_x0007__x000b_ 2 16 3 4" xfId="24277"/>
    <cellStyle name="_x0007__x000b_ 2 16 4" xfId="103"/>
    <cellStyle name="_x0007__x000b_ 2 16 4 2" xfId="1369"/>
    <cellStyle name="_x0007__x000b_ 2 16 4 2 2" xfId="8449"/>
    <cellStyle name="_x0007__x000b_ 2 16 4 2 2 2" xfId="10976"/>
    <cellStyle name="_x0007__x000b_ 2 16 4 2 2 2 2" xfId="21051"/>
    <cellStyle name="_x0007__x000b_ 2 16 4 2 2 3" xfId="30693"/>
    <cellStyle name="_x0007__x000b_ 2 16 4 2 3" xfId="10975"/>
    <cellStyle name="_x0007__x000b_ 2 16 4 2 3 2" xfId="21050"/>
    <cellStyle name="_x0007__x000b_ 2 16 4 2 4" xfId="24577"/>
    <cellStyle name="_x0007__x000b_ 2 16 4 3" xfId="10974"/>
    <cellStyle name="_x0007__x000b_ 2 16 4 3 2" xfId="21049"/>
    <cellStyle name="_x0007__x000b_ 2 16 4 4" xfId="24278"/>
    <cellStyle name="_x0007__x000b_ 2 16 5" xfId="104"/>
    <cellStyle name="_x0007__x000b_ 2 16 5 2" xfId="1370"/>
    <cellStyle name="_x0007__x000b_ 2 16 5 2 2" xfId="8450"/>
    <cellStyle name="_x0007__x000b_ 2 16 5 2 2 2" xfId="10979"/>
    <cellStyle name="_x0007__x000b_ 2 16 5 2 2 2 2" xfId="21054"/>
    <cellStyle name="_x0007__x000b_ 2 16 5 2 2 3" xfId="30694"/>
    <cellStyle name="_x0007__x000b_ 2 16 5 2 3" xfId="10978"/>
    <cellStyle name="_x0007__x000b_ 2 16 5 2 3 2" xfId="21053"/>
    <cellStyle name="_x0007__x000b_ 2 16 5 2 4" xfId="24578"/>
    <cellStyle name="_x0007__x000b_ 2 16 5 3" xfId="10977"/>
    <cellStyle name="_x0007__x000b_ 2 16 5 3 2" xfId="21052"/>
    <cellStyle name="_x0007__x000b_ 2 16 5 4" xfId="24279"/>
    <cellStyle name="_x0007__x000b_ 2 16 6" xfId="105"/>
    <cellStyle name="_x0007__x000b_ 2 16 6 2" xfId="1371"/>
    <cellStyle name="_x0007__x000b_ 2 16 6 2 2" xfId="8451"/>
    <cellStyle name="_x0007__x000b_ 2 16 6 2 2 2" xfId="10982"/>
    <cellStyle name="_x0007__x000b_ 2 16 6 2 2 2 2" xfId="21057"/>
    <cellStyle name="_x0007__x000b_ 2 16 6 2 2 3" xfId="30695"/>
    <cellStyle name="_x0007__x000b_ 2 16 6 2 3" xfId="10981"/>
    <cellStyle name="_x0007__x000b_ 2 16 6 2 3 2" xfId="21056"/>
    <cellStyle name="_x0007__x000b_ 2 16 6 2 4" xfId="24579"/>
    <cellStyle name="_x0007__x000b_ 2 16 6 3" xfId="10980"/>
    <cellStyle name="_x0007__x000b_ 2 16 6 3 2" xfId="21055"/>
    <cellStyle name="_x0007__x000b_ 2 16 6 4" xfId="24280"/>
    <cellStyle name="_x0007__x000b_ 2 16 7" xfId="106"/>
    <cellStyle name="_x0007__x000b_ 2 16 7 2" xfId="1372"/>
    <cellStyle name="_x0007__x000b_ 2 16 7 2 2" xfId="8452"/>
    <cellStyle name="_x0007__x000b_ 2 16 7 2 2 2" xfId="10985"/>
    <cellStyle name="_x0007__x000b_ 2 16 7 2 2 2 2" xfId="21060"/>
    <cellStyle name="_x0007__x000b_ 2 16 7 2 2 3" xfId="30696"/>
    <cellStyle name="_x0007__x000b_ 2 16 7 2 3" xfId="10984"/>
    <cellStyle name="_x0007__x000b_ 2 16 7 2 3 2" xfId="21059"/>
    <cellStyle name="_x0007__x000b_ 2 16 7 2 4" xfId="24580"/>
    <cellStyle name="_x0007__x000b_ 2 16 7 3" xfId="10983"/>
    <cellStyle name="_x0007__x000b_ 2 16 7 3 2" xfId="21058"/>
    <cellStyle name="_x0007__x000b_ 2 16 7 4" xfId="24281"/>
    <cellStyle name="_x0007__x000b_ 2 16 8" xfId="107"/>
    <cellStyle name="_x0007__x000b_ 2 16 8 2" xfId="1373"/>
    <cellStyle name="_x0007__x000b_ 2 16 8 2 2" xfId="8453"/>
    <cellStyle name="_x0007__x000b_ 2 16 8 2 2 2" xfId="10988"/>
    <cellStyle name="_x0007__x000b_ 2 16 8 2 2 2 2" xfId="21063"/>
    <cellStyle name="_x0007__x000b_ 2 16 8 2 2 3" xfId="30697"/>
    <cellStyle name="_x0007__x000b_ 2 16 8 2 3" xfId="10987"/>
    <cellStyle name="_x0007__x000b_ 2 16 8 2 3 2" xfId="21062"/>
    <cellStyle name="_x0007__x000b_ 2 16 8 2 4" xfId="24581"/>
    <cellStyle name="_x0007__x000b_ 2 16 8 3" xfId="10986"/>
    <cellStyle name="_x0007__x000b_ 2 16 8 3 2" xfId="21061"/>
    <cellStyle name="_x0007__x000b_ 2 16 8 4" xfId="24282"/>
    <cellStyle name="_x0007__x000b_ 2 16 9" xfId="108"/>
    <cellStyle name="_x0007__x000b_ 2 16 9 2" xfId="1374"/>
    <cellStyle name="_x0007__x000b_ 2 16 9 2 2" xfId="8454"/>
    <cellStyle name="_x0007__x000b_ 2 16 9 2 2 2" xfId="10991"/>
    <cellStyle name="_x0007__x000b_ 2 16 9 2 2 2 2" xfId="21066"/>
    <cellStyle name="_x0007__x000b_ 2 16 9 2 2 3" xfId="30698"/>
    <cellStyle name="_x0007__x000b_ 2 16 9 2 3" xfId="10990"/>
    <cellStyle name="_x0007__x000b_ 2 16 9 2 3 2" xfId="21065"/>
    <cellStyle name="_x0007__x000b_ 2 16 9 2 4" xfId="24582"/>
    <cellStyle name="_x0007__x000b_ 2 16 9 3" xfId="10989"/>
    <cellStyle name="_x0007__x000b_ 2 16 9 3 2" xfId="21064"/>
    <cellStyle name="_x0007__x000b_ 2 16 9 4" xfId="24283"/>
    <cellStyle name="_x0007__x000b_ 2 17" xfId="109"/>
    <cellStyle name="_x0007__x000b_ 2 17 2" xfId="110"/>
    <cellStyle name="_x0007__x000b_ 2 17 2 2" xfId="10993"/>
    <cellStyle name="_x0007__x000b_ 2 17 2 2 2" xfId="21068"/>
    <cellStyle name="_x0007__x000b_ 2 17 2 3" xfId="24285"/>
    <cellStyle name="_x0007__x000b_ 2 17 3" xfId="1375"/>
    <cellStyle name="_x0007__x000b_ 2 17 3 2" xfId="8455"/>
    <cellStyle name="_x0007__x000b_ 2 17 3 2 2" xfId="10995"/>
    <cellStyle name="_x0007__x000b_ 2 17 3 2 2 2" xfId="21070"/>
    <cellStyle name="_x0007__x000b_ 2 17 3 2 3" xfId="30699"/>
    <cellStyle name="_x0007__x000b_ 2 17 3 3" xfId="10994"/>
    <cellStyle name="_x0007__x000b_ 2 17 3 3 2" xfId="21069"/>
    <cellStyle name="_x0007__x000b_ 2 17 3 4" xfId="24583"/>
    <cellStyle name="_x0007__x000b_ 2 17 4" xfId="10992"/>
    <cellStyle name="_x0007__x000b_ 2 17 4 2" xfId="21067"/>
    <cellStyle name="_x0007__x000b_ 2 17 5" xfId="24284"/>
    <cellStyle name="_x0007__x000b_ 2 18" xfId="1269"/>
    <cellStyle name="_x0007__x000b_ 2 18 2" xfId="8349"/>
    <cellStyle name="_x0007__x000b_ 2 18 2 2" xfId="10997"/>
    <cellStyle name="_x0007__x000b_ 2 18 2 2 2" xfId="21072"/>
    <cellStyle name="_x0007__x000b_ 2 18 2 3" xfId="30593"/>
    <cellStyle name="_x0007__x000b_ 2 18 3" xfId="10996"/>
    <cellStyle name="_x0007__x000b_ 2 18 3 2" xfId="21071"/>
    <cellStyle name="_x0007__x000b_ 2 18 4" xfId="24477"/>
    <cellStyle name="_x0007__x000b_ 2 19" xfId="10676"/>
    <cellStyle name="_x0007__x000b_ 2 19 2" xfId="20751"/>
    <cellStyle name="_x0007__x000b_ 2 2" xfId="111"/>
    <cellStyle name="_x0007__x000b_ 2 2 10" xfId="112"/>
    <cellStyle name="_x0007__x000b_ 2 2 10 2" xfId="1377"/>
    <cellStyle name="_x0007__x000b_ 2 2 10 2 2" xfId="8457"/>
    <cellStyle name="_x0007__x000b_ 2 2 10 2 2 2" xfId="11001"/>
    <cellStyle name="_x0007__x000b_ 2 2 10 2 2 2 2" xfId="21076"/>
    <cellStyle name="_x0007__x000b_ 2 2 10 2 2 3" xfId="30701"/>
    <cellStyle name="_x0007__x000b_ 2 2 10 2 3" xfId="11000"/>
    <cellStyle name="_x0007__x000b_ 2 2 10 2 3 2" xfId="21075"/>
    <cellStyle name="_x0007__x000b_ 2 2 10 2 4" xfId="24585"/>
    <cellStyle name="_x0007__x000b_ 2 2 10 3" xfId="10999"/>
    <cellStyle name="_x0007__x000b_ 2 2 10 3 2" xfId="21074"/>
    <cellStyle name="_x0007__x000b_ 2 2 10 4" xfId="24287"/>
    <cellStyle name="_x0007__x000b_ 2 2 11" xfId="113"/>
    <cellStyle name="_x0007__x000b_ 2 2 11 2" xfId="1378"/>
    <cellStyle name="_x0007__x000b_ 2 2 11 2 2" xfId="8458"/>
    <cellStyle name="_x0007__x000b_ 2 2 11 2 2 2" xfId="11004"/>
    <cellStyle name="_x0007__x000b_ 2 2 11 2 2 2 2" xfId="21079"/>
    <cellStyle name="_x0007__x000b_ 2 2 11 2 2 3" xfId="30702"/>
    <cellStyle name="_x0007__x000b_ 2 2 11 2 3" xfId="11003"/>
    <cellStyle name="_x0007__x000b_ 2 2 11 2 3 2" xfId="21078"/>
    <cellStyle name="_x0007__x000b_ 2 2 11 2 4" xfId="24586"/>
    <cellStyle name="_x0007__x000b_ 2 2 11 3" xfId="11002"/>
    <cellStyle name="_x0007__x000b_ 2 2 11 3 2" xfId="21077"/>
    <cellStyle name="_x0007__x000b_ 2 2 11 4" xfId="24288"/>
    <cellStyle name="_x0007__x000b_ 2 2 12" xfId="114"/>
    <cellStyle name="_x0007__x000b_ 2 2 12 2" xfId="1379"/>
    <cellStyle name="_x0007__x000b_ 2 2 12 2 2" xfId="8459"/>
    <cellStyle name="_x0007__x000b_ 2 2 12 2 2 2" xfId="11007"/>
    <cellStyle name="_x0007__x000b_ 2 2 12 2 2 2 2" xfId="21082"/>
    <cellStyle name="_x0007__x000b_ 2 2 12 2 2 3" xfId="30703"/>
    <cellStyle name="_x0007__x000b_ 2 2 12 2 3" xfId="11006"/>
    <cellStyle name="_x0007__x000b_ 2 2 12 2 3 2" xfId="21081"/>
    <cellStyle name="_x0007__x000b_ 2 2 12 2 4" xfId="24587"/>
    <cellStyle name="_x0007__x000b_ 2 2 12 3" xfId="11005"/>
    <cellStyle name="_x0007__x000b_ 2 2 12 3 2" xfId="21080"/>
    <cellStyle name="_x0007__x000b_ 2 2 12 4" xfId="24289"/>
    <cellStyle name="_x0007__x000b_ 2 2 13" xfId="115"/>
    <cellStyle name="_x0007__x000b_ 2 2 13 2" xfId="1380"/>
    <cellStyle name="_x0007__x000b_ 2 2 13 2 2" xfId="8460"/>
    <cellStyle name="_x0007__x000b_ 2 2 13 2 2 2" xfId="11010"/>
    <cellStyle name="_x0007__x000b_ 2 2 13 2 2 2 2" xfId="21085"/>
    <cellStyle name="_x0007__x000b_ 2 2 13 2 2 3" xfId="30704"/>
    <cellStyle name="_x0007__x000b_ 2 2 13 2 3" xfId="11009"/>
    <cellStyle name="_x0007__x000b_ 2 2 13 2 3 2" xfId="21084"/>
    <cellStyle name="_x0007__x000b_ 2 2 13 2 4" xfId="24588"/>
    <cellStyle name="_x0007__x000b_ 2 2 13 3" xfId="11008"/>
    <cellStyle name="_x0007__x000b_ 2 2 13 3 2" xfId="21083"/>
    <cellStyle name="_x0007__x000b_ 2 2 13 4" xfId="24290"/>
    <cellStyle name="_x0007__x000b_ 2 2 14" xfId="116"/>
    <cellStyle name="_x0007__x000b_ 2 2 14 2" xfId="1381"/>
    <cellStyle name="_x0007__x000b_ 2 2 14 2 2" xfId="8461"/>
    <cellStyle name="_x0007__x000b_ 2 2 14 2 2 2" xfId="11013"/>
    <cellStyle name="_x0007__x000b_ 2 2 14 2 2 2 2" xfId="21088"/>
    <cellStyle name="_x0007__x000b_ 2 2 14 2 2 3" xfId="30705"/>
    <cellStyle name="_x0007__x000b_ 2 2 14 2 3" xfId="11012"/>
    <cellStyle name="_x0007__x000b_ 2 2 14 2 3 2" xfId="21087"/>
    <cellStyle name="_x0007__x000b_ 2 2 14 2 4" xfId="24589"/>
    <cellStyle name="_x0007__x000b_ 2 2 14 3" xfId="11011"/>
    <cellStyle name="_x0007__x000b_ 2 2 14 3 2" xfId="21086"/>
    <cellStyle name="_x0007__x000b_ 2 2 14 4" xfId="24291"/>
    <cellStyle name="_x0007__x000b_ 2 2 15" xfId="117"/>
    <cellStyle name="_x0007__x000b_ 2 2 15 2" xfId="1382"/>
    <cellStyle name="_x0007__x000b_ 2 2 15 2 2" xfId="8462"/>
    <cellStyle name="_x0007__x000b_ 2 2 15 2 2 2" xfId="11016"/>
    <cellStyle name="_x0007__x000b_ 2 2 15 2 2 2 2" xfId="21091"/>
    <cellStyle name="_x0007__x000b_ 2 2 15 2 2 3" xfId="30706"/>
    <cellStyle name="_x0007__x000b_ 2 2 15 2 3" xfId="11015"/>
    <cellStyle name="_x0007__x000b_ 2 2 15 2 3 2" xfId="21090"/>
    <cellStyle name="_x0007__x000b_ 2 2 15 2 4" xfId="24590"/>
    <cellStyle name="_x0007__x000b_ 2 2 15 3" xfId="11014"/>
    <cellStyle name="_x0007__x000b_ 2 2 15 3 2" xfId="21089"/>
    <cellStyle name="_x0007__x000b_ 2 2 15 4" xfId="24292"/>
    <cellStyle name="_x0007__x000b_ 2 2 16" xfId="1376"/>
    <cellStyle name="_x0007__x000b_ 2 2 16 2" xfId="8456"/>
    <cellStyle name="_x0007__x000b_ 2 2 16 2 2" xfId="11018"/>
    <cellStyle name="_x0007__x000b_ 2 2 16 2 2 2" xfId="21093"/>
    <cellStyle name="_x0007__x000b_ 2 2 16 2 3" xfId="30700"/>
    <cellStyle name="_x0007__x000b_ 2 2 16 3" xfId="11017"/>
    <cellStyle name="_x0007__x000b_ 2 2 16 3 2" xfId="21092"/>
    <cellStyle name="_x0007__x000b_ 2 2 16 4" xfId="24584"/>
    <cellStyle name="_x0007__x000b_ 2 2 17" xfId="10998"/>
    <cellStyle name="_x0007__x000b_ 2 2 17 2" xfId="21073"/>
    <cellStyle name="_x0007__x000b_ 2 2 18" xfId="24286"/>
    <cellStyle name="_x0007__x000b_ 2 2 2" xfId="118"/>
    <cellStyle name="_x0007__x000b_ 2 2 2 2" xfId="1383"/>
    <cellStyle name="_x0007__x000b_ 2 2 2 2 2" xfId="8463"/>
    <cellStyle name="_x0007__x000b_ 2 2 2 2 2 2" xfId="11021"/>
    <cellStyle name="_x0007__x000b_ 2 2 2 2 2 2 2" xfId="21096"/>
    <cellStyle name="_x0007__x000b_ 2 2 2 2 2 3" xfId="30707"/>
    <cellStyle name="_x0007__x000b_ 2 2 2 2 3" xfId="11020"/>
    <cellStyle name="_x0007__x000b_ 2 2 2 2 3 2" xfId="21095"/>
    <cellStyle name="_x0007__x000b_ 2 2 2 2 4" xfId="24591"/>
    <cellStyle name="_x0007__x000b_ 2 2 2 3" xfId="11019"/>
    <cellStyle name="_x0007__x000b_ 2 2 2 3 2" xfId="21094"/>
    <cellStyle name="_x0007__x000b_ 2 2 2 4" xfId="24293"/>
    <cellStyle name="_x0007__x000b_ 2 2 3" xfId="119"/>
    <cellStyle name="_x0007__x000b_ 2 2 3 2" xfId="1384"/>
    <cellStyle name="_x0007__x000b_ 2 2 3 2 2" xfId="8464"/>
    <cellStyle name="_x0007__x000b_ 2 2 3 2 2 2" xfId="11024"/>
    <cellStyle name="_x0007__x000b_ 2 2 3 2 2 2 2" xfId="21099"/>
    <cellStyle name="_x0007__x000b_ 2 2 3 2 2 3" xfId="30708"/>
    <cellStyle name="_x0007__x000b_ 2 2 3 2 3" xfId="11023"/>
    <cellStyle name="_x0007__x000b_ 2 2 3 2 3 2" xfId="21098"/>
    <cellStyle name="_x0007__x000b_ 2 2 3 2 4" xfId="24592"/>
    <cellStyle name="_x0007__x000b_ 2 2 3 3" xfId="11022"/>
    <cellStyle name="_x0007__x000b_ 2 2 3 3 2" xfId="21097"/>
    <cellStyle name="_x0007__x000b_ 2 2 3 4" xfId="24294"/>
    <cellStyle name="_x0007__x000b_ 2 2 4" xfId="120"/>
    <cellStyle name="_x0007__x000b_ 2 2 4 2" xfId="1385"/>
    <cellStyle name="_x0007__x000b_ 2 2 4 2 2" xfId="8465"/>
    <cellStyle name="_x0007__x000b_ 2 2 4 2 2 2" xfId="11027"/>
    <cellStyle name="_x0007__x000b_ 2 2 4 2 2 2 2" xfId="21102"/>
    <cellStyle name="_x0007__x000b_ 2 2 4 2 2 3" xfId="30709"/>
    <cellStyle name="_x0007__x000b_ 2 2 4 2 3" xfId="11026"/>
    <cellStyle name="_x0007__x000b_ 2 2 4 2 3 2" xfId="21101"/>
    <cellStyle name="_x0007__x000b_ 2 2 4 2 4" xfId="24593"/>
    <cellStyle name="_x0007__x000b_ 2 2 4 3" xfId="11025"/>
    <cellStyle name="_x0007__x000b_ 2 2 4 3 2" xfId="21100"/>
    <cellStyle name="_x0007__x000b_ 2 2 4 4" xfId="24295"/>
    <cellStyle name="_x0007__x000b_ 2 2 5" xfId="121"/>
    <cellStyle name="_x0007__x000b_ 2 2 5 2" xfId="1386"/>
    <cellStyle name="_x0007__x000b_ 2 2 5 2 2" xfId="8466"/>
    <cellStyle name="_x0007__x000b_ 2 2 5 2 2 2" xfId="11030"/>
    <cellStyle name="_x0007__x000b_ 2 2 5 2 2 2 2" xfId="21105"/>
    <cellStyle name="_x0007__x000b_ 2 2 5 2 2 3" xfId="30710"/>
    <cellStyle name="_x0007__x000b_ 2 2 5 2 3" xfId="11029"/>
    <cellStyle name="_x0007__x000b_ 2 2 5 2 3 2" xfId="21104"/>
    <cellStyle name="_x0007__x000b_ 2 2 5 2 4" xfId="24594"/>
    <cellStyle name="_x0007__x000b_ 2 2 5 3" xfId="11028"/>
    <cellStyle name="_x0007__x000b_ 2 2 5 3 2" xfId="21103"/>
    <cellStyle name="_x0007__x000b_ 2 2 5 4" xfId="24296"/>
    <cellStyle name="_x0007__x000b_ 2 2 6" xfId="122"/>
    <cellStyle name="_x0007__x000b_ 2 2 6 2" xfId="1387"/>
    <cellStyle name="_x0007__x000b_ 2 2 6 2 2" xfId="8467"/>
    <cellStyle name="_x0007__x000b_ 2 2 6 2 2 2" xfId="11033"/>
    <cellStyle name="_x0007__x000b_ 2 2 6 2 2 2 2" xfId="21108"/>
    <cellStyle name="_x0007__x000b_ 2 2 6 2 2 3" xfId="30711"/>
    <cellStyle name="_x0007__x000b_ 2 2 6 2 3" xfId="11032"/>
    <cellStyle name="_x0007__x000b_ 2 2 6 2 3 2" xfId="21107"/>
    <cellStyle name="_x0007__x000b_ 2 2 6 2 4" xfId="24595"/>
    <cellStyle name="_x0007__x000b_ 2 2 6 3" xfId="11031"/>
    <cellStyle name="_x0007__x000b_ 2 2 6 3 2" xfId="21106"/>
    <cellStyle name="_x0007__x000b_ 2 2 6 4" xfId="24297"/>
    <cellStyle name="_x0007__x000b_ 2 2 7" xfId="123"/>
    <cellStyle name="_x0007__x000b_ 2 2 7 2" xfId="1388"/>
    <cellStyle name="_x0007__x000b_ 2 2 7 2 2" xfId="8468"/>
    <cellStyle name="_x0007__x000b_ 2 2 7 2 2 2" xfId="11036"/>
    <cellStyle name="_x0007__x000b_ 2 2 7 2 2 2 2" xfId="21111"/>
    <cellStyle name="_x0007__x000b_ 2 2 7 2 2 3" xfId="30712"/>
    <cellStyle name="_x0007__x000b_ 2 2 7 2 3" xfId="11035"/>
    <cellStyle name="_x0007__x000b_ 2 2 7 2 3 2" xfId="21110"/>
    <cellStyle name="_x0007__x000b_ 2 2 7 2 4" xfId="24596"/>
    <cellStyle name="_x0007__x000b_ 2 2 7 3" xfId="11034"/>
    <cellStyle name="_x0007__x000b_ 2 2 7 3 2" xfId="21109"/>
    <cellStyle name="_x0007__x000b_ 2 2 7 4" xfId="24298"/>
    <cellStyle name="_x0007__x000b_ 2 2 8" xfId="124"/>
    <cellStyle name="_x0007__x000b_ 2 2 8 2" xfId="1389"/>
    <cellStyle name="_x0007__x000b_ 2 2 8 2 2" xfId="8469"/>
    <cellStyle name="_x0007__x000b_ 2 2 8 2 2 2" xfId="11039"/>
    <cellStyle name="_x0007__x000b_ 2 2 8 2 2 2 2" xfId="21114"/>
    <cellStyle name="_x0007__x000b_ 2 2 8 2 2 3" xfId="30713"/>
    <cellStyle name="_x0007__x000b_ 2 2 8 2 3" xfId="11038"/>
    <cellStyle name="_x0007__x000b_ 2 2 8 2 3 2" xfId="21113"/>
    <cellStyle name="_x0007__x000b_ 2 2 8 2 4" xfId="24597"/>
    <cellStyle name="_x0007__x000b_ 2 2 8 3" xfId="11037"/>
    <cellStyle name="_x0007__x000b_ 2 2 8 3 2" xfId="21112"/>
    <cellStyle name="_x0007__x000b_ 2 2 8 4" xfId="24299"/>
    <cellStyle name="_x0007__x000b_ 2 2 9" xfId="125"/>
    <cellStyle name="_x0007__x000b_ 2 2 9 2" xfId="1390"/>
    <cellStyle name="_x0007__x000b_ 2 2 9 2 2" xfId="8470"/>
    <cellStyle name="_x0007__x000b_ 2 2 9 2 2 2" xfId="11042"/>
    <cellStyle name="_x0007__x000b_ 2 2 9 2 2 2 2" xfId="21117"/>
    <cellStyle name="_x0007__x000b_ 2 2 9 2 2 3" xfId="30714"/>
    <cellStyle name="_x0007__x000b_ 2 2 9 2 3" xfId="11041"/>
    <cellStyle name="_x0007__x000b_ 2 2 9 2 3 2" xfId="21116"/>
    <cellStyle name="_x0007__x000b_ 2 2 9 2 4" xfId="24598"/>
    <cellStyle name="_x0007__x000b_ 2 2 9 3" xfId="11040"/>
    <cellStyle name="_x0007__x000b_ 2 2 9 3 2" xfId="21115"/>
    <cellStyle name="_x0007__x000b_ 2 2 9 4" xfId="24300"/>
    <cellStyle name="_x0007__x000b_ 2 20" xfId="24178"/>
    <cellStyle name="_x0007__x000b_ 2 3" xfId="126"/>
    <cellStyle name="_x0007__x000b_ 2 3 10" xfId="127"/>
    <cellStyle name="_x0007__x000b_ 2 3 10 2" xfId="1392"/>
    <cellStyle name="_x0007__x000b_ 2 3 10 2 2" xfId="8472"/>
    <cellStyle name="_x0007__x000b_ 2 3 10 2 2 2" xfId="11046"/>
    <cellStyle name="_x0007__x000b_ 2 3 10 2 2 2 2" xfId="21121"/>
    <cellStyle name="_x0007__x000b_ 2 3 10 2 2 3" xfId="30716"/>
    <cellStyle name="_x0007__x000b_ 2 3 10 2 3" xfId="11045"/>
    <cellStyle name="_x0007__x000b_ 2 3 10 2 3 2" xfId="21120"/>
    <cellStyle name="_x0007__x000b_ 2 3 10 2 4" xfId="24600"/>
    <cellStyle name="_x0007__x000b_ 2 3 10 3" xfId="11044"/>
    <cellStyle name="_x0007__x000b_ 2 3 10 3 2" xfId="21119"/>
    <cellStyle name="_x0007__x000b_ 2 3 10 4" xfId="24302"/>
    <cellStyle name="_x0007__x000b_ 2 3 11" xfId="128"/>
    <cellStyle name="_x0007__x000b_ 2 3 11 2" xfId="1393"/>
    <cellStyle name="_x0007__x000b_ 2 3 11 2 2" xfId="8473"/>
    <cellStyle name="_x0007__x000b_ 2 3 11 2 2 2" xfId="11049"/>
    <cellStyle name="_x0007__x000b_ 2 3 11 2 2 2 2" xfId="21124"/>
    <cellStyle name="_x0007__x000b_ 2 3 11 2 2 3" xfId="30717"/>
    <cellStyle name="_x0007__x000b_ 2 3 11 2 3" xfId="11048"/>
    <cellStyle name="_x0007__x000b_ 2 3 11 2 3 2" xfId="21123"/>
    <cellStyle name="_x0007__x000b_ 2 3 11 2 4" xfId="24601"/>
    <cellStyle name="_x0007__x000b_ 2 3 11 3" xfId="11047"/>
    <cellStyle name="_x0007__x000b_ 2 3 11 3 2" xfId="21122"/>
    <cellStyle name="_x0007__x000b_ 2 3 11 4" xfId="24303"/>
    <cellStyle name="_x0007__x000b_ 2 3 12" xfId="129"/>
    <cellStyle name="_x0007__x000b_ 2 3 12 2" xfId="1394"/>
    <cellStyle name="_x0007__x000b_ 2 3 12 2 2" xfId="8474"/>
    <cellStyle name="_x0007__x000b_ 2 3 12 2 2 2" xfId="11052"/>
    <cellStyle name="_x0007__x000b_ 2 3 12 2 2 2 2" xfId="21127"/>
    <cellStyle name="_x0007__x000b_ 2 3 12 2 2 3" xfId="30718"/>
    <cellStyle name="_x0007__x000b_ 2 3 12 2 3" xfId="11051"/>
    <cellStyle name="_x0007__x000b_ 2 3 12 2 3 2" xfId="21126"/>
    <cellStyle name="_x0007__x000b_ 2 3 12 2 4" xfId="24602"/>
    <cellStyle name="_x0007__x000b_ 2 3 12 3" xfId="11050"/>
    <cellStyle name="_x0007__x000b_ 2 3 12 3 2" xfId="21125"/>
    <cellStyle name="_x0007__x000b_ 2 3 12 4" xfId="24304"/>
    <cellStyle name="_x0007__x000b_ 2 3 13" xfId="130"/>
    <cellStyle name="_x0007__x000b_ 2 3 13 2" xfId="1395"/>
    <cellStyle name="_x0007__x000b_ 2 3 13 2 2" xfId="8475"/>
    <cellStyle name="_x0007__x000b_ 2 3 13 2 2 2" xfId="11055"/>
    <cellStyle name="_x0007__x000b_ 2 3 13 2 2 2 2" xfId="21130"/>
    <cellStyle name="_x0007__x000b_ 2 3 13 2 2 3" xfId="30719"/>
    <cellStyle name="_x0007__x000b_ 2 3 13 2 3" xfId="11054"/>
    <cellStyle name="_x0007__x000b_ 2 3 13 2 3 2" xfId="21129"/>
    <cellStyle name="_x0007__x000b_ 2 3 13 2 4" xfId="24603"/>
    <cellStyle name="_x0007__x000b_ 2 3 13 3" xfId="11053"/>
    <cellStyle name="_x0007__x000b_ 2 3 13 3 2" xfId="21128"/>
    <cellStyle name="_x0007__x000b_ 2 3 13 4" xfId="24305"/>
    <cellStyle name="_x0007__x000b_ 2 3 14" xfId="131"/>
    <cellStyle name="_x0007__x000b_ 2 3 14 2" xfId="1396"/>
    <cellStyle name="_x0007__x000b_ 2 3 14 2 2" xfId="8476"/>
    <cellStyle name="_x0007__x000b_ 2 3 14 2 2 2" xfId="11058"/>
    <cellStyle name="_x0007__x000b_ 2 3 14 2 2 2 2" xfId="21133"/>
    <cellStyle name="_x0007__x000b_ 2 3 14 2 2 3" xfId="30720"/>
    <cellStyle name="_x0007__x000b_ 2 3 14 2 3" xfId="11057"/>
    <cellStyle name="_x0007__x000b_ 2 3 14 2 3 2" xfId="21132"/>
    <cellStyle name="_x0007__x000b_ 2 3 14 2 4" xfId="24604"/>
    <cellStyle name="_x0007__x000b_ 2 3 14 3" xfId="11056"/>
    <cellStyle name="_x0007__x000b_ 2 3 14 3 2" xfId="21131"/>
    <cellStyle name="_x0007__x000b_ 2 3 14 4" xfId="24306"/>
    <cellStyle name="_x0007__x000b_ 2 3 15" xfId="132"/>
    <cellStyle name="_x0007__x000b_ 2 3 15 2" xfId="1397"/>
    <cellStyle name="_x0007__x000b_ 2 3 15 2 2" xfId="8477"/>
    <cellStyle name="_x0007__x000b_ 2 3 15 2 2 2" xfId="11061"/>
    <cellStyle name="_x0007__x000b_ 2 3 15 2 2 2 2" xfId="21136"/>
    <cellStyle name="_x0007__x000b_ 2 3 15 2 2 3" xfId="30721"/>
    <cellStyle name="_x0007__x000b_ 2 3 15 2 3" xfId="11060"/>
    <cellStyle name="_x0007__x000b_ 2 3 15 2 3 2" xfId="21135"/>
    <cellStyle name="_x0007__x000b_ 2 3 15 2 4" xfId="24605"/>
    <cellStyle name="_x0007__x000b_ 2 3 15 3" xfId="11059"/>
    <cellStyle name="_x0007__x000b_ 2 3 15 3 2" xfId="21134"/>
    <cellStyle name="_x0007__x000b_ 2 3 15 4" xfId="24307"/>
    <cellStyle name="_x0007__x000b_ 2 3 16" xfId="1391"/>
    <cellStyle name="_x0007__x000b_ 2 3 16 2" xfId="8471"/>
    <cellStyle name="_x0007__x000b_ 2 3 16 2 2" xfId="11063"/>
    <cellStyle name="_x0007__x000b_ 2 3 16 2 2 2" xfId="21138"/>
    <cellStyle name="_x0007__x000b_ 2 3 16 2 3" xfId="30715"/>
    <cellStyle name="_x0007__x000b_ 2 3 16 3" xfId="11062"/>
    <cellStyle name="_x0007__x000b_ 2 3 16 3 2" xfId="21137"/>
    <cellStyle name="_x0007__x000b_ 2 3 16 4" xfId="24599"/>
    <cellStyle name="_x0007__x000b_ 2 3 17" xfId="11043"/>
    <cellStyle name="_x0007__x000b_ 2 3 17 2" xfId="21118"/>
    <cellStyle name="_x0007__x000b_ 2 3 18" xfId="24301"/>
    <cellStyle name="_x0007__x000b_ 2 3 2" xfId="133"/>
    <cellStyle name="_x0007__x000b_ 2 3 2 2" xfId="1398"/>
    <cellStyle name="_x0007__x000b_ 2 3 2 2 2" xfId="8478"/>
    <cellStyle name="_x0007__x000b_ 2 3 2 2 2 2" xfId="11066"/>
    <cellStyle name="_x0007__x000b_ 2 3 2 2 2 2 2" xfId="21141"/>
    <cellStyle name="_x0007__x000b_ 2 3 2 2 2 3" xfId="30722"/>
    <cellStyle name="_x0007__x000b_ 2 3 2 2 3" xfId="11065"/>
    <cellStyle name="_x0007__x000b_ 2 3 2 2 3 2" xfId="21140"/>
    <cellStyle name="_x0007__x000b_ 2 3 2 2 4" xfId="24606"/>
    <cellStyle name="_x0007__x000b_ 2 3 2 3" xfId="11064"/>
    <cellStyle name="_x0007__x000b_ 2 3 2 3 2" xfId="21139"/>
    <cellStyle name="_x0007__x000b_ 2 3 2 4" xfId="24308"/>
    <cellStyle name="_x0007__x000b_ 2 3 3" xfId="134"/>
    <cellStyle name="_x0007__x000b_ 2 3 3 2" xfId="1399"/>
    <cellStyle name="_x0007__x000b_ 2 3 3 2 2" xfId="8479"/>
    <cellStyle name="_x0007__x000b_ 2 3 3 2 2 2" xfId="11069"/>
    <cellStyle name="_x0007__x000b_ 2 3 3 2 2 2 2" xfId="21144"/>
    <cellStyle name="_x0007__x000b_ 2 3 3 2 2 3" xfId="30723"/>
    <cellStyle name="_x0007__x000b_ 2 3 3 2 3" xfId="11068"/>
    <cellStyle name="_x0007__x000b_ 2 3 3 2 3 2" xfId="21143"/>
    <cellStyle name="_x0007__x000b_ 2 3 3 2 4" xfId="24607"/>
    <cellStyle name="_x0007__x000b_ 2 3 3 3" xfId="11067"/>
    <cellStyle name="_x0007__x000b_ 2 3 3 3 2" xfId="21142"/>
    <cellStyle name="_x0007__x000b_ 2 3 3 4" xfId="24309"/>
    <cellStyle name="_x0007__x000b_ 2 3 4" xfId="135"/>
    <cellStyle name="_x0007__x000b_ 2 3 4 2" xfId="1400"/>
    <cellStyle name="_x0007__x000b_ 2 3 4 2 2" xfId="8480"/>
    <cellStyle name="_x0007__x000b_ 2 3 4 2 2 2" xfId="11072"/>
    <cellStyle name="_x0007__x000b_ 2 3 4 2 2 2 2" xfId="21147"/>
    <cellStyle name="_x0007__x000b_ 2 3 4 2 2 3" xfId="30724"/>
    <cellStyle name="_x0007__x000b_ 2 3 4 2 3" xfId="11071"/>
    <cellStyle name="_x0007__x000b_ 2 3 4 2 3 2" xfId="21146"/>
    <cellStyle name="_x0007__x000b_ 2 3 4 2 4" xfId="24608"/>
    <cellStyle name="_x0007__x000b_ 2 3 4 3" xfId="11070"/>
    <cellStyle name="_x0007__x000b_ 2 3 4 3 2" xfId="21145"/>
    <cellStyle name="_x0007__x000b_ 2 3 4 4" xfId="24310"/>
    <cellStyle name="_x0007__x000b_ 2 3 5" xfId="136"/>
    <cellStyle name="_x0007__x000b_ 2 3 5 2" xfId="1401"/>
    <cellStyle name="_x0007__x000b_ 2 3 5 2 2" xfId="8481"/>
    <cellStyle name="_x0007__x000b_ 2 3 5 2 2 2" xfId="11075"/>
    <cellStyle name="_x0007__x000b_ 2 3 5 2 2 2 2" xfId="21150"/>
    <cellStyle name="_x0007__x000b_ 2 3 5 2 2 3" xfId="30725"/>
    <cellStyle name="_x0007__x000b_ 2 3 5 2 3" xfId="11074"/>
    <cellStyle name="_x0007__x000b_ 2 3 5 2 3 2" xfId="21149"/>
    <cellStyle name="_x0007__x000b_ 2 3 5 2 4" xfId="24609"/>
    <cellStyle name="_x0007__x000b_ 2 3 5 3" xfId="11073"/>
    <cellStyle name="_x0007__x000b_ 2 3 5 3 2" xfId="21148"/>
    <cellStyle name="_x0007__x000b_ 2 3 5 4" xfId="24311"/>
    <cellStyle name="_x0007__x000b_ 2 3 6" xfId="137"/>
    <cellStyle name="_x0007__x000b_ 2 3 6 2" xfId="1402"/>
    <cellStyle name="_x0007__x000b_ 2 3 6 2 2" xfId="8482"/>
    <cellStyle name="_x0007__x000b_ 2 3 6 2 2 2" xfId="11078"/>
    <cellStyle name="_x0007__x000b_ 2 3 6 2 2 2 2" xfId="21153"/>
    <cellStyle name="_x0007__x000b_ 2 3 6 2 2 3" xfId="30726"/>
    <cellStyle name="_x0007__x000b_ 2 3 6 2 3" xfId="11077"/>
    <cellStyle name="_x0007__x000b_ 2 3 6 2 3 2" xfId="21152"/>
    <cellStyle name="_x0007__x000b_ 2 3 6 2 4" xfId="24610"/>
    <cellStyle name="_x0007__x000b_ 2 3 6 3" xfId="11076"/>
    <cellStyle name="_x0007__x000b_ 2 3 6 3 2" xfId="21151"/>
    <cellStyle name="_x0007__x000b_ 2 3 6 4" xfId="24312"/>
    <cellStyle name="_x0007__x000b_ 2 3 7" xfId="138"/>
    <cellStyle name="_x0007__x000b_ 2 3 7 2" xfId="1403"/>
    <cellStyle name="_x0007__x000b_ 2 3 7 2 2" xfId="8483"/>
    <cellStyle name="_x0007__x000b_ 2 3 7 2 2 2" xfId="11081"/>
    <cellStyle name="_x0007__x000b_ 2 3 7 2 2 2 2" xfId="21156"/>
    <cellStyle name="_x0007__x000b_ 2 3 7 2 2 3" xfId="30727"/>
    <cellStyle name="_x0007__x000b_ 2 3 7 2 3" xfId="11080"/>
    <cellStyle name="_x0007__x000b_ 2 3 7 2 3 2" xfId="21155"/>
    <cellStyle name="_x0007__x000b_ 2 3 7 2 4" xfId="24611"/>
    <cellStyle name="_x0007__x000b_ 2 3 7 3" xfId="11079"/>
    <cellStyle name="_x0007__x000b_ 2 3 7 3 2" xfId="21154"/>
    <cellStyle name="_x0007__x000b_ 2 3 7 4" xfId="24313"/>
    <cellStyle name="_x0007__x000b_ 2 3 8" xfId="139"/>
    <cellStyle name="_x0007__x000b_ 2 3 8 2" xfId="1404"/>
    <cellStyle name="_x0007__x000b_ 2 3 8 2 2" xfId="8484"/>
    <cellStyle name="_x0007__x000b_ 2 3 8 2 2 2" xfId="11084"/>
    <cellStyle name="_x0007__x000b_ 2 3 8 2 2 2 2" xfId="21159"/>
    <cellStyle name="_x0007__x000b_ 2 3 8 2 2 3" xfId="30728"/>
    <cellStyle name="_x0007__x000b_ 2 3 8 2 3" xfId="11083"/>
    <cellStyle name="_x0007__x000b_ 2 3 8 2 3 2" xfId="21158"/>
    <cellStyle name="_x0007__x000b_ 2 3 8 2 4" xfId="24612"/>
    <cellStyle name="_x0007__x000b_ 2 3 8 3" xfId="11082"/>
    <cellStyle name="_x0007__x000b_ 2 3 8 3 2" xfId="21157"/>
    <cellStyle name="_x0007__x000b_ 2 3 8 4" xfId="24314"/>
    <cellStyle name="_x0007__x000b_ 2 3 9" xfId="140"/>
    <cellStyle name="_x0007__x000b_ 2 3 9 2" xfId="1405"/>
    <cellStyle name="_x0007__x000b_ 2 3 9 2 2" xfId="8485"/>
    <cellStyle name="_x0007__x000b_ 2 3 9 2 2 2" xfId="11087"/>
    <cellStyle name="_x0007__x000b_ 2 3 9 2 2 2 2" xfId="21162"/>
    <cellStyle name="_x0007__x000b_ 2 3 9 2 2 3" xfId="30729"/>
    <cellStyle name="_x0007__x000b_ 2 3 9 2 3" xfId="11086"/>
    <cellStyle name="_x0007__x000b_ 2 3 9 2 3 2" xfId="21161"/>
    <cellStyle name="_x0007__x000b_ 2 3 9 2 4" xfId="24613"/>
    <cellStyle name="_x0007__x000b_ 2 3 9 3" xfId="11085"/>
    <cellStyle name="_x0007__x000b_ 2 3 9 3 2" xfId="21160"/>
    <cellStyle name="_x0007__x000b_ 2 3 9 4" xfId="24315"/>
    <cellStyle name="_x0007__x000b_ 2 4" xfId="141"/>
    <cellStyle name="_x0007__x000b_ 2 4 10" xfId="142"/>
    <cellStyle name="_x0007__x000b_ 2 4 10 2" xfId="1407"/>
    <cellStyle name="_x0007__x000b_ 2 4 10 2 2" xfId="8487"/>
    <cellStyle name="_x0007__x000b_ 2 4 10 2 2 2" xfId="11091"/>
    <cellStyle name="_x0007__x000b_ 2 4 10 2 2 2 2" xfId="21166"/>
    <cellStyle name="_x0007__x000b_ 2 4 10 2 2 3" xfId="30731"/>
    <cellStyle name="_x0007__x000b_ 2 4 10 2 3" xfId="11090"/>
    <cellStyle name="_x0007__x000b_ 2 4 10 2 3 2" xfId="21165"/>
    <cellStyle name="_x0007__x000b_ 2 4 10 2 4" xfId="24615"/>
    <cellStyle name="_x0007__x000b_ 2 4 10 3" xfId="11089"/>
    <cellStyle name="_x0007__x000b_ 2 4 10 3 2" xfId="21164"/>
    <cellStyle name="_x0007__x000b_ 2 4 10 4" xfId="24317"/>
    <cellStyle name="_x0007__x000b_ 2 4 11" xfId="143"/>
    <cellStyle name="_x0007__x000b_ 2 4 11 2" xfId="1408"/>
    <cellStyle name="_x0007__x000b_ 2 4 11 2 2" xfId="8488"/>
    <cellStyle name="_x0007__x000b_ 2 4 11 2 2 2" xfId="11094"/>
    <cellStyle name="_x0007__x000b_ 2 4 11 2 2 2 2" xfId="21169"/>
    <cellStyle name="_x0007__x000b_ 2 4 11 2 2 3" xfId="30732"/>
    <cellStyle name="_x0007__x000b_ 2 4 11 2 3" xfId="11093"/>
    <cellStyle name="_x0007__x000b_ 2 4 11 2 3 2" xfId="21168"/>
    <cellStyle name="_x0007__x000b_ 2 4 11 2 4" xfId="24616"/>
    <cellStyle name="_x0007__x000b_ 2 4 11 3" xfId="11092"/>
    <cellStyle name="_x0007__x000b_ 2 4 11 3 2" xfId="21167"/>
    <cellStyle name="_x0007__x000b_ 2 4 11 4" xfId="24318"/>
    <cellStyle name="_x0007__x000b_ 2 4 12" xfId="144"/>
    <cellStyle name="_x0007__x000b_ 2 4 12 2" xfId="1409"/>
    <cellStyle name="_x0007__x000b_ 2 4 12 2 2" xfId="8489"/>
    <cellStyle name="_x0007__x000b_ 2 4 12 2 2 2" xfId="11097"/>
    <cellStyle name="_x0007__x000b_ 2 4 12 2 2 2 2" xfId="21172"/>
    <cellStyle name="_x0007__x000b_ 2 4 12 2 2 3" xfId="30733"/>
    <cellStyle name="_x0007__x000b_ 2 4 12 2 3" xfId="11096"/>
    <cellStyle name="_x0007__x000b_ 2 4 12 2 3 2" xfId="21171"/>
    <cellStyle name="_x0007__x000b_ 2 4 12 2 4" xfId="24617"/>
    <cellStyle name="_x0007__x000b_ 2 4 12 3" xfId="11095"/>
    <cellStyle name="_x0007__x000b_ 2 4 12 3 2" xfId="21170"/>
    <cellStyle name="_x0007__x000b_ 2 4 12 4" xfId="24319"/>
    <cellStyle name="_x0007__x000b_ 2 4 13" xfId="145"/>
    <cellStyle name="_x0007__x000b_ 2 4 13 2" xfId="1410"/>
    <cellStyle name="_x0007__x000b_ 2 4 13 2 2" xfId="8490"/>
    <cellStyle name="_x0007__x000b_ 2 4 13 2 2 2" xfId="11100"/>
    <cellStyle name="_x0007__x000b_ 2 4 13 2 2 2 2" xfId="21175"/>
    <cellStyle name="_x0007__x000b_ 2 4 13 2 2 3" xfId="30734"/>
    <cellStyle name="_x0007__x000b_ 2 4 13 2 3" xfId="11099"/>
    <cellStyle name="_x0007__x000b_ 2 4 13 2 3 2" xfId="21174"/>
    <cellStyle name="_x0007__x000b_ 2 4 13 2 4" xfId="24618"/>
    <cellStyle name="_x0007__x000b_ 2 4 13 3" xfId="11098"/>
    <cellStyle name="_x0007__x000b_ 2 4 13 3 2" xfId="21173"/>
    <cellStyle name="_x0007__x000b_ 2 4 13 4" xfId="24320"/>
    <cellStyle name="_x0007__x000b_ 2 4 14" xfId="146"/>
    <cellStyle name="_x0007__x000b_ 2 4 14 2" xfId="1411"/>
    <cellStyle name="_x0007__x000b_ 2 4 14 2 2" xfId="8491"/>
    <cellStyle name="_x0007__x000b_ 2 4 14 2 2 2" xfId="11103"/>
    <cellStyle name="_x0007__x000b_ 2 4 14 2 2 2 2" xfId="21178"/>
    <cellStyle name="_x0007__x000b_ 2 4 14 2 2 3" xfId="30735"/>
    <cellStyle name="_x0007__x000b_ 2 4 14 2 3" xfId="11102"/>
    <cellStyle name="_x0007__x000b_ 2 4 14 2 3 2" xfId="21177"/>
    <cellStyle name="_x0007__x000b_ 2 4 14 2 4" xfId="24619"/>
    <cellStyle name="_x0007__x000b_ 2 4 14 3" xfId="11101"/>
    <cellStyle name="_x0007__x000b_ 2 4 14 3 2" xfId="21176"/>
    <cellStyle name="_x0007__x000b_ 2 4 14 4" xfId="24321"/>
    <cellStyle name="_x0007__x000b_ 2 4 15" xfId="147"/>
    <cellStyle name="_x0007__x000b_ 2 4 15 2" xfId="1412"/>
    <cellStyle name="_x0007__x000b_ 2 4 15 2 2" xfId="8492"/>
    <cellStyle name="_x0007__x000b_ 2 4 15 2 2 2" xfId="11106"/>
    <cellStyle name="_x0007__x000b_ 2 4 15 2 2 2 2" xfId="21181"/>
    <cellStyle name="_x0007__x000b_ 2 4 15 2 2 3" xfId="30736"/>
    <cellStyle name="_x0007__x000b_ 2 4 15 2 3" xfId="11105"/>
    <cellStyle name="_x0007__x000b_ 2 4 15 2 3 2" xfId="21180"/>
    <cellStyle name="_x0007__x000b_ 2 4 15 2 4" xfId="24620"/>
    <cellStyle name="_x0007__x000b_ 2 4 15 3" xfId="11104"/>
    <cellStyle name="_x0007__x000b_ 2 4 15 3 2" xfId="21179"/>
    <cellStyle name="_x0007__x000b_ 2 4 15 4" xfId="24322"/>
    <cellStyle name="_x0007__x000b_ 2 4 16" xfId="1406"/>
    <cellStyle name="_x0007__x000b_ 2 4 16 2" xfId="8486"/>
    <cellStyle name="_x0007__x000b_ 2 4 16 2 2" xfId="11108"/>
    <cellStyle name="_x0007__x000b_ 2 4 16 2 2 2" xfId="21183"/>
    <cellStyle name="_x0007__x000b_ 2 4 16 2 3" xfId="30730"/>
    <cellStyle name="_x0007__x000b_ 2 4 16 3" xfId="11107"/>
    <cellStyle name="_x0007__x000b_ 2 4 16 3 2" xfId="21182"/>
    <cellStyle name="_x0007__x000b_ 2 4 16 4" xfId="24614"/>
    <cellStyle name="_x0007__x000b_ 2 4 17" xfId="11088"/>
    <cellStyle name="_x0007__x000b_ 2 4 17 2" xfId="21163"/>
    <cellStyle name="_x0007__x000b_ 2 4 18" xfId="24316"/>
    <cellStyle name="_x0007__x000b_ 2 4 2" xfId="148"/>
    <cellStyle name="_x0007__x000b_ 2 4 2 2" xfId="1413"/>
    <cellStyle name="_x0007__x000b_ 2 4 2 2 2" xfId="8493"/>
    <cellStyle name="_x0007__x000b_ 2 4 2 2 2 2" xfId="11111"/>
    <cellStyle name="_x0007__x000b_ 2 4 2 2 2 2 2" xfId="21186"/>
    <cellStyle name="_x0007__x000b_ 2 4 2 2 2 3" xfId="30737"/>
    <cellStyle name="_x0007__x000b_ 2 4 2 2 3" xfId="11110"/>
    <cellStyle name="_x0007__x000b_ 2 4 2 2 3 2" xfId="21185"/>
    <cellStyle name="_x0007__x000b_ 2 4 2 2 4" xfId="24621"/>
    <cellStyle name="_x0007__x000b_ 2 4 2 3" xfId="11109"/>
    <cellStyle name="_x0007__x000b_ 2 4 2 3 2" xfId="21184"/>
    <cellStyle name="_x0007__x000b_ 2 4 2 4" xfId="24323"/>
    <cellStyle name="_x0007__x000b_ 2 4 3" xfId="149"/>
    <cellStyle name="_x0007__x000b_ 2 4 3 2" xfId="1414"/>
    <cellStyle name="_x0007__x000b_ 2 4 3 2 2" xfId="8494"/>
    <cellStyle name="_x0007__x000b_ 2 4 3 2 2 2" xfId="11114"/>
    <cellStyle name="_x0007__x000b_ 2 4 3 2 2 2 2" xfId="21189"/>
    <cellStyle name="_x0007__x000b_ 2 4 3 2 2 3" xfId="30738"/>
    <cellStyle name="_x0007__x000b_ 2 4 3 2 3" xfId="11113"/>
    <cellStyle name="_x0007__x000b_ 2 4 3 2 3 2" xfId="21188"/>
    <cellStyle name="_x0007__x000b_ 2 4 3 2 4" xfId="24622"/>
    <cellStyle name="_x0007__x000b_ 2 4 3 3" xfId="11112"/>
    <cellStyle name="_x0007__x000b_ 2 4 3 3 2" xfId="21187"/>
    <cellStyle name="_x0007__x000b_ 2 4 3 4" xfId="24324"/>
    <cellStyle name="_x0007__x000b_ 2 4 4" xfId="150"/>
    <cellStyle name="_x0007__x000b_ 2 4 4 2" xfId="1415"/>
    <cellStyle name="_x0007__x000b_ 2 4 4 2 2" xfId="8495"/>
    <cellStyle name="_x0007__x000b_ 2 4 4 2 2 2" xfId="11117"/>
    <cellStyle name="_x0007__x000b_ 2 4 4 2 2 2 2" xfId="21192"/>
    <cellStyle name="_x0007__x000b_ 2 4 4 2 2 3" xfId="30739"/>
    <cellStyle name="_x0007__x000b_ 2 4 4 2 3" xfId="11116"/>
    <cellStyle name="_x0007__x000b_ 2 4 4 2 3 2" xfId="21191"/>
    <cellStyle name="_x0007__x000b_ 2 4 4 2 4" xfId="24623"/>
    <cellStyle name="_x0007__x000b_ 2 4 4 3" xfId="11115"/>
    <cellStyle name="_x0007__x000b_ 2 4 4 3 2" xfId="21190"/>
    <cellStyle name="_x0007__x000b_ 2 4 4 4" xfId="24325"/>
    <cellStyle name="_x0007__x000b_ 2 4 5" xfId="151"/>
    <cellStyle name="_x0007__x000b_ 2 4 5 2" xfId="1416"/>
    <cellStyle name="_x0007__x000b_ 2 4 5 2 2" xfId="8496"/>
    <cellStyle name="_x0007__x000b_ 2 4 5 2 2 2" xfId="11120"/>
    <cellStyle name="_x0007__x000b_ 2 4 5 2 2 2 2" xfId="21195"/>
    <cellStyle name="_x0007__x000b_ 2 4 5 2 2 3" xfId="30740"/>
    <cellStyle name="_x0007__x000b_ 2 4 5 2 3" xfId="11119"/>
    <cellStyle name="_x0007__x000b_ 2 4 5 2 3 2" xfId="21194"/>
    <cellStyle name="_x0007__x000b_ 2 4 5 2 4" xfId="24624"/>
    <cellStyle name="_x0007__x000b_ 2 4 5 3" xfId="11118"/>
    <cellStyle name="_x0007__x000b_ 2 4 5 3 2" xfId="21193"/>
    <cellStyle name="_x0007__x000b_ 2 4 5 4" xfId="24326"/>
    <cellStyle name="_x0007__x000b_ 2 4 6" xfId="152"/>
    <cellStyle name="_x0007__x000b_ 2 4 6 2" xfId="1417"/>
    <cellStyle name="_x0007__x000b_ 2 4 6 2 2" xfId="8497"/>
    <cellStyle name="_x0007__x000b_ 2 4 6 2 2 2" xfId="11123"/>
    <cellStyle name="_x0007__x000b_ 2 4 6 2 2 2 2" xfId="21198"/>
    <cellStyle name="_x0007__x000b_ 2 4 6 2 2 3" xfId="30741"/>
    <cellStyle name="_x0007__x000b_ 2 4 6 2 3" xfId="11122"/>
    <cellStyle name="_x0007__x000b_ 2 4 6 2 3 2" xfId="21197"/>
    <cellStyle name="_x0007__x000b_ 2 4 6 2 4" xfId="24625"/>
    <cellStyle name="_x0007__x000b_ 2 4 6 3" xfId="11121"/>
    <cellStyle name="_x0007__x000b_ 2 4 6 3 2" xfId="21196"/>
    <cellStyle name="_x0007__x000b_ 2 4 6 4" xfId="24327"/>
    <cellStyle name="_x0007__x000b_ 2 4 7" xfId="153"/>
    <cellStyle name="_x0007__x000b_ 2 4 7 2" xfId="1418"/>
    <cellStyle name="_x0007__x000b_ 2 4 7 2 2" xfId="8498"/>
    <cellStyle name="_x0007__x000b_ 2 4 7 2 2 2" xfId="11126"/>
    <cellStyle name="_x0007__x000b_ 2 4 7 2 2 2 2" xfId="21201"/>
    <cellStyle name="_x0007__x000b_ 2 4 7 2 2 3" xfId="30742"/>
    <cellStyle name="_x0007__x000b_ 2 4 7 2 3" xfId="11125"/>
    <cellStyle name="_x0007__x000b_ 2 4 7 2 3 2" xfId="21200"/>
    <cellStyle name="_x0007__x000b_ 2 4 7 2 4" xfId="24626"/>
    <cellStyle name="_x0007__x000b_ 2 4 7 3" xfId="11124"/>
    <cellStyle name="_x0007__x000b_ 2 4 7 3 2" xfId="21199"/>
    <cellStyle name="_x0007__x000b_ 2 4 7 4" xfId="24328"/>
    <cellStyle name="_x0007__x000b_ 2 4 8" xfId="154"/>
    <cellStyle name="_x0007__x000b_ 2 4 8 2" xfId="1419"/>
    <cellStyle name="_x0007__x000b_ 2 4 8 2 2" xfId="8499"/>
    <cellStyle name="_x0007__x000b_ 2 4 8 2 2 2" xfId="11129"/>
    <cellStyle name="_x0007__x000b_ 2 4 8 2 2 2 2" xfId="21204"/>
    <cellStyle name="_x0007__x000b_ 2 4 8 2 2 3" xfId="30743"/>
    <cellStyle name="_x0007__x000b_ 2 4 8 2 3" xfId="11128"/>
    <cellStyle name="_x0007__x000b_ 2 4 8 2 3 2" xfId="21203"/>
    <cellStyle name="_x0007__x000b_ 2 4 8 2 4" xfId="24627"/>
    <cellStyle name="_x0007__x000b_ 2 4 8 3" xfId="11127"/>
    <cellStyle name="_x0007__x000b_ 2 4 8 3 2" xfId="21202"/>
    <cellStyle name="_x0007__x000b_ 2 4 8 4" xfId="24329"/>
    <cellStyle name="_x0007__x000b_ 2 4 9" xfId="155"/>
    <cellStyle name="_x0007__x000b_ 2 4 9 2" xfId="1420"/>
    <cellStyle name="_x0007__x000b_ 2 4 9 2 2" xfId="8500"/>
    <cellStyle name="_x0007__x000b_ 2 4 9 2 2 2" xfId="11132"/>
    <cellStyle name="_x0007__x000b_ 2 4 9 2 2 2 2" xfId="21207"/>
    <cellStyle name="_x0007__x000b_ 2 4 9 2 2 3" xfId="30744"/>
    <cellStyle name="_x0007__x000b_ 2 4 9 2 3" xfId="11131"/>
    <cellStyle name="_x0007__x000b_ 2 4 9 2 3 2" xfId="21206"/>
    <cellStyle name="_x0007__x000b_ 2 4 9 2 4" xfId="24628"/>
    <cellStyle name="_x0007__x000b_ 2 4 9 3" xfId="11130"/>
    <cellStyle name="_x0007__x000b_ 2 4 9 3 2" xfId="21205"/>
    <cellStyle name="_x0007__x000b_ 2 4 9 4" xfId="24330"/>
    <cellStyle name="_x0007__x000b_ 2 5" xfId="156"/>
    <cellStyle name="_x0007__x000b_ 2 5 10" xfId="157"/>
    <cellStyle name="_x0007__x000b_ 2 5 10 2" xfId="1422"/>
    <cellStyle name="_x0007__x000b_ 2 5 10 2 2" xfId="8502"/>
    <cellStyle name="_x0007__x000b_ 2 5 10 2 2 2" xfId="11136"/>
    <cellStyle name="_x0007__x000b_ 2 5 10 2 2 2 2" xfId="21211"/>
    <cellStyle name="_x0007__x000b_ 2 5 10 2 2 3" xfId="30746"/>
    <cellStyle name="_x0007__x000b_ 2 5 10 2 3" xfId="11135"/>
    <cellStyle name="_x0007__x000b_ 2 5 10 2 3 2" xfId="21210"/>
    <cellStyle name="_x0007__x000b_ 2 5 10 2 4" xfId="24630"/>
    <cellStyle name="_x0007__x000b_ 2 5 10 3" xfId="11134"/>
    <cellStyle name="_x0007__x000b_ 2 5 10 3 2" xfId="21209"/>
    <cellStyle name="_x0007__x000b_ 2 5 10 4" xfId="24332"/>
    <cellStyle name="_x0007__x000b_ 2 5 11" xfId="158"/>
    <cellStyle name="_x0007__x000b_ 2 5 11 2" xfId="1423"/>
    <cellStyle name="_x0007__x000b_ 2 5 11 2 2" xfId="8503"/>
    <cellStyle name="_x0007__x000b_ 2 5 11 2 2 2" xfId="11139"/>
    <cellStyle name="_x0007__x000b_ 2 5 11 2 2 2 2" xfId="21214"/>
    <cellStyle name="_x0007__x000b_ 2 5 11 2 2 3" xfId="30747"/>
    <cellStyle name="_x0007__x000b_ 2 5 11 2 3" xfId="11138"/>
    <cellStyle name="_x0007__x000b_ 2 5 11 2 3 2" xfId="21213"/>
    <cellStyle name="_x0007__x000b_ 2 5 11 2 4" xfId="24631"/>
    <cellStyle name="_x0007__x000b_ 2 5 11 3" xfId="11137"/>
    <cellStyle name="_x0007__x000b_ 2 5 11 3 2" xfId="21212"/>
    <cellStyle name="_x0007__x000b_ 2 5 11 4" xfId="24333"/>
    <cellStyle name="_x0007__x000b_ 2 5 12" xfId="159"/>
    <cellStyle name="_x0007__x000b_ 2 5 12 2" xfId="1424"/>
    <cellStyle name="_x0007__x000b_ 2 5 12 2 2" xfId="8504"/>
    <cellStyle name="_x0007__x000b_ 2 5 12 2 2 2" xfId="11142"/>
    <cellStyle name="_x0007__x000b_ 2 5 12 2 2 2 2" xfId="21217"/>
    <cellStyle name="_x0007__x000b_ 2 5 12 2 2 3" xfId="30748"/>
    <cellStyle name="_x0007__x000b_ 2 5 12 2 3" xfId="11141"/>
    <cellStyle name="_x0007__x000b_ 2 5 12 2 3 2" xfId="21216"/>
    <cellStyle name="_x0007__x000b_ 2 5 12 2 4" xfId="24632"/>
    <cellStyle name="_x0007__x000b_ 2 5 12 3" xfId="11140"/>
    <cellStyle name="_x0007__x000b_ 2 5 12 3 2" xfId="21215"/>
    <cellStyle name="_x0007__x000b_ 2 5 12 4" xfId="24334"/>
    <cellStyle name="_x0007__x000b_ 2 5 13" xfId="160"/>
    <cellStyle name="_x0007__x000b_ 2 5 13 2" xfId="1425"/>
    <cellStyle name="_x0007__x000b_ 2 5 13 2 2" xfId="8505"/>
    <cellStyle name="_x0007__x000b_ 2 5 13 2 2 2" xfId="11145"/>
    <cellStyle name="_x0007__x000b_ 2 5 13 2 2 2 2" xfId="21220"/>
    <cellStyle name="_x0007__x000b_ 2 5 13 2 2 3" xfId="30749"/>
    <cellStyle name="_x0007__x000b_ 2 5 13 2 3" xfId="11144"/>
    <cellStyle name="_x0007__x000b_ 2 5 13 2 3 2" xfId="21219"/>
    <cellStyle name="_x0007__x000b_ 2 5 13 2 4" xfId="24633"/>
    <cellStyle name="_x0007__x000b_ 2 5 13 3" xfId="11143"/>
    <cellStyle name="_x0007__x000b_ 2 5 13 3 2" xfId="21218"/>
    <cellStyle name="_x0007__x000b_ 2 5 13 4" xfId="24335"/>
    <cellStyle name="_x0007__x000b_ 2 5 14" xfId="161"/>
    <cellStyle name="_x0007__x000b_ 2 5 14 2" xfId="1426"/>
    <cellStyle name="_x0007__x000b_ 2 5 14 2 2" xfId="8506"/>
    <cellStyle name="_x0007__x000b_ 2 5 14 2 2 2" xfId="11148"/>
    <cellStyle name="_x0007__x000b_ 2 5 14 2 2 2 2" xfId="21223"/>
    <cellStyle name="_x0007__x000b_ 2 5 14 2 2 3" xfId="30750"/>
    <cellStyle name="_x0007__x000b_ 2 5 14 2 3" xfId="11147"/>
    <cellStyle name="_x0007__x000b_ 2 5 14 2 3 2" xfId="21222"/>
    <cellStyle name="_x0007__x000b_ 2 5 14 2 4" xfId="24634"/>
    <cellStyle name="_x0007__x000b_ 2 5 14 3" xfId="11146"/>
    <cellStyle name="_x0007__x000b_ 2 5 14 3 2" xfId="21221"/>
    <cellStyle name="_x0007__x000b_ 2 5 14 4" xfId="24336"/>
    <cellStyle name="_x0007__x000b_ 2 5 15" xfId="162"/>
    <cellStyle name="_x0007__x000b_ 2 5 15 2" xfId="1427"/>
    <cellStyle name="_x0007__x000b_ 2 5 15 2 2" xfId="8507"/>
    <cellStyle name="_x0007__x000b_ 2 5 15 2 2 2" xfId="11151"/>
    <cellStyle name="_x0007__x000b_ 2 5 15 2 2 2 2" xfId="21226"/>
    <cellStyle name="_x0007__x000b_ 2 5 15 2 2 3" xfId="30751"/>
    <cellStyle name="_x0007__x000b_ 2 5 15 2 3" xfId="11150"/>
    <cellStyle name="_x0007__x000b_ 2 5 15 2 3 2" xfId="21225"/>
    <cellStyle name="_x0007__x000b_ 2 5 15 2 4" xfId="24635"/>
    <cellStyle name="_x0007__x000b_ 2 5 15 3" xfId="11149"/>
    <cellStyle name="_x0007__x000b_ 2 5 15 3 2" xfId="21224"/>
    <cellStyle name="_x0007__x000b_ 2 5 15 4" xfId="24337"/>
    <cellStyle name="_x0007__x000b_ 2 5 16" xfId="1421"/>
    <cellStyle name="_x0007__x000b_ 2 5 16 2" xfId="8501"/>
    <cellStyle name="_x0007__x000b_ 2 5 16 2 2" xfId="11153"/>
    <cellStyle name="_x0007__x000b_ 2 5 16 2 2 2" xfId="21228"/>
    <cellStyle name="_x0007__x000b_ 2 5 16 2 3" xfId="30745"/>
    <cellStyle name="_x0007__x000b_ 2 5 16 3" xfId="11152"/>
    <cellStyle name="_x0007__x000b_ 2 5 16 3 2" xfId="21227"/>
    <cellStyle name="_x0007__x000b_ 2 5 16 4" xfId="24629"/>
    <cellStyle name="_x0007__x000b_ 2 5 17" xfId="11133"/>
    <cellStyle name="_x0007__x000b_ 2 5 17 2" xfId="21208"/>
    <cellStyle name="_x0007__x000b_ 2 5 18" xfId="24331"/>
    <cellStyle name="_x0007__x000b_ 2 5 2" xfId="163"/>
    <cellStyle name="_x0007__x000b_ 2 5 2 2" xfId="1428"/>
    <cellStyle name="_x0007__x000b_ 2 5 2 2 2" xfId="8508"/>
    <cellStyle name="_x0007__x000b_ 2 5 2 2 2 2" xfId="11156"/>
    <cellStyle name="_x0007__x000b_ 2 5 2 2 2 2 2" xfId="21231"/>
    <cellStyle name="_x0007__x000b_ 2 5 2 2 2 3" xfId="30752"/>
    <cellStyle name="_x0007__x000b_ 2 5 2 2 3" xfId="11155"/>
    <cellStyle name="_x0007__x000b_ 2 5 2 2 3 2" xfId="21230"/>
    <cellStyle name="_x0007__x000b_ 2 5 2 2 4" xfId="24636"/>
    <cellStyle name="_x0007__x000b_ 2 5 2 3" xfId="11154"/>
    <cellStyle name="_x0007__x000b_ 2 5 2 3 2" xfId="21229"/>
    <cellStyle name="_x0007__x000b_ 2 5 2 4" xfId="24338"/>
    <cellStyle name="_x0007__x000b_ 2 5 3" xfId="164"/>
    <cellStyle name="_x0007__x000b_ 2 5 3 2" xfId="1429"/>
    <cellStyle name="_x0007__x000b_ 2 5 3 2 2" xfId="8509"/>
    <cellStyle name="_x0007__x000b_ 2 5 3 2 2 2" xfId="11159"/>
    <cellStyle name="_x0007__x000b_ 2 5 3 2 2 2 2" xfId="21234"/>
    <cellStyle name="_x0007__x000b_ 2 5 3 2 2 3" xfId="30753"/>
    <cellStyle name="_x0007__x000b_ 2 5 3 2 3" xfId="11158"/>
    <cellStyle name="_x0007__x000b_ 2 5 3 2 3 2" xfId="21233"/>
    <cellStyle name="_x0007__x000b_ 2 5 3 2 4" xfId="24637"/>
    <cellStyle name="_x0007__x000b_ 2 5 3 3" xfId="11157"/>
    <cellStyle name="_x0007__x000b_ 2 5 3 3 2" xfId="21232"/>
    <cellStyle name="_x0007__x000b_ 2 5 3 4" xfId="24339"/>
    <cellStyle name="_x0007__x000b_ 2 5 4" xfId="165"/>
    <cellStyle name="_x0007__x000b_ 2 5 4 2" xfId="1430"/>
    <cellStyle name="_x0007__x000b_ 2 5 4 2 2" xfId="8510"/>
    <cellStyle name="_x0007__x000b_ 2 5 4 2 2 2" xfId="11162"/>
    <cellStyle name="_x0007__x000b_ 2 5 4 2 2 2 2" xfId="21237"/>
    <cellStyle name="_x0007__x000b_ 2 5 4 2 2 3" xfId="30754"/>
    <cellStyle name="_x0007__x000b_ 2 5 4 2 3" xfId="11161"/>
    <cellStyle name="_x0007__x000b_ 2 5 4 2 3 2" xfId="21236"/>
    <cellStyle name="_x0007__x000b_ 2 5 4 2 4" xfId="24638"/>
    <cellStyle name="_x0007__x000b_ 2 5 4 3" xfId="11160"/>
    <cellStyle name="_x0007__x000b_ 2 5 4 3 2" xfId="21235"/>
    <cellStyle name="_x0007__x000b_ 2 5 4 4" xfId="24340"/>
    <cellStyle name="_x0007__x000b_ 2 5 5" xfId="166"/>
    <cellStyle name="_x0007__x000b_ 2 5 5 2" xfId="1431"/>
    <cellStyle name="_x0007__x000b_ 2 5 5 2 2" xfId="8511"/>
    <cellStyle name="_x0007__x000b_ 2 5 5 2 2 2" xfId="11165"/>
    <cellStyle name="_x0007__x000b_ 2 5 5 2 2 2 2" xfId="21240"/>
    <cellStyle name="_x0007__x000b_ 2 5 5 2 2 3" xfId="30755"/>
    <cellStyle name="_x0007__x000b_ 2 5 5 2 3" xfId="11164"/>
    <cellStyle name="_x0007__x000b_ 2 5 5 2 3 2" xfId="21239"/>
    <cellStyle name="_x0007__x000b_ 2 5 5 2 4" xfId="24639"/>
    <cellStyle name="_x0007__x000b_ 2 5 5 3" xfId="11163"/>
    <cellStyle name="_x0007__x000b_ 2 5 5 3 2" xfId="21238"/>
    <cellStyle name="_x0007__x000b_ 2 5 5 4" xfId="24341"/>
    <cellStyle name="_x0007__x000b_ 2 5 6" xfId="167"/>
    <cellStyle name="_x0007__x000b_ 2 5 6 2" xfId="1432"/>
    <cellStyle name="_x0007__x000b_ 2 5 6 2 2" xfId="8512"/>
    <cellStyle name="_x0007__x000b_ 2 5 6 2 2 2" xfId="11168"/>
    <cellStyle name="_x0007__x000b_ 2 5 6 2 2 2 2" xfId="21243"/>
    <cellStyle name="_x0007__x000b_ 2 5 6 2 2 3" xfId="30756"/>
    <cellStyle name="_x0007__x000b_ 2 5 6 2 3" xfId="11167"/>
    <cellStyle name="_x0007__x000b_ 2 5 6 2 3 2" xfId="21242"/>
    <cellStyle name="_x0007__x000b_ 2 5 6 2 4" xfId="24640"/>
    <cellStyle name="_x0007__x000b_ 2 5 6 3" xfId="11166"/>
    <cellStyle name="_x0007__x000b_ 2 5 6 3 2" xfId="21241"/>
    <cellStyle name="_x0007__x000b_ 2 5 6 4" xfId="24342"/>
    <cellStyle name="_x0007__x000b_ 2 5 7" xfId="168"/>
    <cellStyle name="_x0007__x000b_ 2 5 7 2" xfId="1433"/>
    <cellStyle name="_x0007__x000b_ 2 5 7 2 2" xfId="8513"/>
    <cellStyle name="_x0007__x000b_ 2 5 7 2 2 2" xfId="11171"/>
    <cellStyle name="_x0007__x000b_ 2 5 7 2 2 2 2" xfId="21246"/>
    <cellStyle name="_x0007__x000b_ 2 5 7 2 2 3" xfId="30757"/>
    <cellStyle name="_x0007__x000b_ 2 5 7 2 3" xfId="11170"/>
    <cellStyle name="_x0007__x000b_ 2 5 7 2 3 2" xfId="21245"/>
    <cellStyle name="_x0007__x000b_ 2 5 7 2 4" xfId="24641"/>
    <cellStyle name="_x0007__x000b_ 2 5 7 3" xfId="11169"/>
    <cellStyle name="_x0007__x000b_ 2 5 7 3 2" xfId="21244"/>
    <cellStyle name="_x0007__x000b_ 2 5 7 4" xfId="24343"/>
    <cellStyle name="_x0007__x000b_ 2 5 8" xfId="169"/>
    <cellStyle name="_x0007__x000b_ 2 5 8 2" xfId="1434"/>
    <cellStyle name="_x0007__x000b_ 2 5 8 2 2" xfId="8514"/>
    <cellStyle name="_x0007__x000b_ 2 5 8 2 2 2" xfId="11174"/>
    <cellStyle name="_x0007__x000b_ 2 5 8 2 2 2 2" xfId="21249"/>
    <cellStyle name="_x0007__x000b_ 2 5 8 2 2 3" xfId="30758"/>
    <cellStyle name="_x0007__x000b_ 2 5 8 2 3" xfId="11173"/>
    <cellStyle name="_x0007__x000b_ 2 5 8 2 3 2" xfId="21248"/>
    <cellStyle name="_x0007__x000b_ 2 5 8 2 4" xfId="24642"/>
    <cellStyle name="_x0007__x000b_ 2 5 8 3" xfId="11172"/>
    <cellStyle name="_x0007__x000b_ 2 5 8 3 2" xfId="21247"/>
    <cellStyle name="_x0007__x000b_ 2 5 8 4" xfId="24344"/>
    <cellStyle name="_x0007__x000b_ 2 5 9" xfId="170"/>
    <cellStyle name="_x0007__x000b_ 2 5 9 2" xfId="1435"/>
    <cellStyle name="_x0007__x000b_ 2 5 9 2 2" xfId="8515"/>
    <cellStyle name="_x0007__x000b_ 2 5 9 2 2 2" xfId="11177"/>
    <cellStyle name="_x0007__x000b_ 2 5 9 2 2 2 2" xfId="21252"/>
    <cellStyle name="_x0007__x000b_ 2 5 9 2 2 3" xfId="30759"/>
    <cellStyle name="_x0007__x000b_ 2 5 9 2 3" xfId="11176"/>
    <cellStyle name="_x0007__x000b_ 2 5 9 2 3 2" xfId="21251"/>
    <cellStyle name="_x0007__x000b_ 2 5 9 2 4" xfId="24643"/>
    <cellStyle name="_x0007__x000b_ 2 5 9 3" xfId="11175"/>
    <cellStyle name="_x0007__x000b_ 2 5 9 3 2" xfId="21250"/>
    <cellStyle name="_x0007__x000b_ 2 5 9 4" xfId="24345"/>
    <cellStyle name="_x0007__x000b_ 2 6" xfId="171"/>
    <cellStyle name="_x0007__x000b_ 2 6 10" xfId="172"/>
    <cellStyle name="_x0007__x000b_ 2 6 10 2" xfId="1437"/>
    <cellStyle name="_x0007__x000b_ 2 6 10 2 2" xfId="8517"/>
    <cellStyle name="_x0007__x000b_ 2 6 10 2 2 2" xfId="11181"/>
    <cellStyle name="_x0007__x000b_ 2 6 10 2 2 2 2" xfId="21256"/>
    <cellStyle name="_x0007__x000b_ 2 6 10 2 2 3" xfId="30761"/>
    <cellStyle name="_x0007__x000b_ 2 6 10 2 3" xfId="11180"/>
    <cellStyle name="_x0007__x000b_ 2 6 10 2 3 2" xfId="21255"/>
    <cellStyle name="_x0007__x000b_ 2 6 10 2 4" xfId="24645"/>
    <cellStyle name="_x0007__x000b_ 2 6 10 3" xfId="11179"/>
    <cellStyle name="_x0007__x000b_ 2 6 10 3 2" xfId="21254"/>
    <cellStyle name="_x0007__x000b_ 2 6 10 4" xfId="24347"/>
    <cellStyle name="_x0007__x000b_ 2 6 11" xfId="173"/>
    <cellStyle name="_x0007__x000b_ 2 6 11 2" xfId="1438"/>
    <cellStyle name="_x0007__x000b_ 2 6 11 2 2" xfId="8518"/>
    <cellStyle name="_x0007__x000b_ 2 6 11 2 2 2" xfId="11184"/>
    <cellStyle name="_x0007__x000b_ 2 6 11 2 2 2 2" xfId="21259"/>
    <cellStyle name="_x0007__x000b_ 2 6 11 2 2 3" xfId="30762"/>
    <cellStyle name="_x0007__x000b_ 2 6 11 2 3" xfId="11183"/>
    <cellStyle name="_x0007__x000b_ 2 6 11 2 3 2" xfId="21258"/>
    <cellStyle name="_x0007__x000b_ 2 6 11 2 4" xfId="24646"/>
    <cellStyle name="_x0007__x000b_ 2 6 11 3" xfId="11182"/>
    <cellStyle name="_x0007__x000b_ 2 6 11 3 2" xfId="21257"/>
    <cellStyle name="_x0007__x000b_ 2 6 11 4" xfId="24348"/>
    <cellStyle name="_x0007__x000b_ 2 6 12" xfId="174"/>
    <cellStyle name="_x0007__x000b_ 2 6 12 2" xfId="1439"/>
    <cellStyle name="_x0007__x000b_ 2 6 12 2 2" xfId="8519"/>
    <cellStyle name="_x0007__x000b_ 2 6 12 2 2 2" xfId="11187"/>
    <cellStyle name="_x0007__x000b_ 2 6 12 2 2 2 2" xfId="21262"/>
    <cellStyle name="_x0007__x000b_ 2 6 12 2 2 3" xfId="30763"/>
    <cellStyle name="_x0007__x000b_ 2 6 12 2 3" xfId="11186"/>
    <cellStyle name="_x0007__x000b_ 2 6 12 2 3 2" xfId="21261"/>
    <cellStyle name="_x0007__x000b_ 2 6 12 2 4" xfId="24647"/>
    <cellStyle name="_x0007__x000b_ 2 6 12 3" xfId="11185"/>
    <cellStyle name="_x0007__x000b_ 2 6 12 3 2" xfId="21260"/>
    <cellStyle name="_x0007__x000b_ 2 6 12 4" xfId="24349"/>
    <cellStyle name="_x0007__x000b_ 2 6 13" xfId="175"/>
    <cellStyle name="_x0007__x000b_ 2 6 13 2" xfId="1440"/>
    <cellStyle name="_x0007__x000b_ 2 6 13 2 2" xfId="8520"/>
    <cellStyle name="_x0007__x000b_ 2 6 13 2 2 2" xfId="11190"/>
    <cellStyle name="_x0007__x000b_ 2 6 13 2 2 2 2" xfId="21265"/>
    <cellStyle name="_x0007__x000b_ 2 6 13 2 2 3" xfId="30764"/>
    <cellStyle name="_x0007__x000b_ 2 6 13 2 3" xfId="11189"/>
    <cellStyle name="_x0007__x000b_ 2 6 13 2 3 2" xfId="21264"/>
    <cellStyle name="_x0007__x000b_ 2 6 13 2 4" xfId="24648"/>
    <cellStyle name="_x0007__x000b_ 2 6 13 3" xfId="11188"/>
    <cellStyle name="_x0007__x000b_ 2 6 13 3 2" xfId="21263"/>
    <cellStyle name="_x0007__x000b_ 2 6 13 4" xfId="24350"/>
    <cellStyle name="_x0007__x000b_ 2 6 14" xfId="176"/>
    <cellStyle name="_x0007__x000b_ 2 6 14 2" xfId="1441"/>
    <cellStyle name="_x0007__x000b_ 2 6 14 2 2" xfId="8521"/>
    <cellStyle name="_x0007__x000b_ 2 6 14 2 2 2" xfId="11193"/>
    <cellStyle name="_x0007__x000b_ 2 6 14 2 2 2 2" xfId="21268"/>
    <cellStyle name="_x0007__x000b_ 2 6 14 2 2 3" xfId="30765"/>
    <cellStyle name="_x0007__x000b_ 2 6 14 2 3" xfId="11192"/>
    <cellStyle name="_x0007__x000b_ 2 6 14 2 3 2" xfId="21267"/>
    <cellStyle name="_x0007__x000b_ 2 6 14 2 4" xfId="24649"/>
    <cellStyle name="_x0007__x000b_ 2 6 14 3" xfId="11191"/>
    <cellStyle name="_x0007__x000b_ 2 6 14 3 2" xfId="21266"/>
    <cellStyle name="_x0007__x000b_ 2 6 14 4" xfId="24351"/>
    <cellStyle name="_x0007__x000b_ 2 6 15" xfId="177"/>
    <cellStyle name="_x0007__x000b_ 2 6 15 2" xfId="1442"/>
    <cellStyle name="_x0007__x000b_ 2 6 15 2 2" xfId="8522"/>
    <cellStyle name="_x0007__x000b_ 2 6 15 2 2 2" xfId="11196"/>
    <cellStyle name="_x0007__x000b_ 2 6 15 2 2 2 2" xfId="21271"/>
    <cellStyle name="_x0007__x000b_ 2 6 15 2 2 3" xfId="30766"/>
    <cellStyle name="_x0007__x000b_ 2 6 15 2 3" xfId="11195"/>
    <cellStyle name="_x0007__x000b_ 2 6 15 2 3 2" xfId="21270"/>
    <cellStyle name="_x0007__x000b_ 2 6 15 2 4" xfId="24650"/>
    <cellStyle name="_x0007__x000b_ 2 6 15 3" xfId="11194"/>
    <cellStyle name="_x0007__x000b_ 2 6 15 3 2" xfId="21269"/>
    <cellStyle name="_x0007__x000b_ 2 6 15 4" xfId="24352"/>
    <cellStyle name="_x0007__x000b_ 2 6 16" xfId="1436"/>
    <cellStyle name="_x0007__x000b_ 2 6 16 2" xfId="8516"/>
    <cellStyle name="_x0007__x000b_ 2 6 16 2 2" xfId="11198"/>
    <cellStyle name="_x0007__x000b_ 2 6 16 2 2 2" xfId="21273"/>
    <cellStyle name="_x0007__x000b_ 2 6 16 2 3" xfId="30760"/>
    <cellStyle name="_x0007__x000b_ 2 6 16 3" xfId="11197"/>
    <cellStyle name="_x0007__x000b_ 2 6 16 3 2" xfId="21272"/>
    <cellStyle name="_x0007__x000b_ 2 6 16 4" xfId="24644"/>
    <cellStyle name="_x0007__x000b_ 2 6 17" xfId="11178"/>
    <cellStyle name="_x0007__x000b_ 2 6 17 2" xfId="21253"/>
    <cellStyle name="_x0007__x000b_ 2 6 18" xfId="24346"/>
    <cellStyle name="_x0007__x000b_ 2 6 2" xfId="178"/>
    <cellStyle name="_x0007__x000b_ 2 6 2 2" xfId="1443"/>
    <cellStyle name="_x0007__x000b_ 2 6 2 2 2" xfId="8523"/>
    <cellStyle name="_x0007__x000b_ 2 6 2 2 2 2" xfId="11201"/>
    <cellStyle name="_x0007__x000b_ 2 6 2 2 2 2 2" xfId="21276"/>
    <cellStyle name="_x0007__x000b_ 2 6 2 2 2 3" xfId="30767"/>
    <cellStyle name="_x0007__x000b_ 2 6 2 2 3" xfId="11200"/>
    <cellStyle name="_x0007__x000b_ 2 6 2 2 3 2" xfId="21275"/>
    <cellStyle name="_x0007__x000b_ 2 6 2 2 4" xfId="24651"/>
    <cellStyle name="_x0007__x000b_ 2 6 2 3" xfId="11199"/>
    <cellStyle name="_x0007__x000b_ 2 6 2 3 2" xfId="21274"/>
    <cellStyle name="_x0007__x000b_ 2 6 2 4" xfId="24353"/>
    <cellStyle name="_x0007__x000b_ 2 6 3" xfId="179"/>
    <cellStyle name="_x0007__x000b_ 2 6 3 2" xfId="1444"/>
    <cellStyle name="_x0007__x000b_ 2 6 3 2 2" xfId="8524"/>
    <cellStyle name="_x0007__x000b_ 2 6 3 2 2 2" xfId="11204"/>
    <cellStyle name="_x0007__x000b_ 2 6 3 2 2 2 2" xfId="21279"/>
    <cellStyle name="_x0007__x000b_ 2 6 3 2 2 3" xfId="30768"/>
    <cellStyle name="_x0007__x000b_ 2 6 3 2 3" xfId="11203"/>
    <cellStyle name="_x0007__x000b_ 2 6 3 2 3 2" xfId="21278"/>
    <cellStyle name="_x0007__x000b_ 2 6 3 2 4" xfId="24652"/>
    <cellStyle name="_x0007__x000b_ 2 6 3 3" xfId="11202"/>
    <cellStyle name="_x0007__x000b_ 2 6 3 3 2" xfId="21277"/>
    <cellStyle name="_x0007__x000b_ 2 6 3 4" xfId="24354"/>
    <cellStyle name="_x0007__x000b_ 2 6 4" xfId="180"/>
    <cellStyle name="_x0007__x000b_ 2 6 4 2" xfId="1445"/>
    <cellStyle name="_x0007__x000b_ 2 6 4 2 2" xfId="8525"/>
    <cellStyle name="_x0007__x000b_ 2 6 4 2 2 2" xfId="11207"/>
    <cellStyle name="_x0007__x000b_ 2 6 4 2 2 2 2" xfId="21282"/>
    <cellStyle name="_x0007__x000b_ 2 6 4 2 2 3" xfId="30769"/>
    <cellStyle name="_x0007__x000b_ 2 6 4 2 3" xfId="11206"/>
    <cellStyle name="_x0007__x000b_ 2 6 4 2 3 2" xfId="21281"/>
    <cellStyle name="_x0007__x000b_ 2 6 4 2 4" xfId="24653"/>
    <cellStyle name="_x0007__x000b_ 2 6 4 3" xfId="11205"/>
    <cellStyle name="_x0007__x000b_ 2 6 4 3 2" xfId="21280"/>
    <cellStyle name="_x0007__x000b_ 2 6 4 4" xfId="24355"/>
    <cellStyle name="_x0007__x000b_ 2 6 5" xfId="181"/>
    <cellStyle name="_x0007__x000b_ 2 6 5 2" xfId="1446"/>
    <cellStyle name="_x0007__x000b_ 2 6 5 2 2" xfId="8526"/>
    <cellStyle name="_x0007__x000b_ 2 6 5 2 2 2" xfId="11210"/>
    <cellStyle name="_x0007__x000b_ 2 6 5 2 2 2 2" xfId="21285"/>
    <cellStyle name="_x0007__x000b_ 2 6 5 2 2 3" xfId="30770"/>
    <cellStyle name="_x0007__x000b_ 2 6 5 2 3" xfId="11209"/>
    <cellStyle name="_x0007__x000b_ 2 6 5 2 3 2" xfId="21284"/>
    <cellStyle name="_x0007__x000b_ 2 6 5 2 4" xfId="24654"/>
    <cellStyle name="_x0007__x000b_ 2 6 5 3" xfId="11208"/>
    <cellStyle name="_x0007__x000b_ 2 6 5 3 2" xfId="21283"/>
    <cellStyle name="_x0007__x000b_ 2 6 5 4" xfId="24356"/>
    <cellStyle name="_x0007__x000b_ 2 6 6" xfId="182"/>
    <cellStyle name="_x0007__x000b_ 2 6 6 2" xfId="1447"/>
    <cellStyle name="_x0007__x000b_ 2 6 6 2 2" xfId="8527"/>
    <cellStyle name="_x0007__x000b_ 2 6 6 2 2 2" xfId="11213"/>
    <cellStyle name="_x0007__x000b_ 2 6 6 2 2 2 2" xfId="21288"/>
    <cellStyle name="_x0007__x000b_ 2 6 6 2 2 3" xfId="30771"/>
    <cellStyle name="_x0007__x000b_ 2 6 6 2 3" xfId="11212"/>
    <cellStyle name="_x0007__x000b_ 2 6 6 2 3 2" xfId="21287"/>
    <cellStyle name="_x0007__x000b_ 2 6 6 2 4" xfId="24655"/>
    <cellStyle name="_x0007__x000b_ 2 6 6 3" xfId="11211"/>
    <cellStyle name="_x0007__x000b_ 2 6 6 3 2" xfId="21286"/>
    <cellStyle name="_x0007__x000b_ 2 6 6 4" xfId="24357"/>
    <cellStyle name="_x0007__x000b_ 2 6 7" xfId="183"/>
    <cellStyle name="_x0007__x000b_ 2 6 7 2" xfId="1448"/>
    <cellStyle name="_x0007__x000b_ 2 6 7 2 2" xfId="8528"/>
    <cellStyle name="_x0007__x000b_ 2 6 7 2 2 2" xfId="11216"/>
    <cellStyle name="_x0007__x000b_ 2 6 7 2 2 2 2" xfId="21291"/>
    <cellStyle name="_x0007__x000b_ 2 6 7 2 2 3" xfId="30772"/>
    <cellStyle name="_x0007__x000b_ 2 6 7 2 3" xfId="11215"/>
    <cellStyle name="_x0007__x000b_ 2 6 7 2 3 2" xfId="21290"/>
    <cellStyle name="_x0007__x000b_ 2 6 7 2 4" xfId="24656"/>
    <cellStyle name="_x0007__x000b_ 2 6 7 3" xfId="11214"/>
    <cellStyle name="_x0007__x000b_ 2 6 7 3 2" xfId="21289"/>
    <cellStyle name="_x0007__x000b_ 2 6 7 4" xfId="24358"/>
    <cellStyle name="_x0007__x000b_ 2 6 8" xfId="184"/>
    <cellStyle name="_x0007__x000b_ 2 6 8 2" xfId="1449"/>
    <cellStyle name="_x0007__x000b_ 2 6 8 2 2" xfId="8529"/>
    <cellStyle name="_x0007__x000b_ 2 6 8 2 2 2" xfId="11219"/>
    <cellStyle name="_x0007__x000b_ 2 6 8 2 2 2 2" xfId="21294"/>
    <cellStyle name="_x0007__x000b_ 2 6 8 2 2 3" xfId="30773"/>
    <cellStyle name="_x0007__x000b_ 2 6 8 2 3" xfId="11218"/>
    <cellStyle name="_x0007__x000b_ 2 6 8 2 3 2" xfId="21293"/>
    <cellStyle name="_x0007__x000b_ 2 6 8 2 4" xfId="24657"/>
    <cellStyle name="_x0007__x000b_ 2 6 8 3" xfId="11217"/>
    <cellStyle name="_x0007__x000b_ 2 6 8 3 2" xfId="21292"/>
    <cellStyle name="_x0007__x000b_ 2 6 8 4" xfId="24359"/>
    <cellStyle name="_x0007__x000b_ 2 6 9" xfId="185"/>
    <cellStyle name="_x0007__x000b_ 2 6 9 2" xfId="1450"/>
    <cellStyle name="_x0007__x000b_ 2 6 9 2 2" xfId="8530"/>
    <cellStyle name="_x0007__x000b_ 2 6 9 2 2 2" xfId="11222"/>
    <cellStyle name="_x0007__x000b_ 2 6 9 2 2 2 2" xfId="21297"/>
    <cellStyle name="_x0007__x000b_ 2 6 9 2 2 3" xfId="30774"/>
    <cellStyle name="_x0007__x000b_ 2 6 9 2 3" xfId="11221"/>
    <cellStyle name="_x0007__x000b_ 2 6 9 2 3 2" xfId="21296"/>
    <cellStyle name="_x0007__x000b_ 2 6 9 2 4" xfId="24658"/>
    <cellStyle name="_x0007__x000b_ 2 6 9 3" xfId="11220"/>
    <cellStyle name="_x0007__x000b_ 2 6 9 3 2" xfId="21295"/>
    <cellStyle name="_x0007__x000b_ 2 6 9 4" xfId="24360"/>
    <cellStyle name="_x0007__x000b_ 2 7" xfId="186"/>
    <cellStyle name="_x0007__x000b_ 2 7 10" xfId="187"/>
    <cellStyle name="_x0007__x000b_ 2 7 10 2" xfId="1452"/>
    <cellStyle name="_x0007__x000b_ 2 7 10 2 2" xfId="8532"/>
    <cellStyle name="_x0007__x000b_ 2 7 10 2 2 2" xfId="11226"/>
    <cellStyle name="_x0007__x000b_ 2 7 10 2 2 2 2" xfId="21301"/>
    <cellStyle name="_x0007__x000b_ 2 7 10 2 2 3" xfId="30776"/>
    <cellStyle name="_x0007__x000b_ 2 7 10 2 3" xfId="11225"/>
    <cellStyle name="_x0007__x000b_ 2 7 10 2 3 2" xfId="21300"/>
    <cellStyle name="_x0007__x000b_ 2 7 10 2 4" xfId="24660"/>
    <cellStyle name="_x0007__x000b_ 2 7 10 3" xfId="11224"/>
    <cellStyle name="_x0007__x000b_ 2 7 10 3 2" xfId="21299"/>
    <cellStyle name="_x0007__x000b_ 2 7 10 4" xfId="24362"/>
    <cellStyle name="_x0007__x000b_ 2 7 11" xfId="188"/>
    <cellStyle name="_x0007__x000b_ 2 7 11 2" xfId="1453"/>
    <cellStyle name="_x0007__x000b_ 2 7 11 2 2" xfId="8533"/>
    <cellStyle name="_x0007__x000b_ 2 7 11 2 2 2" xfId="11229"/>
    <cellStyle name="_x0007__x000b_ 2 7 11 2 2 2 2" xfId="21304"/>
    <cellStyle name="_x0007__x000b_ 2 7 11 2 2 3" xfId="30777"/>
    <cellStyle name="_x0007__x000b_ 2 7 11 2 3" xfId="11228"/>
    <cellStyle name="_x0007__x000b_ 2 7 11 2 3 2" xfId="21303"/>
    <cellStyle name="_x0007__x000b_ 2 7 11 2 4" xfId="24661"/>
    <cellStyle name="_x0007__x000b_ 2 7 11 3" xfId="11227"/>
    <cellStyle name="_x0007__x000b_ 2 7 11 3 2" xfId="21302"/>
    <cellStyle name="_x0007__x000b_ 2 7 11 4" xfId="24363"/>
    <cellStyle name="_x0007__x000b_ 2 7 12" xfId="189"/>
    <cellStyle name="_x0007__x000b_ 2 7 12 2" xfId="1454"/>
    <cellStyle name="_x0007__x000b_ 2 7 12 2 2" xfId="8534"/>
    <cellStyle name="_x0007__x000b_ 2 7 12 2 2 2" xfId="11232"/>
    <cellStyle name="_x0007__x000b_ 2 7 12 2 2 2 2" xfId="21307"/>
    <cellStyle name="_x0007__x000b_ 2 7 12 2 2 3" xfId="30778"/>
    <cellStyle name="_x0007__x000b_ 2 7 12 2 3" xfId="11231"/>
    <cellStyle name="_x0007__x000b_ 2 7 12 2 3 2" xfId="21306"/>
    <cellStyle name="_x0007__x000b_ 2 7 12 2 4" xfId="24662"/>
    <cellStyle name="_x0007__x000b_ 2 7 12 3" xfId="11230"/>
    <cellStyle name="_x0007__x000b_ 2 7 12 3 2" xfId="21305"/>
    <cellStyle name="_x0007__x000b_ 2 7 12 4" xfId="24364"/>
    <cellStyle name="_x0007__x000b_ 2 7 13" xfId="190"/>
    <cellStyle name="_x0007__x000b_ 2 7 13 2" xfId="1455"/>
    <cellStyle name="_x0007__x000b_ 2 7 13 2 2" xfId="8535"/>
    <cellStyle name="_x0007__x000b_ 2 7 13 2 2 2" xfId="11235"/>
    <cellStyle name="_x0007__x000b_ 2 7 13 2 2 2 2" xfId="21310"/>
    <cellStyle name="_x0007__x000b_ 2 7 13 2 2 3" xfId="30779"/>
    <cellStyle name="_x0007__x000b_ 2 7 13 2 3" xfId="11234"/>
    <cellStyle name="_x0007__x000b_ 2 7 13 2 3 2" xfId="21309"/>
    <cellStyle name="_x0007__x000b_ 2 7 13 2 4" xfId="24663"/>
    <cellStyle name="_x0007__x000b_ 2 7 13 3" xfId="11233"/>
    <cellStyle name="_x0007__x000b_ 2 7 13 3 2" xfId="21308"/>
    <cellStyle name="_x0007__x000b_ 2 7 13 4" xfId="24365"/>
    <cellStyle name="_x0007__x000b_ 2 7 14" xfId="191"/>
    <cellStyle name="_x0007__x000b_ 2 7 14 2" xfId="1456"/>
    <cellStyle name="_x0007__x000b_ 2 7 14 2 2" xfId="8536"/>
    <cellStyle name="_x0007__x000b_ 2 7 14 2 2 2" xfId="11238"/>
    <cellStyle name="_x0007__x000b_ 2 7 14 2 2 2 2" xfId="21313"/>
    <cellStyle name="_x0007__x000b_ 2 7 14 2 2 3" xfId="30780"/>
    <cellStyle name="_x0007__x000b_ 2 7 14 2 3" xfId="11237"/>
    <cellStyle name="_x0007__x000b_ 2 7 14 2 3 2" xfId="21312"/>
    <cellStyle name="_x0007__x000b_ 2 7 14 2 4" xfId="24664"/>
    <cellStyle name="_x0007__x000b_ 2 7 14 3" xfId="11236"/>
    <cellStyle name="_x0007__x000b_ 2 7 14 3 2" xfId="21311"/>
    <cellStyle name="_x0007__x000b_ 2 7 14 4" xfId="24366"/>
    <cellStyle name="_x0007__x000b_ 2 7 15" xfId="192"/>
    <cellStyle name="_x0007__x000b_ 2 7 15 2" xfId="1457"/>
    <cellStyle name="_x0007__x000b_ 2 7 15 2 2" xfId="8537"/>
    <cellStyle name="_x0007__x000b_ 2 7 15 2 2 2" xfId="11241"/>
    <cellStyle name="_x0007__x000b_ 2 7 15 2 2 2 2" xfId="21316"/>
    <cellStyle name="_x0007__x000b_ 2 7 15 2 2 3" xfId="30781"/>
    <cellStyle name="_x0007__x000b_ 2 7 15 2 3" xfId="11240"/>
    <cellStyle name="_x0007__x000b_ 2 7 15 2 3 2" xfId="21315"/>
    <cellStyle name="_x0007__x000b_ 2 7 15 2 4" xfId="24665"/>
    <cellStyle name="_x0007__x000b_ 2 7 15 3" xfId="11239"/>
    <cellStyle name="_x0007__x000b_ 2 7 15 3 2" xfId="21314"/>
    <cellStyle name="_x0007__x000b_ 2 7 15 4" xfId="24367"/>
    <cellStyle name="_x0007__x000b_ 2 7 16" xfId="1451"/>
    <cellStyle name="_x0007__x000b_ 2 7 16 2" xfId="8531"/>
    <cellStyle name="_x0007__x000b_ 2 7 16 2 2" xfId="11243"/>
    <cellStyle name="_x0007__x000b_ 2 7 16 2 2 2" xfId="21318"/>
    <cellStyle name="_x0007__x000b_ 2 7 16 2 3" xfId="30775"/>
    <cellStyle name="_x0007__x000b_ 2 7 16 3" xfId="11242"/>
    <cellStyle name="_x0007__x000b_ 2 7 16 3 2" xfId="21317"/>
    <cellStyle name="_x0007__x000b_ 2 7 16 4" xfId="24659"/>
    <cellStyle name="_x0007__x000b_ 2 7 17" xfId="11223"/>
    <cellStyle name="_x0007__x000b_ 2 7 17 2" xfId="21298"/>
    <cellStyle name="_x0007__x000b_ 2 7 18" xfId="24361"/>
    <cellStyle name="_x0007__x000b_ 2 7 2" xfId="193"/>
    <cellStyle name="_x0007__x000b_ 2 7 2 2" xfId="1458"/>
    <cellStyle name="_x0007__x000b_ 2 7 2 2 2" xfId="8538"/>
    <cellStyle name="_x0007__x000b_ 2 7 2 2 2 2" xfId="11246"/>
    <cellStyle name="_x0007__x000b_ 2 7 2 2 2 2 2" xfId="21321"/>
    <cellStyle name="_x0007__x000b_ 2 7 2 2 2 3" xfId="30782"/>
    <cellStyle name="_x0007__x000b_ 2 7 2 2 3" xfId="11245"/>
    <cellStyle name="_x0007__x000b_ 2 7 2 2 3 2" xfId="21320"/>
    <cellStyle name="_x0007__x000b_ 2 7 2 2 4" xfId="24666"/>
    <cellStyle name="_x0007__x000b_ 2 7 2 3" xfId="11244"/>
    <cellStyle name="_x0007__x000b_ 2 7 2 3 2" xfId="21319"/>
    <cellStyle name="_x0007__x000b_ 2 7 2 4" xfId="24368"/>
    <cellStyle name="_x0007__x000b_ 2 7 3" xfId="194"/>
    <cellStyle name="_x0007__x000b_ 2 7 3 2" xfId="1459"/>
    <cellStyle name="_x0007__x000b_ 2 7 3 2 2" xfId="8539"/>
    <cellStyle name="_x0007__x000b_ 2 7 3 2 2 2" xfId="11249"/>
    <cellStyle name="_x0007__x000b_ 2 7 3 2 2 2 2" xfId="21324"/>
    <cellStyle name="_x0007__x000b_ 2 7 3 2 2 3" xfId="30783"/>
    <cellStyle name="_x0007__x000b_ 2 7 3 2 3" xfId="11248"/>
    <cellStyle name="_x0007__x000b_ 2 7 3 2 3 2" xfId="21323"/>
    <cellStyle name="_x0007__x000b_ 2 7 3 2 4" xfId="24667"/>
    <cellStyle name="_x0007__x000b_ 2 7 3 3" xfId="11247"/>
    <cellStyle name="_x0007__x000b_ 2 7 3 3 2" xfId="21322"/>
    <cellStyle name="_x0007__x000b_ 2 7 3 4" xfId="24369"/>
    <cellStyle name="_x0007__x000b_ 2 7 4" xfId="195"/>
    <cellStyle name="_x0007__x000b_ 2 7 4 2" xfId="1460"/>
    <cellStyle name="_x0007__x000b_ 2 7 4 2 2" xfId="8540"/>
    <cellStyle name="_x0007__x000b_ 2 7 4 2 2 2" xfId="11252"/>
    <cellStyle name="_x0007__x000b_ 2 7 4 2 2 2 2" xfId="21327"/>
    <cellStyle name="_x0007__x000b_ 2 7 4 2 2 3" xfId="30784"/>
    <cellStyle name="_x0007__x000b_ 2 7 4 2 3" xfId="11251"/>
    <cellStyle name="_x0007__x000b_ 2 7 4 2 3 2" xfId="21326"/>
    <cellStyle name="_x0007__x000b_ 2 7 4 2 4" xfId="24668"/>
    <cellStyle name="_x0007__x000b_ 2 7 4 3" xfId="11250"/>
    <cellStyle name="_x0007__x000b_ 2 7 4 3 2" xfId="21325"/>
    <cellStyle name="_x0007__x000b_ 2 7 4 4" xfId="24370"/>
    <cellStyle name="_x0007__x000b_ 2 7 5" xfId="196"/>
    <cellStyle name="_x0007__x000b_ 2 7 5 2" xfId="1461"/>
    <cellStyle name="_x0007__x000b_ 2 7 5 2 2" xfId="8541"/>
    <cellStyle name="_x0007__x000b_ 2 7 5 2 2 2" xfId="11255"/>
    <cellStyle name="_x0007__x000b_ 2 7 5 2 2 2 2" xfId="21330"/>
    <cellStyle name="_x0007__x000b_ 2 7 5 2 2 3" xfId="30785"/>
    <cellStyle name="_x0007__x000b_ 2 7 5 2 3" xfId="11254"/>
    <cellStyle name="_x0007__x000b_ 2 7 5 2 3 2" xfId="21329"/>
    <cellStyle name="_x0007__x000b_ 2 7 5 2 4" xfId="24669"/>
    <cellStyle name="_x0007__x000b_ 2 7 5 3" xfId="11253"/>
    <cellStyle name="_x0007__x000b_ 2 7 5 3 2" xfId="21328"/>
    <cellStyle name="_x0007__x000b_ 2 7 5 4" xfId="24371"/>
    <cellStyle name="_x0007__x000b_ 2 7 6" xfId="197"/>
    <cellStyle name="_x0007__x000b_ 2 7 6 2" xfId="1462"/>
    <cellStyle name="_x0007__x000b_ 2 7 6 2 2" xfId="8542"/>
    <cellStyle name="_x0007__x000b_ 2 7 6 2 2 2" xfId="11258"/>
    <cellStyle name="_x0007__x000b_ 2 7 6 2 2 2 2" xfId="21333"/>
    <cellStyle name="_x0007__x000b_ 2 7 6 2 2 3" xfId="30786"/>
    <cellStyle name="_x0007__x000b_ 2 7 6 2 3" xfId="11257"/>
    <cellStyle name="_x0007__x000b_ 2 7 6 2 3 2" xfId="21332"/>
    <cellStyle name="_x0007__x000b_ 2 7 6 2 4" xfId="24670"/>
    <cellStyle name="_x0007__x000b_ 2 7 6 3" xfId="11256"/>
    <cellStyle name="_x0007__x000b_ 2 7 6 3 2" xfId="21331"/>
    <cellStyle name="_x0007__x000b_ 2 7 6 4" xfId="24372"/>
    <cellStyle name="_x0007__x000b_ 2 7 7" xfId="198"/>
    <cellStyle name="_x0007__x000b_ 2 7 7 2" xfId="1463"/>
    <cellStyle name="_x0007__x000b_ 2 7 7 2 2" xfId="8543"/>
    <cellStyle name="_x0007__x000b_ 2 7 7 2 2 2" xfId="11261"/>
    <cellStyle name="_x0007__x000b_ 2 7 7 2 2 2 2" xfId="21336"/>
    <cellStyle name="_x0007__x000b_ 2 7 7 2 2 3" xfId="30787"/>
    <cellStyle name="_x0007__x000b_ 2 7 7 2 3" xfId="11260"/>
    <cellStyle name="_x0007__x000b_ 2 7 7 2 3 2" xfId="21335"/>
    <cellStyle name="_x0007__x000b_ 2 7 7 2 4" xfId="24671"/>
    <cellStyle name="_x0007__x000b_ 2 7 7 3" xfId="11259"/>
    <cellStyle name="_x0007__x000b_ 2 7 7 3 2" xfId="21334"/>
    <cellStyle name="_x0007__x000b_ 2 7 7 4" xfId="24373"/>
    <cellStyle name="_x0007__x000b_ 2 7 8" xfId="199"/>
    <cellStyle name="_x0007__x000b_ 2 7 8 2" xfId="1464"/>
    <cellStyle name="_x0007__x000b_ 2 7 8 2 2" xfId="8544"/>
    <cellStyle name="_x0007__x000b_ 2 7 8 2 2 2" xfId="11264"/>
    <cellStyle name="_x0007__x000b_ 2 7 8 2 2 2 2" xfId="21339"/>
    <cellStyle name="_x0007__x000b_ 2 7 8 2 2 3" xfId="30788"/>
    <cellStyle name="_x0007__x000b_ 2 7 8 2 3" xfId="11263"/>
    <cellStyle name="_x0007__x000b_ 2 7 8 2 3 2" xfId="21338"/>
    <cellStyle name="_x0007__x000b_ 2 7 8 2 4" xfId="24672"/>
    <cellStyle name="_x0007__x000b_ 2 7 8 3" xfId="11262"/>
    <cellStyle name="_x0007__x000b_ 2 7 8 3 2" xfId="21337"/>
    <cellStyle name="_x0007__x000b_ 2 7 8 4" xfId="24374"/>
    <cellStyle name="_x0007__x000b_ 2 7 9" xfId="200"/>
    <cellStyle name="_x0007__x000b_ 2 7 9 2" xfId="1465"/>
    <cellStyle name="_x0007__x000b_ 2 7 9 2 2" xfId="8545"/>
    <cellStyle name="_x0007__x000b_ 2 7 9 2 2 2" xfId="11267"/>
    <cellStyle name="_x0007__x000b_ 2 7 9 2 2 2 2" xfId="21342"/>
    <cellStyle name="_x0007__x000b_ 2 7 9 2 2 3" xfId="30789"/>
    <cellStyle name="_x0007__x000b_ 2 7 9 2 3" xfId="11266"/>
    <cellStyle name="_x0007__x000b_ 2 7 9 2 3 2" xfId="21341"/>
    <cellStyle name="_x0007__x000b_ 2 7 9 2 4" xfId="24673"/>
    <cellStyle name="_x0007__x000b_ 2 7 9 3" xfId="11265"/>
    <cellStyle name="_x0007__x000b_ 2 7 9 3 2" xfId="21340"/>
    <cellStyle name="_x0007__x000b_ 2 7 9 4" xfId="24375"/>
    <cellStyle name="_x0007__x000b_ 2 8" xfId="201"/>
    <cellStyle name="_x0007__x000b_ 2 8 10" xfId="202"/>
    <cellStyle name="_x0007__x000b_ 2 8 10 2" xfId="1467"/>
    <cellStyle name="_x0007__x000b_ 2 8 10 2 2" xfId="8547"/>
    <cellStyle name="_x0007__x000b_ 2 8 10 2 2 2" xfId="11271"/>
    <cellStyle name="_x0007__x000b_ 2 8 10 2 2 2 2" xfId="21346"/>
    <cellStyle name="_x0007__x000b_ 2 8 10 2 2 3" xfId="30791"/>
    <cellStyle name="_x0007__x000b_ 2 8 10 2 3" xfId="11270"/>
    <cellStyle name="_x0007__x000b_ 2 8 10 2 3 2" xfId="21345"/>
    <cellStyle name="_x0007__x000b_ 2 8 10 2 4" xfId="24675"/>
    <cellStyle name="_x0007__x000b_ 2 8 10 3" xfId="11269"/>
    <cellStyle name="_x0007__x000b_ 2 8 10 3 2" xfId="21344"/>
    <cellStyle name="_x0007__x000b_ 2 8 10 4" xfId="24377"/>
    <cellStyle name="_x0007__x000b_ 2 8 11" xfId="203"/>
    <cellStyle name="_x0007__x000b_ 2 8 11 2" xfId="1468"/>
    <cellStyle name="_x0007__x000b_ 2 8 11 2 2" xfId="8548"/>
    <cellStyle name="_x0007__x000b_ 2 8 11 2 2 2" xfId="11274"/>
    <cellStyle name="_x0007__x000b_ 2 8 11 2 2 2 2" xfId="21349"/>
    <cellStyle name="_x0007__x000b_ 2 8 11 2 2 3" xfId="30792"/>
    <cellStyle name="_x0007__x000b_ 2 8 11 2 3" xfId="11273"/>
    <cellStyle name="_x0007__x000b_ 2 8 11 2 3 2" xfId="21348"/>
    <cellStyle name="_x0007__x000b_ 2 8 11 2 4" xfId="24676"/>
    <cellStyle name="_x0007__x000b_ 2 8 11 3" xfId="11272"/>
    <cellStyle name="_x0007__x000b_ 2 8 11 3 2" xfId="21347"/>
    <cellStyle name="_x0007__x000b_ 2 8 11 4" xfId="24378"/>
    <cellStyle name="_x0007__x000b_ 2 8 12" xfId="204"/>
    <cellStyle name="_x0007__x000b_ 2 8 12 2" xfId="1469"/>
    <cellStyle name="_x0007__x000b_ 2 8 12 2 2" xfId="8549"/>
    <cellStyle name="_x0007__x000b_ 2 8 12 2 2 2" xfId="11277"/>
    <cellStyle name="_x0007__x000b_ 2 8 12 2 2 2 2" xfId="21352"/>
    <cellStyle name="_x0007__x000b_ 2 8 12 2 2 3" xfId="30793"/>
    <cellStyle name="_x0007__x000b_ 2 8 12 2 3" xfId="11276"/>
    <cellStyle name="_x0007__x000b_ 2 8 12 2 3 2" xfId="21351"/>
    <cellStyle name="_x0007__x000b_ 2 8 12 2 4" xfId="24677"/>
    <cellStyle name="_x0007__x000b_ 2 8 12 3" xfId="11275"/>
    <cellStyle name="_x0007__x000b_ 2 8 12 3 2" xfId="21350"/>
    <cellStyle name="_x0007__x000b_ 2 8 12 4" xfId="24379"/>
    <cellStyle name="_x0007__x000b_ 2 8 13" xfId="205"/>
    <cellStyle name="_x0007__x000b_ 2 8 13 2" xfId="1470"/>
    <cellStyle name="_x0007__x000b_ 2 8 13 2 2" xfId="8550"/>
    <cellStyle name="_x0007__x000b_ 2 8 13 2 2 2" xfId="11280"/>
    <cellStyle name="_x0007__x000b_ 2 8 13 2 2 2 2" xfId="21355"/>
    <cellStyle name="_x0007__x000b_ 2 8 13 2 2 3" xfId="30794"/>
    <cellStyle name="_x0007__x000b_ 2 8 13 2 3" xfId="11279"/>
    <cellStyle name="_x0007__x000b_ 2 8 13 2 3 2" xfId="21354"/>
    <cellStyle name="_x0007__x000b_ 2 8 13 2 4" xfId="24678"/>
    <cellStyle name="_x0007__x000b_ 2 8 13 3" xfId="11278"/>
    <cellStyle name="_x0007__x000b_ 2 8 13 3 2" xfId="21353"/>
    <cellStyle name="_x0007__x000b_ 2 8 13 4" xfId="24380"/>
    <cellStyle name="_x0007__x000b_ 2 8 14" xfId="206"/>
    <cellStyle name="_x0007__x000b_ 2 8 14 2" xfId="1471"/>
    <cellStyle name="_x0007__x000b_ 2 8 14 2 2" xfId="8551"/>
    <cellStyle name="_x0007__x000b_ 2 8 14 2 2 2" xfId="11283"/>
    <cellStyle name="_x0007__x000b_ 2 8 14 2 2 2 2" xfId="21358"/>
    <cellStyle name="_x0007__x000b_ 2 8 14 2 2 3" xfId="30795"/>
    <cellStyle name="_x0007__x000b_ 2 8 14 2 3" xfId="11282"/>
    <cellStyle name="_x0007__x000b_ 2 8 14 2 3 2" xfId="21357"/>
    <cellStyle name="_x0007__x000b_ 2 8 14 2 4" xfId="24679"/>
    <cellStyle name="_x0007__x000b_ 2 8 14 3" xfId="11281"/>
    <cellStyle name="_x0007__x000b_ 2 8 14 3 2" xfId="21356"/>
    <cellStyle name="_x0007__x000b_ 2 8 14 4" xfId="24381"/>
    <cellStyle name="_x0007__x000b_ 2 8 15" xfId="207"/>
    <cellStyle name="_x0007__x000b_ 2 8 15 2" xfId="1472"/>
    <cellStyle name="_x0007__x000b_ 2 8 15 2 2" xfId="8552"/>
    <cellStyle name="_x0007__x000b_ 2 8 15 2 2 2" xfId="11286"/>
    <cellStyle name="_x0007__x000b_ 2 8 15 2 2 2 2" xfId="21361"/>
    <cellStyle name="_x0007__x000b_ 2 8 15 2 2 3" xfId="30796"/>
    <cellStyle name="_x0007__x000b_ 2 8 15 2 3" xfId="11285"/>
    <cellStyle name="_x0007__x000b_ 2 8 15 2 3 2" xfId="21360"/>
    <cellStyle name="_x0007__x000b_ 2 8 15 2 4" xfId="24680"/>
    <cellStyle name="_x0007__x000b_ 2 8 15 3" xfId="11284"/>
    <cellStyle name="_x0007__x000b_ 2 8 15 3 2" xfId="21359"/>
    <cellStyle name="_x0007__x000b_ 2 8 15 4" xfId="24382"/>
    <cellStyle name="_x0007__x000b_ 2 8 16" xfId="1466"/>
    <cellStyle name="_x0007__x000b_ 2 8 16 2" xfId="8546"/>
    <cellStyle name="_x0007__x000b_ 2 8 16 2 2" xfId="11288"/>
    <cellStyle name="_x0007__x000b_ 2 8 16 2 2 2" xfId="21363"/>
    <cellStyle name="_x0007__x000b_ 2 8 16 2 3" xfId="30790"/>
    <cellStyle name="_x0007__x000b_ 2 8 16 3" xfId="11287"/>
    <cellStyle name="_x0007__x000b_ 2 8 16 3 2" xfId="21362"/>
    <cellStyle name="_x0007__x000b_ 2 8 16 4" xfId="24674"/>
    <cellStyle name="_x0007__x000b_ 2 8 17" xfId="11268"/>
    <cellStyle name="_x0007__x000b_ 2 8 17 2" xfId="21343"/>
    <cellStyle name="_x0007__x000b_ 2 8 18" xfId="24376"/>
    <cellStyle name="_x0007__x000b_ 2 8 2" xfId="208"/>
    <cellStyle name="_x0007__x000b_ 2 8 2 2" xfId="1473"/>
    <cellStyle name="_x0007__x000b_ 2 8 2 2 2" xfId="8553"/>
    <cellStyle name="_x0007__x000b_ 2 8 2 2 2 2" xfId="11291"/>
    <cellStyle name="_x0007__x000b_ 2 8 2 2 2 2 2" xfId="21366"/>
    <cellStyle name="_x0007__x000b_ 2 8 2 2 2 3" xfId="30797"/>
    <cellStyle name="_x0007__x000b_ 2 8 2 2 3" xfId="11290"/>
    <cellStyle name="_x0007__x000b_ 2 8 2 2 3 2" xfId="21365"/>
    <cellStyle name="_x0007__x000b_ 2 8 2 2 4" xfId="24681"/>
    <cellStyle name="_x0007__x000b_ 2 8 2 3" xfId="11289"/>
    <cellStyle name="_x0007__x000b_ 2 8 2 3 2" xfId="21364"/>
    <cellStyle name="_x0007__x000b_ 2 8 2 4" xfId="24383"/>
    <cellStyle name="_x0007__x000b_ 2 8 3" xfId="209"/>
    <cellStyle name="_x0007__x000b_ 2 8 3 2" xfId="1474"/>
    <cellStyle name="_x0007__x000b_ 2 8 3 2 2" xfId="8554"/>
    <cellStyle name="_x0007__x000b_ 2 8 3 2 2 2" xfId="11294"/>
    <cellStyle name="_x0007__x000b_ 2 8 3 2 2 2 2" xfId="21369"/>
    <cellStyle name="_x0007__x000b_ 2 8 3 2 2 3" xfId="30798"/>
    <cellStyle name="_x0007__x000b_ 2 8 3 2 3" xfId="11293"/>
    <cellStyle name="_x0007__x000b_ 2 8 3 2 3 2" xfId="21368"/>
    <cellStyle name="_x0007__x000b_ 2 8 3 2 4" xfId="24682"/>
    <cellStyle name="_x0007__x000b_ 2 8 3 3" xfId="11292"/>
    <cellStyle name="_x0007__x000b_ 2 8 3 3 2" xfId="21367"/>
    <cellStyle name="_x0007__x000b_ 2 8 3 4" xfId="24384"/>
    <cellStyle name="_x0007__x000b_ 2 8 4" xfId="210"/>
    <cellStyle name="_x0007__x000b_ 2 8 4 2" xfId="1475"/>
    <cellStyle name="_x0007__x000b_ 2 8 4 2 2" xfId="8555"/>
    <cellStyle name="_x0007__x000b_ 2 8 4 2 2 2" xfId="11297"/>
    <cellStyle name="_x0007__x000b_ 2 8 4 2 2 2 2" xfId="21372"/>
    <cellStyle name="_x0007__x000b_ 2 8 4 2 2 3" xfId="30799"/>
    <cellStyle name="_x0007__x000b_ 2 8 4 2 3" xfId="11296"/>
    <cellStyle name="_x0007__x000b_ 2 8 4 2 3 2" xfId="21371"/>
    <cellStyle name="_x0007__x000b_ 2 8 4 2 4" xfId="24683"/>
    <cellStyle name="_x0007__x000b_ 2 8 4 3" xfId="11295"/>
    <cellStyle name="_x0007__x000b_ 2 8 4 3 2" xfId="21370"/>
    <cellStyle name="_x0007__x000b_ 2 8 4 4" xfId="24385"/>
    <cellStyle name="_x0007__x000b_ 2 8 5" xfId="211"/>
    <cellStyle name="_x0007__x000b_ 2 8 5 2" xfId="1476"/>
    <cellStyle name="_x0007__x000b_ 2 8 5 2 2" xfId="8556"/>
    <cellStyle name="_x0007__x000b_ 2 8 5 2 2 2" xfId="11300"/>
    <cellStyle name="_x0007__x000b_ 2 8 5 2 2 2 2" xfId="21375"/>
    <cellStyle name="_x0007__x000b_ 2 8 5 2 2 3" xfId="30800"/>
    <cellStyle name="_x0007__x000b_ 2 8 5 2 3" xfId="11299"/>
    <cellStyle name="_x0007__x000b_ 2 8 5 2 3 2" xfId="21374"/>
    <cellStyle name="_x0007__x000b_ 2 8 5 2 4" xfId="24684"/>
    <cellStyle name="_x0007__x000b_ 2 8 5 3" xfId="11298"/>
    <cellStyle name="_x0007__x000b_ 2 8 5 3 2" xfId="21373"/>
    <cellStyle name="_x0007__x000b_ 2 8 5 4" xfId="24386"/>
    <cellStyle name="_x0007__x000b_ 2 8 6" xfId="212"/>
    <cellStyle name="_x0007__x000b_ 2 8 6 2" xfId="1477"/>
    <cellStyle name="_x0007__x000b_ 2 8 6 2 2" xfId="8557"/>
    <cellStyle name="_x0007__x000b_ 2 8 6 2 2 2" xfId="11303"/>
    <cellStyle name="_x0007__x000b_ 2 8 6 2 2 2 2" xfId="21378"/>
    <cellStyle name="_x0007__x000b_ 2 8 6 2 2 3" xfId="30801"/>
    <cellStyle name="_x0007__x000b_ 2 8 6 2 3" xfId="11302"/>
    <cellStyle name="_x0007__x000b_ 2 8 6 2 3 2" xfId="21377"/>
    <cellStyle name="_x0007__x000b_ 2 8 6 2 4" xfId="24685"/>
    <cellStyle name="_x0007__x000b_ 2 8 6 3" xfId="11301"/>
    <cellStyle name="_x0007__x000b_ 2 8 6 3 2" xfId="21376"/>
    <cellStyle name="_x0007__x000b_ 2 8 6 4" xfId="24387"/>
    <cellStyle name="_x0007__x000b_ 2 8 7" xfId="213"/>
    <cellStyle name="_x0007__x000b_ 2 8 7 2" xfId="1478"/>
    <cellStyle name="_x0007__x000b_ 2 8 7 2 2" xfId="8558"/>
    <cellStyle name="_x0007__x000b_ 2 8 7 2 2 2" xfId="11306"/>
    <cellStyle name="_x0007__x000b_ 2 8 7 2 2 2 2" xfId="21381"/>
    <cellStyle name="_x0007__x000b_ 2 8 7 2 2 3" xfId="30802"/>
    <cellStyle name="_x0007__x000b_ 2 8 7 2 3" xfId="11305"/>
    <cellStyle name="_x0007__x000b_ 2 8 7 2 3 2" xfId="21380"/>
    <cellStyle name="_x0007__x000b_ 2 8 7 2 4" xfId="24686"/>
    <cellStyle name="_x0007__x000b_ 2 8 7 3" xfId="11304"/>
    <cellStyle name="_x0007__x000b_ 2 8 7 3 2" xfId="21379"/>
    <cellStyle name="_x0007__x000b_ 2 8 7 4" xfId="24388"/>
    <cellStyle name="_x0007__x000b_ 2 8 8" xfId="214"/>
    <cellStyle name="_x0007__x000b_ 2 8 8 2" xfId="1479"/>
    <cellStyle name="_x0007__x000b_ 2 8 8 2 2" xfId="8559"/>
    <cellStyle name="_x0007__x000b_ 2 8 8 2 2 2" xfId="11309"/>
    <cellStyle name="_x0007__x000b_ 2 8 8 2 2 2 2" xfId="21384"/>
    <cellStyle name="_x0007__x000b_ 2 8 8 2 2 3" xfId="30803"/>
    <cellStyle name="_x0007__x000b_ 2 8 8 2 3" xfId="11308"/>
    <cellStyle name="_x0007__x000b_ 2 8 8 2 3 2" xfId="21383"/>
    <cellStyle name="_x0007__x000b_ 2 8 8 2 4" xfId="24687"/>
    <cellStyle name="_x0007__x000b_ 2 8 8 3" xfId="11307"/>
    <cellStyle name="_x0007__x000b_ 2 8 8 3 2" xfId="21382"/>
    <cellStyle name="_x0007__x000b_ 2 8 8 4" xfId="24389"/>
    <cellStyle name="_x0007__x000b_ 2 8 9" xfId="215"/>
    <cellStyle name="_x0007__x000b_ 2 8 9 2" xfId="1480"/>
    <cellStyle name="_x0007__x000b_ 2 8 9 2 2" xfId="8560"/>
    <cellStyle name="_x0007__x000b_ 2 8 9 2 2 2" xfId="11312"/>
    <cellStyle name="_x0007__x000b_ 2 8 9 2 2 2 2" xfId="21387"/>
    <cellStyle name="_x0007__x000b_ 2 8 9 2 2 3" xfId="30804"/>
    <cellStyle name="_x0007__x000b_ 2 8 9 2 3" xfId="11311"/>
    <cellStyle name="_x0007__x000b_ 2 8 9 2 3 2" xfId="21386"/>
    <cellStyle name="_x0007__x000b_ 2 8 9 2 4" xfId="24688"/>
    <cellStyle name="_x0007__x000b_ 2 8 9 3" xfId="11310"/>
    <cellStyle name="_x0007__x000b_ 2 8 9 3 2" xfId="21385"/>
    <cellStyle name="_x0007__x000b_ 2 8 9 4" xfId="24390"/>
    <cellStyle name="_x0007__x000b_ 2 9" xfId="216"/>
    <cellStyle name="_x0007__x000b_ 2 9 10" xfId="217"/>
    <cellStyle name="_x0007__x000b_ 2 9 10 2" xfId="1482"/>
    <cellStyle name="_x0007__x000b_ 2 9 10 2 2" xfId="8562"/>
    <cellStyle name="_x0007__x000b_ 2 9 10 2 2 2" xfId="11316"/>
    <cellStyle name="_x0007__x000b_ 2 9 10 2 2 2 2" xfId="21391"/>
    <cellStyle name="_x0007__x000b_ 2 9 10 2 2 3" xfId="30806"/>
    <cellStyle name="_x0007__x000b_ 2 9 10 2 3" xfId="11315"/>
    <cellStyle name="_x0007__x000b_ 2 9 10 2 3 2" xfId="21390"/>
    <cellStyle name="_x0007__x000b_ 2 9 10 2 4" xfId="24690"/>
    <cellStyle name="_x0007__x000b_ 2 9 10 3" xfId="11314"/>
    <cellStyle name="_x0007__x000b_ 2 9 10 3 2" xfId="21389"/>
    <cellStyle name="_x0007__x000b_ 2 9 10 4" xfId="24392"/>
    <cellStyle name="_x0007__x000b_ 2 9 11" xfId="218"/>
    <cellStyle name="_x0007__x000b_ 2 9 11 2" xfId="1483"/>
    <cellStyle name="_x0007__x000b_ 2 9 11 2 2" xfId="8563"/>
    <cellStyle name="_x0007__x000b_ 2 9 11 2 2 2" xfId="11319"/>
    <cellStyle name="_x0007__x000b_ 2 9 11 2 2 2 2" xfId="21394"/>
    <cellStyle name="_x0007__x000b_ 2 9 11 2 2 3" xfId="30807"/>
    <cellStyle name="_x0007__x000b_ 2 9 11 2 3" xfId="11318"/>
    <cellStyle name="_x0007__x000b_ 2 9 11 2 3 2" xfId="21393"/>
    <cellStyle name="_x0007__x000b_ 2 9 11 2 4" xfId="24691"/>
    <cellStyle name="_x0007__x000b_ 2 9 11 3" xfId="11317"/>
    <cellStyle name="_x0007__x000b_ 2 9 11 3 2" xfId="21392"/>
    <cellStyle name="_x0007__x000b_ 2 9 11 4" xfId="24393"/>
    <cellStyle name="_x0007__x000b_ 2 9 12" xfId="219"/>
    <cellStyle name="_x0007__x000b_ 2 9 12 2" xfId="1484"/>
    <cellStyle name="_x0007__x000b_ 2 9 12 2 2" xfId="8564"/>
    <cellStyle name="_x0007__x000b_ 2 9 12 2 2 2" xfId="11322"/>
    <cellStyle name="_x0007__x000b_ 2 9 12 2 2 2 2" xfId="21397"/>
    <cellStyle name="_x0007__x000b_ 2 9 12 2 2 3" xfId="30808"/>
    <cellStyle name="_x0007__x000b_ 2 9 12 2 3" xfId="11321"/>
    <cellStyle name="_x0007__x000b_ 2 9 12 2 3 2" xfId="21396"/>
    <cellStyle name="_x0007__x000b_ 2 9 12 2 4" xfId="24692"/>
    <cellStyle name="_x0007__x000b_ 2 9 12 3" xfId="11320"/>
    <cellStyle name="_x0007__x000b_ 2 9 12 3 2" xfId="21395"/>
    <cellStyle name="_x0007__x000b_ 2 9 12 4" xfId="24394"/>
    <cellStyle name="_x0007__x000b_ 2 9 13" xfId="220"/>
    <cellStyle name="_x0007__x000b_ 2 9 13 2" xfId="1485"/>
    <cellStyle name="_x0007__x000b_ 2 9 13 2 2" xfId="8565"/>
    <cellStyle name="_x0007__x000b_ 2 9 13 2 2 2" xfId="11325"/>
    <cellStyle name="_x0007__x000b_ 2 9 13 2 2 2 2" xfId="21400"/>
    <cellStyle name="_x0007__x000b_ 2 9 13 2 2 3" xfId="30809"/>
    <cellStyle name="_x0007__x000b_ 2 9 13 2 3" xfId="11324"/>
    <cellStyle name="_x0007__x000b_ 2 9 13 2 3 2" xfId="21399"/>
    <cellStyle name="_x0007__x000b_ 2 9 13 2 4" xfId="24693"/>
    <cellStyle name="_x0007__x000b_ 2 9 13 3" xfId="11323"/>
    <cellStyle name="_x0007__x000b_ 2 9 13 3 2" xfId="21398"/>
    <cellStyle name="_x0007__x000b_ 2 9 13 4" xfId="24395"/>
    <cellStyle name="_x0007__x000b_ 2 9 14" xfId="221"/>
    <cellStyle name="_x0007__x000b_ 2 9 14 2" xfId="1486"/>
    <cellStyle name="_x0007__x000b_ 2 9 14 2 2" xfId="8566"/>
    <cellStyle name="_x0007__x000b_ 2 9 14 2 2 2" xfId="11328"/>
    <cellStyle name="_x0007__x000b_ 2 9 14 2 2 2 2" xfId="21403"/>
    <cellStyle name="_x0007__x000b_ 2 9 14 2 2 3" xfId="30810"/>
    <cellStyle name="_x0007__x000b_ 2 9 14 2 3" xfId="11327"/>
    <cellStyle name="_x0007__x000b_ 2 9 14 2 3 2" xfId="21402"/>
    <cellStyle name="_x0007__x000b_ 2 9 14 2 4" xfId="24694"/>
    <cellStyle name="_x0007__x000b_ 2 9 14 3" xfId="11326"/>
    <cellStyle name="_x0007__x000b_ 2 9 14 3 2" xfId="21401"/>
    <cellStyle name="_x0007__x000b_ 2 9 14 4" xfId="24396"/>
    <cellStyle name="_x0007__x000b_ 2 9 15" xfId="222"/>
    <cellStyle name="_x0007__x000b_ 2 9 15 2" xfId="1487"/>
    <cellStyle name="_x0007__x000b_ 2 9 15 2 2" xfId="8567"/>
    <cellStyle name="_x0007__x000b_ 2 9 15 2 2 2" xfId="11331"/>
    <cellStyle name="_x0007__x000b_ 2 9 15 2 2 2 2" xfId="21406"/>
    <cellStyle name="_x0007__x000b_ 2 9 15 2 2 3" xfId="30811"/>
    <cellStyle name="_x0007__x000b_ 2 9 15 2 3" xfId="11330"/>
    <cellStyle name="_x0007__x000b_ 2 9 15 2 3 2" xfId="21405"/>
    <cellStyle name="_x0007__x000b_ 2 9 15 2 4" xfId="24695"/>
    <cellStyle name="_x0007__x000b_ 2 9 15 3" xfId="11329"/>
    <cellStyle name="_x0007__x000b_ 2 9 15 3 2" xfId="21404"/>
    <cellStyle name="_x0007__x000b_ 2 9 15 4" xfId="24397"/>
    <cellStyle name="_x0007__x000b_ 2 9 16" xfId="1481"/>
    <cellStyle name="_x0007__x000b_ 2 9 16 2" xfId="8561"/>
    <cellStyle name="_x0007__x000b_ 2 9 16 2 2" xfId="11333"/>
    <cellStyle name="_x0007__x000b_ 2 9 16 2 2 2" xfId="21408"/>
    <cellStyle name="_x0007__x000b_ 2 9 16 2 3" xfId="30805"/>
    <cellStyle name="_x0007__x000b_ 2 9 16 3" xfId="11332"/>
    <cellStyle name="_x0007__x000b_ 2 9 16 3 2" xfId="21407"/>
    <cellStyle name="_x0007__x000b_ 2 9 16 4" xfId="24689"/>
    <cellStyle name="_x0007__x000b_ 2 9 17" xfId="11313"/>
    <cellStyle name="_x0007__x000b_ 2 9 17 2" xfId="21388"/>
    <cellStyle name="_x0007__x000b_ 2 9 18" xfId="24391"/>
    <cellStyle name="_x0007__x000b_ 2 9 2" xfId="223"/>
    <cellStyle name="_x0007__x000b_ 2 9 2 2" xfId="1488"/>
    <cellStyle name="_x0007__x000b_ 2 9 2 2 2" xfId="8568"/>
    <cellStyle name="_x0007__x000b_ 2 9 2 2 2 2" xfId="11336"/>
    <cellStyle name="_x0007__x000b_ 2 9 2 2 2 2 2" xfId="21411"/>
    <cellStyle name="_x0007__x000b_ 2 9 2 2 2 3" xfId="30812"/>
    <cellStyle name="_x0007__x000b_ 2 9 2 2 3" xfId="11335"/>
    <cellStyle name="_x0007__x000b_ 2 9 2 2 3 2" xfId="21410"/>
    <cellStyle name="_x0007__x000b_ 2 9 2 2 4" xfId="24696"/>
    <cellStyle name="_x0007__x000b_ 2 9 2 3" xfId="11334"/>
    <cellStyle name="_x0007__x000b_ 2 9 2 3 2" xfId="21409"/>
    <cellStyle name="_x0007__x000b_ 2 9 2 4" xfId="24398"/>
    <cellStyle name="_x0007__x000b_ 2 9 3" xfId="224"/>
    <cellStyle name="_x0007__x000b_ 2 9 3 2" xfId="1489"/>
    <cellStyle name="_x0007__x000b_ 2 9 3 2 2" xfId="8569"/>
    <cellStyle name="_x0007__x000b_ 2 9 3 2 2 2" xfId="11339"/>
    <cellStyle name="_x0007__x000b_ 2 9 3 2 2 2 2" xfId="21414"/>
    <cellStyle name="_x0007__x000b_ 2 9 3 2 2 3" xfId="30813"/>
    <cellStyle name="_x0007__x000b_ 2 9 3 2 3" xfId="11338"/>
    <cellStyle name="_x0007__x000b_ 2 9 3 2 3 2" xfId="21413"/>
    <cellStyle name="_x0007__x000b_ 2 9 3 2 4" xfId="24697"/>
    <cellStyle name="_x0007__x000b_ 2 9 3 3" xfId="11337"/>
    <cellStyle name="_x0007__x000b_ 2 9 3 3 2" xfId="21412"/>
    <cellStyle name="_x0007__x000b_ 2 9 3 4" xfId="24399"/>
    <cellStyle name="_x0007__x000b_ 2 9 4" xfId="225"/>
    <cellStyle name="_x0007__x000b_ 2 9 4 2" xfId="1490"/>
    <cellStyle name="_x0007__x000b_ 2 9 4 2 2" xfId="8570"/>
    <cellStyle name="_x0007__x000b_ 2 9 4 2 2 2" xfId="11342"/>
    <cellStyle name="_x0007__x000b_ 2 9 4 2 2 2 2" xfId="21417"/>
    <cellStyle name="_x0007__x000b_ 2 9 4 2 2 3" xfId="30814"/>
    <cellStyle name="_x0007__x000b_ 2 9 4 2 3" xfId="11341"/>
    <cellStyle name="_x0007__x000b_ 2 9 4 2 3 2" xfId="21416"/>
    <cellStyle name="_x0007__x000b_ 2 9 4 2 4" xfId="24698"/>
    <cellStyle name="_x0007__x000b_ 2 9 4 3" xfId="11340"/>
    <cellStyle name="_x0007__x000b_ 2 9 4 3 2" xfId="21415"/>
    <cellStyle name="_x0007__x000b_ 2 9 4 4" xfId="24400"/>
    <cellStyle name="_x0007__x000b_ 2 9 5" xfId="226"/>
    <cellStyle name="_x0007__x000b_ 2 9 5 2" xfId="1491"/>
    <cellStyle name="_x0007__x000b_ 2 9 5 2 2" xfId="8571"/>
    <cellStyle name="_x0007__x000b_ 2 9 5 2 2 2" xfId="11345"/>
    <cellStyle name="_x0007__x000b_ 2 9 5 2 2 2 2" xfId="21420"/>
    <cellStyle name="_x0007__x000b_ 2 9 5 2 2 3" xfId="30815"/>
    <cellStyle name="_x0007__x000b_ 2 9 5 2 3" xfId="11344"/>
    <cellStyle name="_x0007__x000b_ 2 9 5 2 3 2" xfId="21419"/>
    <cellStyle name="_x0007__x000b_ 2 9 5 2 4" xfId="24699"/>
    <cellStyle name="_x0007__x000b_ 2 9 5 3" xfId="11343"/>
    <cellStyle name="_x0007__x000b_ 2 9 5 3 2" xfId="21418"/>
    <cellStyle name="_x0007__x000b_ 2 9 5 4" xfId="24401"/>
    <cellStyle name="_x0007__x000b_ 2 9 6" xfId="227"/>
    <cellStyle name="_x0007__x000b_ 2 9 6 2" xfId="1492"/>
    <cellStyle name="_x0007__x000b_ 2 9 6 2 2" xfId="8572"/>
    <cellStyle name="_x0007__x000b_ 2 9 6 2 2 2" xfId="11348"/>
    <cellStyle name="_x0007__x000b_ 2 9 6 2 2 2 2" xfId="21423"/>
    <cellStyle name="_x0007__x000b_ 2 9 6 2 2 3" xfId="30816"/>
    <cellStyle name="_x0007__x000b_ 2 9 6 2 3" xfId="11347"/>
    <cellStyle name="_x0007__x000b_ 2 9 6 2 3 2" xfId="21422"/>
    <cellStyle name="_x0007__x000b_ 2 9 6 2 4" xfId="24700"/>
    <cellStyle name="_x0007__x000b_ 2 9 6 3" xfId="11346"/>
    <cellStyle name="_x0007__x000b_ 2 9 6 3 2" xfId="21421"/>
    <cellStyle name="_x0007__x000b_ 2 9 6 4" xfId="24402"/>
    <cellStyle name="_x0007__x000b_ 2 9 7" xfId="228"/>
    <cellStyle name="_x0007__x000b_ 2 9 7 2" xfId="1493"/>
    <cellStyle name="_x0007__x000b_ 2 9 7 2 2" xfId="8573"/>
    <cellStyle name="_x0007__x000b_ 2 9 7 2 2 2" xfId="11351"/>
    <cellStyle name="_x0007__x000b_ 2 9 7 2 2 2 2" xfId="21426"/>
    <cellStyle name="_x0007__x000b_ 2 9 7 2 2 3" xfId="30817"/>
    <cellStyle name="_x0007__x000b_ 2 9 7 2 3" xfId="11350"/>
    <cellStyle name="_x0007__x000b_ 2 9 7 2 3 2" xfId="21425"/>
    <cellStyle name="_x0007__x000b_ 2 9 7 2 4" xfId="24701"/>
    <cellStyle name="_x0007__x000b_ 2 9 7 3" xfId="11349"/>
    <cellStyle name="_x0007__x000b_ 2 9 7 3 2" xfId="21424"/>
    <cellStyle name="_x0007__x000b_ 2 9 7 4" xfId="24403"/>
    <cellStyle name="_x0007__x000b_ 2 9 8" xfId="229"/>
    <cellStyle name="_x0007__x000b_ 2 9 8 2" xfId="1494"/>
    <cellStyle name="_x0007__x000b_ 2 9 8 2 2" xfId="8574"/>
    <cellStyle name="_x0007__x000b_ 2 9 8 2 2 2" xfId="11354"/>
    <cellStyle name="_x0007__x000b_ 2 9 8 2 2 2 2" xfId="21429"/>
    <cellStyle name="_x0007__x000b_ 2 9 8 2 2 3" xfId="30818"/>
    <cellStyle name="_x0007__x000b_ 2 9 8 2 3" xfId="11353"/>
    <cellStyle name="_x0007__x000b_ 2 9 8 2 3 2" xfId="21428"/>
    <cellStyle name="_x0007__x000b_ 2 9 8 2 4" xfId="24702"/>
    <cellStyle name="_x0007__x000b_ 2 9 8 3" xfId="11352"/>
    <cellStyle name="_x0007__x000b_ 2 9 8 3 2" xfId="21427"/>
    <cellStyle name="_x0007__x000b_ 2 9 8 4" xfId="24404"/>
    <cellStyle name="_x0007__x000b_ 2 9 9" xfId="230"/>
    <cellStyle name="_x0007__x000b_ 2 9 9 2" xfId="1495"/>
    <cellStyle name="_x0007__x000b_ 2 9 9 2 2" xfId="8575"/>
    <cellStyle name="_x0007__x000b_ 2 9 9 2 2 2" xfId="11357"/>
    <cellStyle name="_x0007__x000b_ 2 9 9 2 2 2 2" xfId="21432"/>
    <cellStyle name="_x0007__x000b_ 2 9 9 2 2 3" xfId="30819"/>
    <cellStyle name="_x0007__x000b_ 2 9 9 2 3" xfId="11356"/>
    <cellStyle name="_x0007__x000b_ 2 9 9 2 3 2" xfId="21431"/>
    <cellStyle name="_x0007__x000b_ 2 9 9 2 4" xfId="24703"/>
    <cellStyle name="_x0007__x000b_ 2 9 9 3" xfId="11355"/>
    <cellStyle name="_x0007__x000b_ 2 9 9 3 2" xfId="21430"/>
    <cellStyle name="_x0007__x000b_ 2 9 9 4" xfId="24405"/>
    <cellStyle name="_x0007__x000b_ 3" xfId="1250"/>
    <cellStyle name="_x0007__x000b_ 3 2" xfId="2571"/>
    <cellStyle name="_x0007__x000b_ 3 2 2" xfId="24842"/>
    <cellStyle name="_x0007__x000b_ 3 3" xfId="24472"/>
    <cellStyle name="_x0007__x000b_ 4" xfId="2469"/>
    <cellStyle name="_x0007__x000b_ 4 2" xfId="9527"/>
    <cellStyle name="_x0007__x000b_ 4 2 2" xfId="30845"/>
    <cellStyle name="_x0007__x000b_ 4 3" xfId="24770"/>
    <cellStyle name="_x0007__x000b_ 5" xfId="24177"/>
    <cellStyle name="_x0007__x000b__Consolidated Backlog + Forecast 07112008" xfId="231"/>
    <cellStyle name="@_text" xfId="1256"/>
    <cellStyle name="{Comma [0]}" xfId="1257"/>
    <cellStyle name="{Comma}" xfId="1258"/>
    <cellStyle name="{Date}" xfId="1259"/>
    <cellStyle name="{Month}" xfId="1260"/>
    <cellStyle name="{Percent}" xfId="1261"/>
    <cellStyle name="{Thousand [0]}" xfId="1262"/>
    <cellStyle name="{Thousand}" xfId="1263"/>
    <cellStyle name="{Z'0000(1 dec)}" xfId="1264"/>
    <cellStyle name="{Z'0000(4 dec)}" xfId="1265"/>
    <cellStyle name="Accent1 - 20%" xfId="2480"/>
    <cellStyle name="Accent1 - 20% 2" xfId="24777"/>
    <cellStyle name="Accent1 - 40%" xfId="2481"/>
    <cellStyle name="Accent1 - 40% 2" xfId="24778"/>
    <cellStyle name="Accent1 - 60%" xfId="2482"/>
    <cellStyle name="Accent1 - 60% 2" xfId="24779"/>
    <cellStyle name="Accent2 - 20%" xfId="2483"/>
    <cellStyle name="Accent2 - 20% 2" xfId="24780"/>
    <cellStyle name="Accent2 - 40%" xfId="2484"/>
    <cellStyle name="Accent2 - 40% 2" xfId="24781"/>
    <cellStyle name="Accent2 - 60%" xfId="2485"/>
    <cellStyle name="Accent2 - 60% 2" xfId="24782"/>
    <cellStyle name="Accent3 - 20%" xfId="2486"/>
    <cellStyle name="Accent3 - 20% 2" xfId="24783"/>
    <cellStyle name="Accent3 - 40%" xfId="2487"/>
    <cellStyle name="Accent3 - 40% 2" xfId="24784"/>
    <cellStyle name="Accent3 - 60%" xfId="2488"/>
    <cellStyle name="Accent3 - 60% 2" xfId="24785"/>
    <cellStyle name="Accent4 - 20%" xfId="2489"/>
    <cellStyle name="Accent4 - 20% 2" xfId="24786"/>
    <cellStyle name="Accent4 - 40%" xfId="2490"/>
    <cellStyle name="Accent4 - 40% 2" xfId="24787"/>
    <cellStyle name="Accent4 - 60%" xfId="2491"/>
    <cellStyle name="Accent4 - 60% 2" xfId="24788"/>
    <cellStyle name="Accent5 - 20%" xfId="2492"/>
    <cellStyle name="Accent5 - 20% 2" xfId="24789"/>
    <cellStyle name="Accent5 - 40%" xfId="2493"/>
    <cellStyle name="Accent5 - 40% 2" xfId="24790"/>
    <cellStyle name="Accent5 - 60%" xfId="2494"/>
    <cellStyle name="Accent5 - 60% 2" xfId="24791"/>
    <cellStyle name="Accent6 - 20%" xfId="2495"/>
    <cellStyle name="Accent6 - 20% 2" xfId="24792"/>
    <cellStyle name="Accent6 - 40%" xfId="2496"/>
    <cellStyle name="Accent6 - 40% 2" xfId="24793"/>
    <cellStyle name="Accent6 - 60%" xfId="2497"/>
    <cellStyle name="Accent6 - 60% 2" xfId="24794"/>
    <cellStyle name="ARIAL 14" xfId="232"/>
    <cellStyle name="ARIAL 14 2" xfId="1496"/>
    <cellStyle name="ARIAL 14 2 2" xfId="24704"/>
    <cellStyle name="ARIAL 14 3" xfId="24406"/>
    <cellStyle name="ColLevel_1" xfId="1" builtinId="2" iLevel="0"/>
    <cellStyle name="Comma" xfId="1247" builtinId="3"/>
    <cellStyle name="Comma 2" xfId="233"/>
    <cellStyle name="Comma 3" xfId="234"/>
    <cellStyle name="Comma 3 10" xfId="235"/>
    <cellStyle name="Comma 3 10 10" xfId="236"/>
    <cellStyle name="Comma 3 10 10 2" xfId="1499"/>
    <cellStyle name="Comma 3 10 10 2 2" xfId="8578"/>
    <cellStyle name="Comma 3 10 10 2 2 2" xfId="11362"/>
    <cellStyle name="Comma 3 10 10 2 2 2 2" xfId="21437"/>
    <cellStyle name="Comma 3 10 10 2 3" xfId="11361"/>
    <cellStyle name="Comma 3 10 10 2 3 2" xfId="21436"/>
    <cellStyle name="Comma 3 10 10 3" xfId="11360"/>
    <cellStyle name="Comma 3 10 10 3 2" xfId="21435"/>
    <cellStyle name="Comma 3 10 11" xfId="237"/>
    <cellStyle name="Comma 3 10 11 2" xfId="1500"/>
    <cellStyle name="Comma 3 10 11 2 2" xfId="8579"/>
    <cellStyle name="Comma 3 10 11 2 2 2" xfId="11365"/>
    <cellStyle name="Comma 3 10 11 2 2 2 2" xfId="21440"/>
    <cellStyle name="Comma 3 10 11 2 3" xfId="11364"/>
    <cellStyle name="Comma 3 10 11 2 3 2" xfId="21439"/>
    <cellStyle name="Comma 3 10 11 3" xfId="11363"/>
    <cellStyle name="Comma 3 10 11 3 2" xfId="21438"/>
    <cellStyle name="Comma 3 10 12" xfId="238"/>
    <cellStyle name="Comma 3 10 12 2" xfId="1501"/>
    <cellStyle name="Comma 3 10 12 2 2" xfId="8580"/>
    <cellStyle name="Comma 3 10 12 2 2 2" xfId="11368"/>
    <cellStyle name="Comma 3 10 12 2 2 2 2" xfId="21443"/>
    <cellStyle name="Comma 3 10 12 2 3" xfId="11367"/>
    <cellStyle name="Comma 3 10 12 2 3 2" xfId="21442"/>
    <cellStyle name="Comma 3 10 12 3" xfId="11366"/>
    <cellStyle name="Comma 3 10 12 3 2" xfId="21441"/>
    <cellStyle name="Comma 3 10 13" xfId="239"/>
    <cellStyle name="Comma 3 10 13 2" xfId="1502"/>
    <cellStyle name="Comma 3 10 13 2 2" xfId="8581"/>
    <cellStyle name="Comma 3 10 13 2 2 2" xfId="11371"/>
    <cellStyle name="Comma 3 10 13 2 2 2 2" xfId="21446"/>
    <cellStyle name="Comma 3 10 13 2 3" xfId="11370"/>
    <cellStyle name="Comma 3 10 13 2 3 2" xfId="21445"/>
    <cellStyle name="Comma 3 10 13 3" xfId="11369"/>
    <cellStyle name="Comma 3 10 13 3 2" xfId="21444"/>
    <cellStyle name="Comma 3 10 14" xfId="240"/>
    <cellStyle name="Comma 3 10 14 2" xfId="1503"/>
    <cellStyle name="Comma 3 10 14 2 2" xfId="8582"/>
    <cellStyle name="Comma 3 10 14 2 2 2" xfId="11374"/>
    <cellStyle name="Comma 3 10 14 2 2 2 2" xfId="21449"/>
    <cellStyle name="Comma 3 10 14 2 3" xfId="11373"/>
    <cellStyle name="Comma 3 10 14 2 3 2" xfId="21448"/>
    <cellStyle name="Comma 3 10 14 3" xfId="11372"/>
    <cellStyle name="Comma 3 10 14 3 2" xfId="21447"/>
    <cellStyle name="Comma 3 10 15" xfId="241"/>
    <cellStyle name="Comma 3 10 15 2" xfId="1504"/>
    <cellStyle name="Comma 3 10 15 2 2" xfId="8583"/>
    <cellStyle name="Comma 3 10 15 2 2 2" xfId="11377"/>
    <cellStyle name="Comma 3 10 15 2 2 2 2" xfId="21452"/>
    <cellStyle name="Comma 3 10 15 2 3" xfId="11376"/>
    <cellStyle name="Comma 3 10 15 2 3 2" xfId="21451"/>
    <cellStyle name="Comma 3 10 15 3" xfId="11375"/>
    <cellStyle name="Comma 3 10 15 3 2" xfId="21450"/>
    <cellStyle name="Comma 3 10 16" xfId="1498"/>
    <cellStyle name="Comma 3 10 16 2" xfId="8577"/>
    <cellStyle name="Comma 3 10 16 2 2" xfId="11379"/>
    <cellStyle name="Comma 3 10 16 2 2 2" xfId="21454"/>
    <cellStyle name="Comma 3 10 16 3" xfId="11378"/>
    <cellStyle name="Comma 3 10 16 3 2" xfId="21453"/>
    <cellStyle name="Comma 3 10 17" xfId="11359"/>
    <cellStyle name="Comma 3 10 17 2" xfId="21434"/>
    <cellStyle name="Comma 3 10 2" xfId="242"/>
    <cellStyle name="Comma 3 10 2 2" xfId="1505"/>
    <cellStyle name="Comma 3 10 2 2 2" xfId="8584"/>
    <cellStyle name="Comma 3 10 2 2 2 2" xfId="11382"/>
    <cellStyle name="Comma 3 10 2 2 2 2 2" xfId="21457"/>
    <cellStyle name="Comma 3 10 2 2 3" xfId="11381"/>
    <cellStyle name="Comma 3 10 2 2 3 2" xfId="21456"/>
    <cellStyle name="Comma 3 10 2 3" xfId="11380"/>
    <cellStyle name="Comma 3 10 2 3 2" xfId="21455"/>
    <cellStyle name="Comma 3 10 3" xfId="243"/>
    <cellStyle name="Comma 3 10 3 2" xfId="1506"/>
    <cellStyle name="Comma 3 10 3 2 2" xfId="8585"/>
    <cellStyle name="Comma 3 10 3 2 2 2" xfId="11385"/>
    <cellStyle name="Comma 3 10 3 2 2 2 2" xfId="21460"/>
    <cellStyle name="Comma 3 10 3 2 3" xfId="11384"/>
    <cellStyle name="Comma 3 10 3 2 3 2" xfId="21459"/>
    <cellStyle name="Comma 3 10 3 3" xfId="11383"/>
    <cellStyle name="Comma 3 10 3 3 2" xfId="21458"/>
    <cellStyle name="Comma 3 10 4" xfId="244"/>
    <cellStyle name="Comma 3 10 4 2" xfId="1507"/>
    <cellStyle name="Comma 3 10 4 2 2" xfId="8586"/>
    <cellStyle name="Comma 3 10 4 2 2 2" xfId="11388"/>
    <cellStyle name="Comma 3 10 4 2 2 2 2" xfId="21463"/>
    <cellStyle name="Comma 3 10 4 2 3" xfId="11387"/>
    <cellStyle name="Comma 3 10 4 2 3 2" xfId="21462"/>
    <cellStyle name="Comma 3 10 4 3" xfId="11386"/>
    <cellStyle name="Comma 3 10 4 3 2" xfId="21461"/>
    <cellStyle name="Comma 3 10 5" xfId="245"/>
    <cellStyle name="Comma 3 10 5 2" xfId="1508"/>
    <cellStyle name="Comma 3 10 5 2 2" xfId="8587"/>
    <cellStyle name="Comma 3 10 5 2 2 2" xfId="11391"/>
    <cellStyle name="Comma 3 10 5 2 2 2 2" xfId="21466"/>
    <cellStyle name="Comma 3 10 5 2 3" xfId="11390"/>
    <cellStyle name="Comma 3 10 5 2 3 2" xfId="21465"/>
    <cellStyle name="Comma 3 10 5 3" xfId="11389"/>
    <cellStyle name="Comma 3 10 5 3 2" xfId="21464"/>
    <cellStyle name="Comma 3 10 6" xfId="246"/>
    <cellStyle name="Comma 3 10 6 2" xfId="1509"/>
    <cellStyle name="Comma 3 10 6 2 2" xfId="8588"/>
    <cellStyle name="Comma 3 10 6 2 2 2" xfId="11394"/>
    <cellStyle name="Comma 3 10 6 2 2 2 2" xfId="21469"/>
    <cellStyle name="Comma 3 10 6 2 3" xfId="11393"/>
    <cellStyle name="Comma 3 10 6 2 3 2" xfId="21468"/>
    <cellStyle name="Comma 3 10 6 3" xfId="11392"/>
    <cellStyle name="Comma 3 10 6 3 2" xfId="21467"/>
    <cellStyle name="Comma 3 10 7" xfId="247"/>
    <cellStyle name="Comma 3 10 7 2" xfId="1510"/>
    <cellStyle name="Comma 3 10 7 2 2" xfId="8589"/>
    <cellStyle name="Comma 3 10 7 2 2 2" xfId="11397"/>
    <cellStyle name="Comma 3 10 7 2 2 2 2" xfId="21472"/>
    <cellStyle name="Comma 3 10 7 2 3" xfId="11396"/>
    <cellStyle name="Comma 3 10 7 2 3 2" xfId="21471"/>
    <cellStyle name="Comma 3 10 7 3" xfId="11395"/>
    <cellStyle name="Comma 3 10 7 3 2" xfId="21470"/>
    <cellStyle name="Comma 3 10 8" xfId="248"/>
    <cellStyle name="Comma 3 10 8 2" xfId="1511"/>
    <cellStyle name="Comma 3 10 8 2 2" xfId="8590"/>
    <cellStyle name="Comma 3 10 8 2 2 2" xfId="11400"/>
    <cellStyle name="Comma 3 10 8 2 2 2 2" xfId="21475"/>
    <cellStyle name="Comma 3 10 8 2 3" xfId="11399"/>
    <cellStyle name="Comma 3 10 8 2 3 2" xfId="21474"/>
    <cellStyle name="Comma 3 10 8 3" xfId="11398"/>
    <cellStyle name="Comma 3 10 8 3 2" xfId="21473"/>
    <cellStyle name="Comma 3 10 9" xfId="249"/>
    <cellStyle name="Comma 3 10 9 2" xfId="1512"/>
    <cellStyle name="Comma 3 10 9 2 2" xfId="8591"/>
    <cellStyle name="Comma 3 10 9 2 2 2" xfId="11403"/>
    <cellStyle name="Comma 3 10 9 2 2 2 2" xfId="21478"/>
    <cellStyle name="Comma 3 10 9 2 3" xfId="11402"/>
    <cellStyle name="Comma 3 10 9 2 3 2" xfId="21477"/>
    <cellStyle name="Comma 3 10 9 3" xfId="11401"/>
    <cellStyle name="Comma 3 10 9 3 2" xfId="21476"/>
    <cellStyle name="Comma 3 11" xfId="250"/>
    <cellStyle name="Comma 3 11 10" xfId="251"/>
    <cellStyle name="Comma 3 11 10 2" xfId="1514"/>
    <cellStyle name="Comma 3 11 10 2 2" xfId="8593"/>
    <cellStyle name="Comma 3 11 10 2 2 2" xfId="11407"/>
    <cellStyle name="Comma 3 11 10 2 2 2 2" xfId="21482"/>
    <cellStyle name="Comma 3 11 10 2 3" xfId="11406"/>
    <cellStyle name="Comma 3 11 10 2 3 2" xfId="21481"/>
    <cellStyle name="Comma 3 11 10 3" xfId="11405"/>
    <cellStyle name="Comma 3 11 10 3 2" xfId="21480"/>
    <cellStyle name="Comma 3 11 11" xfId="252"/>
    <cellStyle name="Comma 3 11 11 2" xfId="1515"/>
    <cellStyle name="Comma 3 11 11 2 2" xfId="8594"/>
    <cellStyle name="Comma 3 11 11 2 2 2" xfId="11410"/>
    <cellStyle name="Comma 3 11 11 2 2 2 2" xfId="21485"/>
    <cellStyle name="Comma 3 11 11 2 3" xfId="11409"/>
    <cellStyle name="Comma 3 11 11 2 3 2" xfId="21484"/>
    <cellStyle name="Comma 3 11 11 3" xfId="11408"/>
    <cellStyle name="Comma 3 11 11 3 2" xfId="21483"/>
    <cellStyle name="Comma 3 11 12" xfId="253"/>
    <cellStyle name="Comma 3 11 12 2" xfId="1516"/>
    <cellStyle name="Comma 3 11 12 2 2" xfId="8595"/>
    <cellStyle name="Comma 3 11 12 2 2 2" xfId="11413"/>
    <cellStyle name="Comma 3 11 12 2 2 2 2" xfId="21488"/>
    <cellStyle name="Comma 3 11 12 2 3" xfId="11412"/>
    <cellStyle name="Comma 3 11 12 2 3 2" xfId="21487"/>
    <cellStyle name="Comma 3 11 12 3" xfId="11411"/>
    <cellStyle name="Comma 3 11 12 3 2" xfId="21486"/>
    <cellStyle name="Comma 3 11 13" xfId="254"/>
    <cellStyle name="Comma 3 11 13 2" xfId="1517"/>
    <cellStyle name="Comma 3 11 13 2 2" xfId="8596"/>
    <cellStyle name="Comma 3 11 13 2 2 2" xfId="11416"/>
    <cellStyle name="Comma 3 11 13 2 2 2 2" xfId="21491"/>
    <cellStyle name="Comma 3 11 13 2 3" xfId="11415"/>
    <cellStyle name="Comma 3 11 13 2 3 2" xfId="21490"/>
    <cellStyle name="Comma 3 11 13 3" xfId="11414"/>
    <cellStyle name="Comma 3 11 13 3 2" xfId="21489"/>
    <cellStyle name="Comma 3 11 14" xfId="255"/>
    <cellStyle name="Comma 3 11 14 2" xfId="1518"/>
    <cellStyle name="Comma 3 11 14 2 2" xfId="8597"/>
    <cellStyle name="Comma 3 11 14 2 2 2" xfId="11419"/>
    <cellStyle name="Comma 3 11 14 2 2 2 2" xfId="21494"/>
    <cellStyle name="Comma 3 11 14 2 3" xfId="11418"/>
    <cellStyle name="Comma 3 11 14 2 3 2" xfId="21493"/>
    <cellStyle name="Comma 3 11 14 3" xfId="11417"/>
    <cellStyle name="Comma 3 11 14 3 2" xfId="21492"/>
    <cellStyle name="Comma 3 11 15" xfId="256"/>
    <cellStyle name="Comma 3 11 15 2" xfId="1519"/>
    <cellStyle name="Comma 3 11 15 2 2" xfId="8598"/>
    <cellStyle name="Comma 3 11 15 2 2 2" xfId="11422"/>
    <cellStyle name="Comma 3 11 15 2 2 2 2" xfId="21497"/>
    <cellStyle name="Comma 3 11 15 2 3" xfId="11421"/>
    <cellStyle name="Comma 3 11 15 2 3 2" xfId="21496"/>
    <cellStyle name="Comma 3 11 15 3" xfId="11420"/>
    <cellStyle name="Comma 3 11 15 3 2" xfId="21495"/>
    <cellStyle name="Comma 3 11 16" xfId="1513"/>
    <cellStyle name="Comma 3 11 16 2" xfId="8592"/>
    <cellStyle name="Comma 3 11 16 2 2" xfId="11424"/>
    <cellStyle name="Comma 3 11 16 2 2 2" xfId="21499"/>
    <cellStyle name="Comma 3 11 16 3" xfId="11423"/>
    <cellStyle name="Comma 3 11 16 3 2" xfId="21498"/>
    <cellStyle name="Comma 3 11 17" xfId="11404"/>
    <cellStyle name="Comma 3 11 17 2" xfId="21479"/>
    <cellStyle name="Comma 3 11 2" xfId="257"/>
    <cellStyle name="Comma 3 11 2 2" xfId="1520"/>
    <cellStyle name="Comma 3 11 2 2 2" xfId="8599"/>
    <cellStyle name="Comma 3 11 2 2 2 2" xfId="11427"/>
    <cellStyle name="Comma 3 11 2 2 2 2 2" xfId="21502"/>
    <cellStyle name="Comma 3 11 2 2 3" xfId="11426"/>
    <cellStyle name="Comma 3 11 2 2 3 2" xfId="21501"/>
    <cellStyle name="Comma 3 11 2 3" xfId="11425"/>
    <cellStyle name="Comma 3 11 2 3 2" xfId="21500"/>
    <cellStyle name="Comma 3 11 3" xfId="258"/>
    <cellStyle name="Comma 3 11 3 2" xfId="1521"/>
    <cellStyle name="Comma 3 11 3 2 2" xfId="8600"/>
    <cellStyle name="Comma 3 11 3 2 2 2" xfId="11430"/>
    <cellStyle name="Comma 3 11 3 2 2 2 2" xfId="21505"/>
    <cellStyle name="Comma 3 11 3 2 3" xfId="11429"/>
    <cellStyle name="Comma 3 11 3 2 3 2" xfId="21504"/>
    <cellStyle name="Comma 3 11 3 3" xfId="11428"/>
    <cellStyle name="Comma 3 11 3 3 2" xfId="21503"/>
    <cellStyle name="Comma 3 11 4" xfId="259"/>
    <cellStyle name="Comma 3 11 4 2" xfId="1522"/>
    <cellStyle name="Comma 3 11 4 2 2" xfId="8601"/>
    <cellStyle name="Comma 3 11 4 2 2 2" xfId="11433"/>
    <cellStyle name="Comma 3 11 4 2 2 2 2" xfId="21508"/>
    <cellStyle name="Comma 3 11 4 2 3" xfId="11432"/>
    <cellStyle name="Comma 3 11 4 2 3 2" xfId="21507"/>
    <cellStyle name="Comma 3 11 4 3" xfId="11431"/>
    <cellStyle name="Comma 3 11 4 3 2" xfId="21506"/>
    <cellStyle name="Comma 3 11 5" xfId="260"/>
    <cellStyle name="Comma 3 11 5 2" xfId="1523"/>
    <cellStyle name="Comma 3 11 5 2 2" xfId="8602"/>
    <cellStyle name="Comma 3 11 5 2 2 2" xfId="11436"/>
    <cellStyle name="Comma 3 11 5 2 2 2 2" xfId="21511"/>
    <cellStyle name="Comma 3 11 5 2 3" xfId="11435"/>
    <cellStyle name="Comma 3 11 5 2 3 2" xfId="21510"/>
    <cellStyle name="Comma 3 11 5 3" xfId="11434"/>
    <cellStyle name="Comma 3 11 5 3 2" xfId="21509"/>
    <cellStyle name="Comma 3 11 6" xfId="261"/>
    <cellStyle name="Comma 3 11 6 2" xfId="1524"/>
    <cellStyle name="Comma 3 11 6 2 2" xfId="8603"/>
    <cellStyle name="Comma 3 11 6 2 2 2" xfId="11439"/>
    <cellStyle name="Comma 3 11 6 2 2 2 2" xfId="21514"/>
    <cellStyle name="Comma 3 11 6 2 3" xfId="11438"/>
    <cellStyle name="Comma 3 11 6 2 3 2" xfId="21513"/>
    <cellStyle name="Comma 3 11 6 3" xfId="11437"/>
    <cellStyle name="Comma 3 11 6 3 2" xfId="21512"/>
    <cellStyle name="Comma 3 11 7" xfId="262"/>
    <cellStyle name="Comma 3 11 7 2" xfId="1525"/>
    <cellStyle name="Comma 3 11 7 2 2" xfId="8604"/>
    <cellStyle name="Comma 3 11 7 2 2 2" xfId="11442"/>
    <cellStyle name="Comma 3 11 7 2 2 2 2" xfId="21517"/>
    <cellStyle name="Comma 3 11 7 2 3" xfId="11441"/>
    <cellStyle name="Comma 3 11 7 2 3 2" xfId="21516"/>
    <cellStyle name="Comma 3 11 7 3" xfId="11440"/>
    <cellStyle name="Comma 3 11 7 3 2" xfId="21515"/>
    <cellStyle name="Comma 3 11 8" xfId="263"/>
    <cellStyle name="Comma 3 11 8 2" xfId="1526"/>
    <cellStyle name="Comma 3 11 8 2 2" xfId="8605"/>
    <cellStyle name="Comma 3 11 8 2 2 2" xfId="11445"/>
    <cellStyle name="Comma 3 11 8 2 2 2 2" xfId="21520"/>
    <cellStyle name="Comma 3 11 8 2 3" xfId="11444"/>
    <cellStyle name="Comma 3 11 8 2 3 2" xfId="21519"/>
    <cellStyle name="Comma 3 11 8 3" xfId="11443"/>
    <cellStyle name="Comma 3 11 8 3 2" xfId="21518"/>
    <cellStyle name="Comma 3 11 9" xfId="264"/>
    <cellStyle name="Comma 3 11 9 2" xfId="1527"/>
    <cellStyle name="Comma 3 11 9 2 2" xfId="8606"/>
    <cellStyle name="Comma 3 11 9 2 2 2" xfId="11448"/>
    <cellStyle name="Comma 3 11 9 2 2 2 2" xfId="21523"/>
    <cellStyle name="Comma 3 11 9 2 3" xfId="11447"/>
    <cellStyle name="Comma 3 11 9 2 3 2" xfId="21522"/>
    <cellStyle name="Comma 3 11 9 3" xfId="11446"/>
    <cellStyle name="Comma 3 11 9 3 2" xfId="21521"/>
    <cellStyle name="Comma 3 12" xfId="265"/>
    <cellStyle name="Comma 3 12 10" xfId="266"/>
    <cellStyle name="Comma 3 12 10 2" xfId="1529"/>
    <cellStyle name="Comma 3 12 10 2 2" xfId="8608"/>
    <cellStyle name="Comma 3 12 10 2 2 2" xfId="11452"/>
    <cellStyle name="Comma 3 12 10 2 2 2 2" xfId="21527"/>
    <cellStyle name="Comma 3 12 10 2 3" xfId="11451"/>
    <cellStyle name="Comma 3 12 10 2 3 2" xfId="21526"/>
    <cellStyle name="Comma 3 12 10 3" xfId="11450"/>
    <cellStyle name="Comma 3 12 10 3 2" xfId="21525"/>
    <cellStyle name="Comma 3 12 11" xfId="267"/>
    <cellStyle name="Comma 3 12 11 2" xfId="1530"/>
    <cellStyle name="Comma 3 12 11 2 2" xfId="8609"/>
    <cellStyle name="Comma 3 12 11 2 2 2" xfId="11455"/>
    <cellStyle name="Comma 3 12 11 2 2 2 2" xfId="21530"/>
    <cellStyle name="Comma 3 12 11 2 3" xfId="11454"/>
    <cellStyle name="Comma 3 12 11 2 3 2" xfId="21529"/>
    <cellStyle name="Comma 3 12 11 3" xfId="11453"/>
    <cellStyle name="Comma 3 12 11 3 2" xfId="21528"/>
    <cellStyle name="Comma 3 12 12" xfId="268"/>
    <cellStyle name="Comma 3 12 12 2" xfId="1531"/>
    <cellStyle name="Comma 3 12 12 2 2" xfId="8610"/>
    <cellStyle name="Comma 3 12 12 2 2 2" xfId="11458"/>
    <cellStyle name="Comma 3 12 12 2 2 2 2" xfId="21533"/>
    <cellStyle name="Comma 3 12 12 2 3" xfId="11457"/>
    <cellStyle name="Comma 3 12 12 2 3 2" xfId="21532"/>
    <cellStyle name="Comma 3 12 12 3" xfId="11456"/>
    <cellStyle name="Comma 3 12 12 3 2" xfId="21531"/>
    <cellStyle name="Comma 3 12 13" xfId="269"/>
    <cellStyle name="Comma 3 12 13 2" xfId="1532"/>
    <cellStyle name="Comma 3 12 13 2 2" xfId="8611"/>
    <cellStyle name="Comma 3 12 13 2 2 2" xfId="11461"/>
    <cellStyle name="Comma 3 12 13 2 2 2 2" xfId="21536"/>
    <cellStyle name="Comma 3 12 13 2 3" xfId="11460"/>
    <cellStyle name="Comma 3 12 13 2 3 2" xfId="21535"/>
    <cellStyle name="Comma 3 12 13 3" xfId="11459"/>
    <cellStyle name="Comma 3 12 13 3 2" xfId="21534"/>
    <cellStyle name="Comma 3 12 14" xfId="270"/>
    <cellStyle name="Comma 3 12 14 2" xfId="1533"/>
    <cellStyle name="Comma 3 12 14 2 2" xfId="8612"/>
    <cellStyle name="Comma 3 12 14 2 2 2" xfId="11464"/>
    <cellStyle name="Comma 3 12 14 2 2 2 2" xfId="21539"/>
    <cellStyle name="Comma 3 12 14 2 3" xfId="11463"/>
    <cellStyle name="Comma 3 12 14 2 3 2" xfId="21538"/>
    <cellStyle name="Comma 3 12 14 3" xfId="11462"/>
    <cellStyle name="Comma 3 12 14 3 2" xfId="21537"/>
    <cellStyle name="Comma 3 12 15" xfId="271"/>
    <cellStyle name="Comma 3 12 15 2" xfId="1534"/>
    <cellStyle name="Comma 3 12 15 2 2" xfId="8613"/>
    <cellStyle name="Comma 3 12 15 2 2 2" xfId="11467"/>
    <cellStyle name="Comma 3 12 15 2 2 2 2" xfId="21542"/>
    <cellStyle name="Comma 3 12 15 2 3" xfId="11466"/>
    <cellStyle name="Comma 3 12 15 2 3 2" xfId="21541"/>
    <cellStyle name="Comma 3 12 15 3" xfId="11465"/>
    <cellStyle name="Comma 3 12 15 3 2" xfId="21540"/>
    <cellStyle name="Comma 3 12 16" xfId="1528"/>
    <cellStyle name="Comma 3 12 16 2" xfId="8607"/>
    <cellStyle name="Comma 3 12 16 2 2" xfId="11469"/>
    <cellStyle name="Comma 3 12 16 2 2 2" xfId="21544"/>
    <cellStyle name="Comma 3 12 16 3" xfId="11468"/>
    <cellStyle name="Comma 3 12 16 3 2" xfId="21543"/>
    <cellStyle name="Comma 3 12 17" xfId="11449"/>
    <cellStyle name="Comma 3 12 17 2" xfId="21524"/>
    <cellStyle name="Comma 3 12 2" xfId="272"/>
    <cellStyle name="Comma 3 12 2 2" xfId="1535"/>
    <cellStyle name="Comma 3 12 2 2 2" xfId="8614"/>
    <cellStyle name="Comma 3 12 2 2 2 2" xfId="11472"/>
    <cellStyle name="Comma 3 12 2 2 2 2 2" xfId="21547"/>
    <cellStyle name="Comma 3 12 2 2 3" xfId="11471"/>
    <cellStyle name="Comma 3 12 2 2 3 2" xfId="21546"/>
    <cellStyle name="Comma 3 12 2 3" xfId="11470"/>
    <cellStyle name="Comma 3 12 2 3 2" xfId="21545"/>
    <cellStyle name="Comma 3 12 3" xfId="273"/>
    <cellStyle name="Comma 3 12 3 2" xfId="1536"/>
    <cellStyle name="Comma 3 12 3 2 2" xfId="8615"/>
    <cellStyle name="Comma 3 12 3 2 2 2" xfId="11475"/>
    <cellStyle name="Comma 3 12 3 2 2 2 2" xfId="21550"/>
    <cellStyle name="Comma 3 12 3 2 3" xfId="11474"/>
    <cellStyle name="Comma 3 12 3 2 3 2" xfId="21549"/>
    <cellStyle name="Comma 3 12 3 3" xfId="11473"/>
    <cellStyle name="Comma 3 12 3 3 2" xfId="21548"/>
    <cellStyle name="Comma 3 12 4" xfId="274"/>
    <cellStyle name="Comma 3 12 4 2" xfId="1537"/>
    <cellStyle name="Comma 3 12 4 2 2" xfId="8616"/>
    <cellStyle name="Comma 3 12 4 2 2 2" xfId="11478"/>
    <cellStyle name="Comma 3 12 4 2 2 2 2" xfId="21553"/>
    <cellStyle name="Comma 3 12 4 2 3" xfId="11477"/>
    <cellStyle name="Comma 3 12 4 2 3 2" xfId="21552"/>
    <cellStyle name="Comma 3 12 4 3" xfId="11476"/>
    <cellStyle name="Comma 3 12 4 3 2" xfId="21551"/>
    <cellStyle name="Comma 3 12 5" xfId="275"/>
    <cellStyle name="Comma 3 12 5 2" xfId="1538"/>
    <cellStyle name="Comma 3 12 5 2 2" xfId="8617"/>
    <cellStyle name="Comma 3 12 5 2 2 2" xfId="11481"/>
    <cellStyle name="Comma 3 12 5 2 2 2 2" xfId="21556"/>
    <cellStyle name="Comma 3 12 5 2 3" xfId="11480"/>
    <cellStyle name="Comma 3 12 5 2 3 2" xfId="21555"/>
    <cellStyle name="Comma 3 12 5 3" xfId="11479"/>
    <cellStyle name="Comma 3 12 5 3 2" xfId="21554"/>
    <cellStyle name="Comma 3 12 6" xfId="276"/>
    <cellStyle name="Comma 3 12 6 2" xfId="1539"/>
    <cellStyle name="Comma 3 12 6 2 2" xfId="8618"/>
    <cellStyle name="Comma 3 12 6 2 2 2" xfId="11484"/>
    <cellStyle name="Comma 3 12 6 2 2 2 2" xfId="21559"/>
    <cellStyle name="Comma 3 12 6 2 3" xfId="11483"/>
    <cellStyle name="Comma 3 12 6 2 3 2" xfId="21558"/>
    <cellStyle name="Comma 3 12 6 3" xfId="11482"/>
    <cellStyle name="Comma 3 12 6 3 2" xfId="21557"/>
    <cellStyle name="Comma 3 12 7" xfId="277"/>
    <cellStyle name="Comma 3 12 7 2" xfId="1540"/>
    <cellStyle name="Comma 3 12 7 2 2" xfId="8619"/>
    <cellStyle name="Comma 3 12 7 2 2 2" xfId="11487"/>
    <cellStyle name="Comma 3 12 7 2 2 2 2" xfId="21562"/>
    <cellStyle name="Comma 3 12 7 2 3" xfId="11486"/>
    <cellStyle name="Comma 3 12 7 2 3 2" xfId="21561"/>
    <cellStyle name="Comma 3 12 7 3" xfId="11485"/>
    <cellStyle name="Comma 3 12 7 3 2" xfId="21560"/>
    <cellStyle name="Comma 3 12 8" xfId="278"/>
    <cellStyle name="Comma 3 12 8 2" xfId="1541"/>
    <cellStyle name="Comma 3 12 8 2 2" xfId="8620"/>
    <cellStyle name="Comma 3 12 8 2 2 2" xfId="11490"/>
    <cellStyle name="Comma 3 12 8 2 2 2 2" xfId="21565"/>
    <cellStyle name="Comma 3 12 8 2 3" xfId="11489"/>
    <cellStyle name="Comma 3 12 8 2 3 2" xfId="21564"/>
    <cellStyle name="Comma 3 12 8 3" xfId="11488"/>
    <cellStyle name="Comma 3 12 8 3 2" xfId="21563"/>
    <cellStyle name="Comma 3 12 9" xfId="279"/>
    <cellStyle name="Comma 3 12 9 2" xfId="1542"/>
    <cellStyle name="Comma 3 12 9 2 2" xfId="8621"/>
    <cellStyle name="Comma 3 12 9 2 2 2" xfId="11493"/>
    <cellStyle name="Comma 3 12 9 2 2 2 2" xfId="21568"/>
    <cellStyle name="Comma 3 12 9 2 3" xfId="11492"/>
    <cellStyle name="Comma 3 12 9 2 3 2" xfId="21567"/>
    <cellStyle name="Comma 3 12 9 3" xfId="11491"/>
    <cellStyle name="Comma 3 12 9 3 2" xfId="21566"/>
    <cellStyle name="Comma 3 13" xfId="280"/>
    <cellStyle name="Comma 3 13 10" xfId="281"/>
    <cellStyle name="Comma 3 13 10 2" xfId="1544"/>
    <cellStyle name="Comma 3 13 10 2 2" xfId="8623"/>
    <cellStyle name="Comma 3 13 10 2 2 2" xfId="11497"/>
    <cellStyle name="Comma 3 13 10 2 2 2 2" xfId="21572"/>
    <cellStyle name="Comma 3 13 10 2 3" xfId="11496"/>
    <cellStyle name="Comma 3 13 10 2 3 2" xfId="21571"/>
    <cellStyle name="Comma 3 13 10 3" xfId="11495"/>
    <cellStyle name="Comma 3 13 10 3 2" xfId="21570"/>
    <cellStyle name="Comma 3 13 11" xfId="282"/>
    <cellStyle name="Comma 3 13 11 2" xfId="1545"/>
    <cellStyle name="Comma 3 13 11 2 2" xfId="8624"/>
    <cellStyle name="Comma 3 13 11 2 2 2" xfId="11500"/>
    <cellStyle name="Comma 3 13 11 2 2 2 2" xfId="21575"/>
    <cellStyle name="Comma 3 13 11 2 3" xfId="11499"/>
    <cellStyle name="Comma 3 13 11 2 3 2" xfId="21574"/>
    <cellStyle name="Comma 3 13 11 3" xfId="11498"/>
    <cellStyle name="Comma 3 13 11 3 2" xfId="21573"/>
    <cellStyle name="Comma 3 13 12" xfId="283"/>
    <cellStyle name="Comma 3 13 12 2" xfId="1546"/>
    <cellStyle name="Comma 3 13 12 2 2" xfId="8625"/>
    <cellStyle name="Comma 3 13 12 2 2 2" xfId="11503"/>
    <cellStyle name="Comma 3 13 12 2 2 2 2" xfId="21578"/>
    <cellStyle name="Comma 3 13 12 2 3" xfId="11502"/>
    <cellStyle name="Comma 3 13 12 2 3 2" xfId="21577"/>
    <cellStyle name="Comma 3 13 12 3" xfId="11501"/>
    <cellStyle name="Comma 3 13 12 3 2" xfId="21576"/>
    <cellStyle name="Comma 3 13 13" xfId="284"/>
    <cellStyle name="Comma 3 13 13 2" xfId="1547"/>
    <cellStyle name="Comma 3 13 13 2 2" xfId="8626"/>
    <cellStyle name="Comma 3 13 13 2 2 2" xfId="11506"/>
    <cellStyle name="Comma 3 13 13 2 2 2 2" xfId="21581"/>
    <cellStyle name="Comma 3 13 13 2 3" xfId="11505"/>
    <cellStyle name="Comma 3 13 13 2 3 2" xfId="21580"/>
    <cellStyle name="Comma 3 13 13 3" xfId="11504"/>
    <cellStyle name="Comma 3 13 13 3 2" xfId="21579"/>
    <cellStyle name="Comma 3 13 14" xfId="285"/>
    <cellStyle name="Comma 3 13 14 2" xfId="1548"/>
    <cellStyle name="Comma 3 13 14 2 2" xfId="8627"/>
    <cellStyle name="Comma 3 13 14 2 2 2" xfId="11509"/>
    <cellStyle name="Comma 3 13 14 2 2 2 2" xfId="21584"/>
    <cellStyle name="Comma 3 13 14 2 3" xfId="11508"/>
    <cellStyle name="Comma 3 13 14 2 3 2" xfId="21583"/>
    <cellStyle name="Comma 3 13 14 3" xfId="11507"/>
    <cellStyle name="Comma 3 13 14 3 2" xfId="21582"/>
    <cellStyle name="Comma 3 13 15" xfId="286"/>
    <cellStyle name="Comma 3 13 15 2" xfId="1549"/>
    <cellStyle name="Comma 3 13 15 2 2" xfId="8628"/>
    <cellStyle name="Comma 3 13 15 2 2 2" xfId="11512"/>
    <cellStyle name="Comma 3 13 15 2 2 2 2" xfId="21587"/>
    <cellStyle name="Comma 3 13 15 2 3" xfId="11511"/>
    <cellStyle name="Comma 3 13 15 2 3 2" xfId="21586"/>
    <cellStyle name="Comma 3 13 15 3" xfId="11510"/>
    <cellStyle name="Comma 3 13 15 3 2" xfId="21585"/>
    <cellStyle name="Comma 3 13 16" xfId="1543"/>
    <cellStyle name="Comma 3 13 16 2" xfId="8622"/>
    <cellStyle name="Comma 3 13 16 2 2" xfId="11514"/>
    <cellStyle name="Comma 3 13 16 2 2 2" xfId="21589"/>
    <cellStyle name="Comma 3 13 16 3" xfId="11513"/>
    <cellStyle name="Comma 3 13 16 3 2" xfId="21588"/>
    <cellStyle name="Comma 3 13 17" xfId="11494"/>
    <cellStyle name="Comma 3 13 17 2" xfId="21569"/>
    <cellStyle name="Comma 3 13 2" xfId="287"/>
    <cellStyle name="Comma 3 13 2 2" xfId="1550"/>
    <cellStyle name="Comma 3 13 2 2 2" xfId="8629"/>
    <cellStyle name="Comma 3 13 2 2 2 2" xfId="11517"/>
    <cellStyle name="Comma 3 13 2 2 2 2 2" xfId="21592"/>
    <cellStyle name="Comma 3 13 2 2 3" xfId="11516"/>
    <cellStyle name="Comma 3 13 2 2 3 2" xfId="21591"/>
    <cellStyle name="Comma 3 13 2 3" xfId="11515"/>
    <cellStyle name="Comma 3 13 2 3 2" xfId="21590"/>
    <cellStyle name="Comma 3 13 3" xfId="288"/>
    <cellStyle name="Comma 3 13 3 2" xfId="1551"/>
    <cellStyle name="Comma 3 13 3 2 2" xfId="8630"/>
    <cellStyle name="Comma 3 13 3 2 2 2" xfId="11520"/>
    <cellStyle name="Comma 3 13 3 2 2 2 2" xfId="21595"/>
    <cellStyle name="Comma 3 13 3 2 3" xfId="11519"/>
    <cellStyle name="Comma 3 13 3 2 3 2" xfId="21594"/>
    <cellStyle name="Comma 3 13 3 3" xfId="11518"/>
    <cellStyle name="Comma 3 13 3 3 2" xfId="21593"/>
    <cellStyle name="Comma 3 13 4" xfId="289"/>
    <cellStyle name="Comma 3 13 4 2" xfId="1552"/>
    <cellStyle name="Comma 3 13 4 2 2" xfId="8631"/>
    <cellStyle name="Comma 3 13 4 2 2 2" xfId="11523"/>
    <cellStyle name="Comma 3 13 4 2 2 2 2" xfId="21598"/>
    <cellStyle name="Comma 3 13 4 2 3" xfId="11522"/>
    <cellStyle name="Comma 3 13 4 2 3 2" xfId="21597"/>
    <cellStyle name="Comma 3 13 4 3" xfId="11521"/>
    <cellStyle name="Comma 3 13 4 3 2" xfId="21596"/>
    <cellStyle name="Comma 3 13 5" xfId="290"/>
    <cellStyle name="Comma 3 13 5 2" xfId="1553"/>
    <cellStyle name="Comma 3 13 5 2 2" xfId="8632"/>
    <cellStyle name="Comma 3 13 5 2 2 2" xfId="11526"/>
    <cellStyle name="Comma 3 13 5 2 2 2 2" xfId="21601"/>
    <cellStyle name="Comma 3 13 5 2 3" xfId="11525"/>
    <cellStyle name="Comma 3 13 5 2 3 2" xfId="21600"/>
    <cellStyle name="Comma 3 13 5 3" xfId="11524"/>
    <cellStyle name="Comma 3 13 5 3 2" xfId="21599"/>
    <cellStyle name="Comma 3 13 6" xfId="291"/>
    <cellStyle name="Comma 3 13 6 2" xfId="1554"/>
    <cellStyle name="Comma 3 13 6 2 2" xfId="8633"/>
    <cellStyle name="Comma 3 13 6 2 2 2" xfId="11529"/>
    <cellStyle name="Comma 3 13 6 2 2 2 2" xfId="21604"/>
    <cellStyle name="Comma 3 13 6 2 3" xfId="11528"/>
    <cellStyle name="Comma 3 13 6 2 3 2" xfId="21603"/>
    <cellStyle name="Comma 3 13 6 3" xfId="11527"/>
    <cellStyle name="Comma 3 13 6 3 2" xfId="21602"/>
    <cellStyle name="Comma 3 13 7" xfId="292"/>
    <cellStyle name="Comma 3 13 7 2" xfId="1555"/>
    <cellStyle name="Comma 3 13 7 2 2" xfId="8634"/>
    <cellStyle name="Comma 3 13 7 2 2 2" xfId="11532"/>
    <cellStyle name="Comma 3 13 7 2 2 2 2" xfId="21607"/>
    <cellStyle name="Comma 3 13 7 2 3" xfId="11531"/>
    <cellStyle name="Comma 3 13 7 2 3 2" xfId="21606"/>
    <cellStyle name="Comma 3 13 7 3" xfId="11530"/>
    <cellStyle name="Comma 3 13 7 3 2" xfId="21605"/>
    <cellStyle name="Comma 3 13 8" xfId="293"/>
    <cellStyle name="Comma 3 13 8 2" xfId="1556"/>
    <cellStyle name="Comma 3 13 8 2 2" xfId="8635"/>
    <cellStyle name="Comma 3 13 8 2 2 2" xfId="11535"/>
    <cellStyle name="Comma 3 13 8 2 2 2 2" xfId="21610"/>
    <cellStyle name="Comma 3 13 8 2 3" xfId="11534"/>
    <cellStyle name="Comma 3 13 8 2 3 2" xfId="21609"/>
    <cellStyle name="Comma 3 13 8 3" xfId="11533"/>
    <cellStyle name="Comma 3 13 8 3 2" xfId="21608"/>
    <cellStyle name="Comma 3 13 9" xfId="294"/>
    <cellStyle name="Comma 3 13 9 2" xfId="1557"/>
    <cellStyle name="Comma 3 13 9 2 2" xfId="8636"/>
    <cellStyle name="Comma 3 13 9 2 2 2" xfId="11538"/>
    <cellStyle name="Comma 3 13 9 2 2 2 2" xfId="21613"/>
    <cellStyle name="Comma 3 13 9 2 3" xfId="11537"/>
    <cellStyle name="Comma 3 13 9 2 3 2" xfId="21612"/>
    <cellStyle name="Comma 3 13 9 3" xfId="11536"/>
    <cellStyle name="Comma 3 13 9 3 2" xfId="21611"/>
    <cellStyle name="Comma 3 14" xfId="295"/>
    <cellStyle name="Comma 3 14 10" xfId="296"/>
    <cellStyle name="Comma 3 14 10 2" xfId="1559"/>
    <cellStyle name="Comma 3 14 10 2 2" xfId="8638"/>
    <cellStyle name="Comma 3 14 10 2 2 2" xfId="11542"/>
    <cellStyle name="Comma 3 14 10 2 2 2 2" xfId="21617"/>
    <cellStyle name="Comma 3 14 10 2 3" xfId="11541"/>
    <cellStyle name="Comma 3 14 10 2 3 2" xfId="21616"/>
    <cellStyle name="Comma 3 14 10 3" xfId="11540"/>
    <cellStyle name="Comma 3 14 10 3 2" xfId="21615"/>
    <cellStyle name="Comma 3 14 11" xfId="297"/>
    <cellStyle name="Comma 3 14 11 2" xfId="1560"/>
    <cellStyle name="Comma 3 14 11 2 2" xfId="8639"/>
    <cellStyle name="Comma 3 14 11 2 2 2" xfId="11545"/>
    <cellStyle name="Comma 3 14 11 2 2 2 2" xfId="21620"/>
    <cellStyle name="Comma 3 14 11 2 3" xfId="11544"/>
    <cellStyle name="Comma 3 14 11 2 3 2" xfId="21619"/>
    <cellStyle name="Comma 3 14 11 3" xfId="11543"/>
    <cellStyle name="Comma 3 14 11 3 2" xfId="21618"/>
    <cellStyle name="Comma 3 14 12" xfId="298"/>
    <cellStyle name="Comma 3 14 12 2" xfId="1561"/>
    <cellStyle name="Comma 3 14 12 2 2" xfId="8640"/>
    <cellStyle name="Comma 3 14 12 2 2 2" xfId="11548"/>
    <cellStyle name="Comma 3 14 12 2 2 2 2" xfId="21623"/>
    <cellStyle name="Comma 3 14 12 2 3" xfId="11547"/>
    <cellStyle name="Comma 3 14 12 2 3 2" xfId="21622"/>
    <cellStyle name="Comma 3 14 12 3" xfId="11546"/>
    <cellStyle name="Comma 3 14 12 3 2" xfId="21621"/>
    <cellStyle name="Comma 3 14 13" xfId="299"/>
    <cellStyle name="Comma 3 14 13 2" xfId="1562"/>
    <cellStyle name="Comma 3 14 13 2 2" xfId="8641"/>
    <cellStyle name="Comma 3 14 13 2 2 2" xfId="11551"/>
    <cellStyle name="Comma 3 14 13 2 2 2 2" xfId="21626"/>
    <cellStyle name="Comma 3 14 13 2 3" xfId="11550"/>
    <cellStyle name="Comma 3 14 13 2 3 2" xfId="21625"/>
    <cellStyle name="Comma 3 14 13 3" xfId="11549"/>
    <cellStyle name="Comma 3 14 13 3 2" xfId="21624"/>
    <cellStyle name="Comma 3 14 14" xfId="300"/>
    <cellStyle name="Comma 3 14 14 2" xfId="1563"/>
    <cellStyle name="Comma 3 14 14 2 2" xfId="8642"/>
    <cellStyle name="Comma 3 14 14 2 2 2" xfId="11554"/>
    <cellStyle name="Comma 3 14 14 2 2 2 2" xfId="21629"/>
    <cellStyle name="Comma 3 14 14 2 3" xfId="11553"/>
    <cellStyle name="Comma 3 14 14 2 3 2" xfId="21628"/>
    <cellStyle name="Comma 3 14 14 3" xfId="11552"/>
    <cellStyle name="Comma 3 14 14 3 2" xfId="21627"/>
    <cellStyle name="Comma 3 14 15" xfId="301"/>
    <cellStyle name="Comma 3 14 15 2" xfId="1564"/>
    <cellStyle name="Comma 3 14 15 2 2" xfId="8643"/>
    <cellStyle name="Comma 3 14 15 2 2 2" xfId="11557"/>
    <cellStyle name="Comma 3 14 15 2 2 2 2" xfId="21632"/>
    <cellStyle name="Comma 3 14 15 2 3" xfId="11556"/>
    <cellStyle name="Comma 3 14 15 2 3 2" xfId="21631"/>
    <cellStyle name="Comma 3 14 15 3" xfId="11555"/>
    <cellStyle name="Comma 3 14 15 3 2" xfId="21630"/>
    <cellStyle name="Comma 3 14 16" xfId="1558"/>
    <cellStyle name="Comma 3 14 16 2" xfId="8637"/>
    <cellStyle name="Comma 3 14 16 2 2" xfId="11559"/>
    <cellStyle name="Comma 3 14 16 2 2 2" xfId="21634"/>
    <cellStyle name="Comma 3 14 16 3" xfId="11558"/>
    <cellStyle name="Comma 3 14 16 3 2" xfId="21633"/>
    <cellStyle name="Comma 3 14 17" xfId="11539"/>
    <cellStyle name="Comma 3 14 17 2" xfId="21614"/>
    <cellStyle name="Comma 3 14 2" xfId="302"/>
    <cellStyle name="Comma 3 14 2 2" xfId="1565"/>
    <cellStyle name="Comma 3 14 2 2 2" xfId="8644"/>
    <cellStyle name="Comma 3 14 2 2 2 2" xfId="11562"/>
    <cellStyle name="Comma 3 14 2 2 2 2 2" xfId="21637"/>
    <cellStyle name="Comma 3 14 2 2 3" xfId="11561"/>
    <cellStyle name="Comma 3 14 2 2 3 2" xfId="21636"/>
    <cellStyle name="Comma 3 14 2 3" xfId="11560"/>
    <cellStyle name="Comma 3 14 2 3 2" xfId="21635"/>
    <cellStyle name="Comma 3 14 3" xfId="303"/>
    <cellStyle name="Comma 3 14 3 2" xfId="1566"/>
    <cellStyle name="Comma 3 14 3 2 2" xfId="8645"/>
    <cellStyle name="Comma 3 14 3 2 2 2" xfId="11565"/>
    <cellStyle name="Comma 3 14 3 2 2 2 2" xfId="21640"/>
    <cellStyle name="Comma 3 14 3 2 3" xfId="11564"/>
    <cellStyle name="Comma 3 14 3 2 3 2" xfId="21639"/>
    <cellStyle name="Comma 3 14 3 3" xfId="11563"/>
    <cellStyle name="Comma 3 14 3 3 2" xfId="21638"/>
    <cellStyle name="Comma 3 14 4" xfId="304"/>
    <cellStyle name="Comma 3 14 4 2" xfId="1567"/>
    <cellStyle name="Comma 3 14 4 2 2" xfId="8646"/>
    <cellStyle name="Comma 3 14 4 2 2 2" xfId="11568"/>
    <cellStyle name="Comma 3 14 4 2 2 2 2" xfId="21643"/>
    <cellStyle name="Comma 3 14 4 2 3" xfId="11567"/>
    <cellStyle name="Comma 3 14 4 2 3 2" xfId="21642"/>
    <cellStyle name="Comma 3 14 4 3" xfId="11566"/>
    <cellStyle name="Comma 3 14 4 3 2" xfId="21641"/>
    <cellStyle name="Comma 3 14 5" xfId="305"/>
    <cellStyle name="Comma 3 14 5 2" xfId="1568"/>
    <cellStyle name="Comma 3 14 5 2 2" xfId="8647"/>
    <cellStyle name="Comma 3 14 5 2 2 2" xfId="11571"/>
    <cellStyle name="Comma 3 14 5 2 2 2 2" xfId="21646"/>
    <cellStyle name="Comma 3 14 5 2 3" xfId="11570"/>
    <cellStyle name="Comma 3 14 5 2 3 2" xfId="21645"/>
    <cellStyle name="Comma 3 14 5 3" xfId="11569"/>
    <cellStyle name="Comma 3 14 5 3 2" xfId="21644"/>
    <cellStyle name="Comma 3 14 6" xfId="306"/>
    <cellStyle name="Comma 3 14 6 2" xfId="1569"/>
    <cellStyle name="Comma 3 14 6 2 2" xfId="8648"/>
    <cellStyle name="Comma 3 14 6 2 2 2" xfId="11574"/>
    <cellStyle name="Comma 3 14 6 2 2 2 2" xfId="21649"/>
    <cellStyle name="Comma 3 14 6 2 3" xfId="11573"/>
    <cellStyle name="Comma 3 14 6 2 3 2" xfId="21648"/>
    <cellStyle name="Comma 3 14 6 3" xfId="11572"/>
    <cellStyle name="Comma 3 14 6 3 2" xfId="21647"/>
    <cellStyle name="Comma 3 14 7" xfId="307"/>
    <cellStyle name="Comma 3 14 7 2" xfId="1570"/>
    <cellStyle name="Comma 3 14 7 2 2" xfId="8649"/>
    <cellStyle name="Comma 3 14 7 2 2 2" xfId="11577"/>
    <cellStyle name="Comma 3 14 7 2 2 2 2" xfId="21652"/>
    <cellStyle name="Comma 3 14 7 2 3" xfId="11576"/>
    <cellStyle name="Comma 3 14 7 2 3 2" xfId="21651"/>
    <cellStyle name="Comma 3 14 7 3" xfId="11575"/>
    <cellStyle name="Comma 3 14 7 3 2" xfId="21650"/>
    <cellStyle name="Comma 3 14 8" xfId="308"/>
    <cellStyle name="Comma 3 14 8 2" xfId="1571"/>
    <cellStyle name="Comma 3 14 8 2 2" xfId="8650"/>
    <cellStyle name="Comma 3 14 8 2 2 2" xfId="11580"/>
    <cellStyle name="Comma 3 14 8 2 2 2 2" xfId="21655"/>
    <cellStyle name="Comma 3 14 8 2 3" xfId="11579"/>
    <cellStyle name="Comma 3 14 8 2 3 2" xfId="21654"/>
    <cellStyle name="Comma 3 14 8 3" xfId="11578"/>
    <cellStyle name="Comma 3 14 8 3 2" xfId="21653"/>
    <cellStyle name="Comma 3 14 9" xfId="309"/>
    <cellStyle name="Comma 3 14 9 2" xfId="1572"/>
    <cellStyle name="Comma 3 14 9 2 2" xfId="8651"/>
    <cellStyle name="Comma 3 14 9 2 2 2" xfId="11583"/>
    <cellStyle name="Comma 3 14 9 2 2 2 2" xfId="21658"/>
    <cellStyle name="Comma 3 14 9 2 3" xfId="11582"/>
    <cellStyle name="Comma 3 14 9 2 3 2" xfId="21657"/>
    <cellStyle name="Comma 3 14 9 3" xfId="11581"/>
    <cellStyle name="Comma 3 14 9 3 2" xfId="21656"/>
    <cellStyle name="Comma 3 15" xfId="310"/>
    <cellStyle name="Comma 3 15 10" xfId="311"/>
    <cellStyle name="Comma 3 15 10 2" xfId="1574"/>
    <cellStyle name="Comma 3 15 10 2 2" xfId="8653"/>
    <cellStyle name="Comma 3 15 10 2 2 2" xfId="11587"/>
    <cellStyle name="Comma 3 15 10 2 2 2 2" xfId="21662"/>
    <cellStyle name="Comma 3 15 10 2 3" xfId="11586"/>
    <cellStyle name="Comma 3 15 10 2 3 2" xfId="21661"/>
    <cellStyle name="Comma 3 15 10 3" xfId="11585"/>
    <cellStyle name="Comma 3 15 10 3 2" xfId="21660"/>
    <cellStyle name="Comma 3 15 11" xfId="312"/>
    <cellStyle name="Comma 3 15 11 2" xfId="1575"/>
    <cellStyle name="Comma 3 15 11 2 2" xfId="8654"/>
    <cellStyle name="Comma 3 15 11 2 2 2" xfId="11590"/>
    <cellStyle name="Comma 3 15 11 2 2 2 2" xfId="21665"/>
    <cellStyle name="Comma 3 15 11 2 3" xfId="11589"/>
    <cellStyle name="Comma 3 15 11 2 3 2" xfId="21664"/>
    <cellStyle name="Comma 3 15 11 3" xfId="11588"/>
    <cellStyle name="Comma 3 15 11 3 2" xfId="21663"/>
    <cellStyle name="Comma 3 15 12" xfId="313"/>
    <cellStyle name="Comma 3 15 12 2" xfId="1576"/>
    <cellStyle name="Comma 3 15 12 2 2" xfId="8655"/>
    <cellStyle name="Comma 3 15 12 2 2 2" xfId="11593"/>
    <cellStyle name="Comma 3 15 12 2 2 2 2" xfId="21668"/>
    <cellStyle name="Comma 3 15 12 2 3" xfId="11592"/>
    <cellStyle name="Comma 3 15 12 2 3 2" xfId="21667"/>
    <cellStyle name="Comma 3 15 12 3" xfId="11591"/>
    <cellStyle name="Comma 3 15 12 3 2" xfId="21666"/>
    <cellStyle name="Comma 3 15 13" xfId="314"/>
    <cellStyle name="Comma 3 15 13 2" xfId="1577"/>
    <cellStyle name="Comma 3 15 13 2 2" xfId="8656"/>
    <cellStyle name="Comma 3 15 13 2 2 2" xfId="11596"/>
    <cellStyle name="Comma 3 15 13 2 2 2 2" xfId="21671"/>
    <cellStyle name="Comma 3 15 13 2 3" xfId="11595"/>
    <cellStyle name="Comma 3 15 13 2 3 2" xfId="21670"/>
    <cellStyle name="Comma 3 15 13 3" xfId="11594"/>
    <cellStyle name="Comma 3 15 13 3 2" xfId="21669"/>
    <cellStyle name="Comma 3 15 14" xfId="315"/>
    <cellStyle name="Comma 3 15 14 2" xfId="1578"/>
    <cellStyle name="Comma 3 15 14 2 2" xfId="8657"/>
    <cellStyle name="Comma 3 15 14 2 2 2" xfId="11599"/>
    <cellStyle name="Comma 3 15 14 2 2 2 2" xfId="21674"/>
    <cellStyle name="Comma 3 15 14 2 3" xfId="11598"/>
    <cellStyle name="Comma 3 15 14 2 3 2" xfId="21673"/>
    <cellStyle name="Comma 3 15 14 3" xfId="11597"/>
    <cellStyle name="Comma 3 15 14 3 2" xfId="21672"/>
    <cellStyle name="Comma 3 15 15" xfId="316"/>
    <cellStyle name="Comma 3 15 15 2" xfId="1579"/>
    <cellStyle name="Comma 3 15 15 2 2" xfId="8658"/>
    <cellStyle name="Comma 3 15 15 2 2 2" xfId="11602"/>
    <cellStyle name="Comma 3 15 15 2 2 2 2" xfId="21677"/>
    <cellStyle name="Comma 3 15 15 2 3" xfId="11601"/>
    <cellStyle name="Comma 3 15 15 2 3 2" xfId="21676"/>
    <cellStyle name="Comma 3 15 15 3" xfId="11600"/>
    <cellStyle name="Comma 3 15 15 3 2" xfId="21675"/>
    <cellStyle name="Comma 3 15 16" xfId="1573"/>
    <cellStyle name="Comma 3 15 16 2" xfId="8652"/>
    <cellStyle name="Comma 3 15 16 2 2" xfId="11604"/>
    <cellStyle name="Comma 3 15 16 2 2 2" xfId="21679"/>
    <cellStyle name="Comma 3 15 16 3" xfId="11603"/>
    <cellStyle name="Comma 3 15 16 3 2" xfId="21678"/>
    <cellStyle name="Comma 3 15 17" xfId="11584"/>
    <cellStyle name="Comma 3 15 17 2" xfId="21659"/>
    <cellStyle name="Comma 3 15 2" xfId="317"/>
    <cellStyle name="Comma 3 15 2 2" xfId="1580"/>
    <cellStyle name="Comma 3 15 2 2 2" xfId="8659"/>
    <cellStyle name="Comma 3 15 2 2 2 2" xfId="11607"/>
    <cellStyle name="Comma 3 15 2 2 2 2 2" xfId="21682"/>
    <cellStyle name="Comma 3 15 2 2 3" xfId="11606"/>
    <cellStyle name="Comma 3 15 2 2 3 2" xfId="21681"/>
    <cellStyle name="Comma 3 15 2 3" xfId="11605"/>
    <cellStyle name="Comma 3 15 2 3 2" xfId="21680"/>
    <cellStyle name="Comma 3 15 3" xfId="318"/>
    <cellStyle name="Comma 3 15 3 2" xfId="1581"/>
    <cellStyle name="Comma 3 15 3 2 2" xfId="8660"/>
    <cellStyle name="Comma 3 15 3 2 2 2" xfId="11610"/>
    <cellStyle name="Comma 3 15 3 2 2 2 2" xfId="21685"/>
    <cellStyle name="Comma 3 15 3 2 3" xfId="11609"/>
    <cellStyle name="Comma 3 15 3 2 3 2" xfId="21684"/>
    <cellStyle name="Comma 3 15 3 3" xfId="11608"/>
    <cellStyle name="Comma 3 15 3 3 2" xfId="21683"/>
    <cellStyle name="Comma 3 15 4" xfId="319"/>
    <cellStyle name="Comma 3 15 4 2" xfId="1582"/>
    <cellStyle name="Comma 3 15 4 2 2" xfId="8661"/>
    <cellStyle name="Comma 3 15 4 2 2 2" xfId="11613"/>
    <cellStyle name="Comma 3 15 4 2 2 2 2" xfId="21688"/>
    <cellStyle name="Comma 3 15 4 2 3" xfId="11612"/>
    <cellStyle name="Comma 3 15 4 2 3 2" xfId="21687"/>
    <cellStyle name="Comma 3 15 4 3" xfId="11611"/>
    <cellStyle name="Comma 3 15 4 3 2" xfId="21686"/>
    <cellStyle name="Comma 3 15 5" xfId="320"/>
    <cellStyle name="Comma 3 15 5 2" xfId="1583"/>
    <cellStyle name="Comma 3 15 5 2 2" xfId="8662"/>
    <cellStyle name="Comma 3 15 5 2 2 2" xfId="11616"/>
    <cellStyle name="Comma 3 15 5 2 2 2 2" xfId="21691"/>
    <cellStyle name="Comma 3 15 5 2 3" xfId="11615"/>
    <cellStyle name="Comma 3 15 5 2 3 2" xfId="21690"/>
    <cellStyle name="Comma 3 15 5 3" xfId="11614"/>
    <cellStyle name="Comma 3 15 5 3 2" xfId="21689"/>
    <cellStyle name="Comma 3 15 6" xfId="321"/>
    <cellStyle name="Comma 3 15 6 2" xfId="1584"/>
    <cellStyle name="Comma 3 15 6 2 2" xfId="8663"/>
    <cellStyle name="Comma 3 15 6 2 2 2" xfId="11619"/>
    <cellStyle name="Comma 3 15 6 2 2 2 2" xfId="21694"/>
    <cellStyle name="Comma 3 15 6 2 3" xfId="11618"/>
    <cellStyle name="Comma 3 15 6 2 3 2" xfId="21693"/>
    <cellStyle name="Comma 3 15 6 3" xfId="11617"/>
    <cellStyle name="Comma 3 15 6 3 2" xfId="21692"/>
    <cellStyle name="Comma 3 15 7" xfId="322"/>
    <cellStyle name="Comma 3 15 7 2" xfId="1585"/>
    <cellStyle name="Comma 3 15 7 2 2" xfId="8664"/>
    <cellStyle name="Comma 3 15 7 2 2 2" xfId="11622"/>
    <cellStyle name="Comma 3 15 7 2 2 2 2" xfId="21697"/>
    <cellStyle name="Comma 3 15 7 2 3" xfId="11621"/>
    <cellStyle name="Comma 3 15 7 2 3 2" xfId="21696"/>
    <cellStyle name="Comma 3 15 7 3" xfId="11620"/>
    <cellStyle name="Comma 3 15 7 3 2" xfId="21695"/>
    <cellStyle name="Comma 3 15 8" xfId="323"/>
    <cellStyle name="Comma 3 15 8 2" xfId="1586"/>
    <cellStyle name="Comma 3 15 8 2 2" xfId="8665"/>
    <cellStyle name="Comma 3 15 8 2 2 2" xfId="11625"/>
    <cellStyle name="Comma 3 15 8 2 2 2 2" xfId="21700"/>
    <cellStyle name="Comma 3 15 8 2 3" xfId="11624"/>
    <cellStyle name="Comma 3 15 8 2 3 2" xfId="21699"/>
    <cellStyle name="Comma 3 15 8 3" xfId="11623"/>
    <cellStyle name="Comma 3 15 8 3 2" xfId="21698"/>
    <cellStyle name="Comma 3 15 9" xfId="324"/>
    <cellStyle name="Comma 3 15 9 2" xfId="1587"/>
    <cellStyle name="Comma 3 15 9 2 2" xfId="8666"/>
    <cellStyle name="Comma 3 15 9 2 2 2" xfId="11628"/>
    <cellStyle name="Comma 3 15 9 2 2 2 2" xfId="21703"/>
    <cellStyle name="Comma 3 15 9 2 3" xfId="11627"/>
    <cellStyle name="Comma 3 15 9 2 3 2" xfId="21702"/>
    <cellStyle name="Comma 3 15 9 3" xfId="11626"/>
    <cellStyle name="Comma 3 15 9 3 2" xfId="21701"/>
    <cellStyle name="Comma 3 16" xfId="325"/>
    <cellStyle name="Comma 3 16 10" xfId="326"/>
    <cellStyle name="Comma 3 16 10 2" xfId="1589"/>
    <cellStyle name="Comma 3 16 10 2 2" xfId="8668"/>
    <cellStyle name="Comma 3 16 10 2 2 2" xfId="11632"/>
    <cellStyle name="Comma 3 16 10 2 2 2 2" xfId="21707"/>
    <cellStyle name="Comma 3 16 10 2 3" xfId="11631"/>
    <cellStyle name="Comma 3 16 10 2 3 2" xfId="21706"/>
    <cellStyle name="Comma 3 16 10 3" xfId="11630"/>
    <cellStyle name="Comma 3 16 10 3 2" xfId="21705"/>
    <cellStyle name="Comma 3 16 11" xfId="327"/>
    <cellStyle name="Comma 3 16 11 2" xfId="1590"/>
    <cellStyle name="Comma 3 16 11 2 2" xfId="8669"/>
    <cellStyle name="Comma 3 16 11 2 2 2" xfId="11635"/>
    <cellStyle name="Comma 3 16 11 2 2 2 2" xfId="21710"/>
    <cellStyle name="Comma 3 16 11 2 3" xfId="11634"/>
    <cellStyle name="Comma 3 16 11 2 3 2" xfId="21709"/>
    <cellStyle name="Comma 3 16 11 3" xfId="11633"/>
    <cellStyle name="Comma 3 16 11 3 2" xfId="21708"/>
    <cellStyle name="Comma 3 16 12" xfId="328"/>
    <cellStyle name="Comma 3 16 12 2" xfId="1591"/>
    <cellStyle name="Comma 3 16 12 2 2" xfId="8670"/>
    <cellStyle name="Comma 3 16 12 2 2 2" xfId="11638"/>
    <cellStyle name="Comma 3 16 12 2 2 2 2" xfId="21713"/>
    <cellStyle name="Comma 3 16 12 2 3" xfId="11637"/>
    <cellStyle name="Comma 3 16 12 2 3 2" xfId="21712"/>
    <cellStyle name="Comma 3 16 12 3" xfId="11636"/>
    <cellStyle name="Comma 3 16 12 3 2" xfId="21711"/>
    <cellStyle name="Comma 3 16 13" xfId="329"/>
    <cellStyle name="Comma 3 16 13 2" xfId="1592"/>
    <cellStyle name="Comma 3 16 13 2 2" xfId="8671"/>
    <cellStyle name="Comma 3 16 13 2 2 2" xfId="11641"/>
    <cellStyle name="Comma 3 16 13 2 2 2 2" xfId="21716"/>
    <cellStyle name="Comma 3 16 13 2 3" xfId="11640"/>
    <cellStyle name="Comma 3 16 13 2 3 2" xfId="21715"/>
    <cellStyle name="Comma 3 16 13 3" xfId="11639"/>
    <cellStyle name="Comma 3 16 13 3 2" xfId="21714"/>
    <cellStyle name="Comma 3 16 14" xfId="330"/>
    <cellStyle name="Comma 3 16 14 2" xfId="1593"/>
    <cellStyle name="Comma 3 16 14 2 2" xfId="8672"/>
    <cellStyle name="Comma 3 16 14 2 2 2" xfId="11644"/>
    <cellStyle name="Comma 3 16 14 2 2 2 2" xfId="21719"/>
    <cellStyle name="Comma 3 16 14 2 3" xfId="11643"/>
    <cellStyle name="Comma 3 16 14 2 3 2" xfId="21718"/>
    <cellStyle name="Comma 3 16 14 3" xfId="11642"/>
    <cellStyle name="Comma 3 16 14 3 2" xfId="21717"/>
    <cellStyle name="Comma 3 16 15" xfId="331"/>
    <cellStyle name="Comma 3 16 15 2" xfId="1594"/>
    <cellStyle name="Comma 3 16 15 2 2" xfId="8673"/>
    <cellStyle name="Comma 3 16 15 2 2 2" xfId="11647"/>
    <cellStyle name="Comma 3 16 15 2 2 2 2" xfId="21722"/>
    <cellStyle name="Comma 3 16 15 2 3" xfId="11646"/>
    <cellStyle name="Comma 3 16 15 2 3 2" xfId="21721"/>
    <cellStyle name="Comma 3 16 15 3" xfId="11645"/>
    <cellStyle name="Comma 3 16 15 3 2" xfId="21720"/>
    <cellStyle name="Comma 3 16 16" xfId="1588"/>
    <cellStyle name="Comma 3 16 16 2" xfId="8667"/>
    <cellStyle name="Comma 3 16 16 2 2" xfId="11649"/>
    <cellStyle name="Comma 3 16 16 2 2 2" xfId="21724"/>
    <cellStyle name="Comma 3 16 16 3" xfId="11648"/>
    <cellStyle name="Comma 3 16 16 3 2" xfId="21723"/>
    <cellStyle name="Comma 3 16 17" xfId="11629"/>
    <cellStyle name="Comma 3 16 17 2" xfId="21704"/>
    <cellStyle name="Comma 3 16 2" xfId="332"/>
    <cellStyle name="Comma 3 16 2 2" xfId="1595"/>
    <cellStyle name="Comma 3 16 2 2 2" xfId="8674"/>
    <cellStyle name="Comma 3 16 2 2 2 2" xfId="11652"/>
    <cellStyle name="Comma 3 16 2 2 2 2 2" xfId="21727"/>
    <cellStyle name="Comma 3 16 2 2 3" xfId="11651"/>
    <cellStyle name="Comma 3 16 2 2 3 2" xfId="21726"/>
    <cellStyle name="Comma 3 16 2 3" xfId="11650"/>
    <cellStyle name="Comma 3 16 2 3 2" xfId="21725"/>
    <cellStyle name="Comma 3 16 3" xfId="333"/>
    <cellStyle name="Comma 3 16 3 2" xfId="1596"/>
    <cellStyle name="Comma 3 16 3 2 2" xfId="8675"/>
    <cellStyle name="Comma 3 16 3 2 2 2" xfId="11655"/>
    <cellStyle name="Comma 3 16 3 2 2 2 2" xfId="21730"/>
    <cellStyle name="Comma 3 16 3 2 3" xfId="11654"/>
    <cellStyle name="Comma 3 16 3 2 3 2" xfId="21729"/>
    <cellStyle name="Comma 3 16 3 3" xfId="11653"/>
    <cellStyle name="Comma 3 16 3 3 2" xfId="21728"/>
    <cellStyle name="Comma 3 16 4" xfId="334"/>
    <cellStyle name="Comma 3 16 4 2" xfId="1597"/>
    <cellStyle name="Comma 3 16 4 2 2" xfId="8676"/>
    <cellStyle name="Comma 3 16 4 2 2 2" xfId="11658"/>
    <cellStyle name="Comma 3 16 4 2 2 2 2" xfId="21733"/>
    <cellStyle name="Comma 3 16 4 2 3" xfId="11657"/>
    <cellStyle name="Comma 3 16 4 2 3 2" xfId="21732"/>
    <cellStyle name="Comma 3 16 4 3" xfId="11656"/>
    <cellStyle name="Comma 3 16 4 3 2" xfId="21731"/>
    <cellStyle name="Comma 3 16 5" xfId="335"/>
    <cellStyle name="Comma 3 16 5 2" xfId="1598"/>
    <cellStyle name="Comma 3 16 5 2 2" xfId="8677"/>
    <cellStyle name="Comma 3 16 5 2 2 2" xfId="11661"/>
    <cellStyle name="Comma 3 16 5 2 2 2 2" xfId="21736"/>
    <cellStyle name="Comma 3 16 5 2 3" xfId="11660"/>
    <cellStyle name="Comma 3 16 5 2 3 2" xfId="21735"/>
    <cellStyle name="Comma 3 16 5 3" xfId="11659"/>
    <cellStyle name="Comma 3 16 5 3 2" xfId="21734"/>
    <cellStyle name="Comma 3 16 6" xfId="336"/>
    <cellStyle name="Comma 3 16 6 2" xfId="1599"/>
    <cellStyle name="Comma 3 16 6 2 2" xfId="8678"/>
    <cellStyle name="Comma 3 16 6 2 2 2" xfId="11664"/>
    <cellStyle name="Comma 3 16 6 2 2 2 2" xfId="21739"/>
    <cellStyle name="Comma 3 16 6 2 3" xfId="11663"/>
    <cellStyle name="Comma 3 16 6 2 3 2" xfId="21738"/>
    <cellStyle name="Comma 3 16 6 3" xfId="11662"/>
    <cellStyle name="Comma 3 16 6 3 2" xfId="21737"/>
    <cellStyle name="Comma 3 16 7" xfId="337"/>
    <cellStyle name="Comma 3 16 7 2" xfId="1600"/>
    <cellStyle name="Comma 3 16 7 2 2" xfId="8679"/>
    <cellStyle name="Comma 3 16 7 2 2 2" xfId="11667"/>
    <cellStyle name="Comma 3 16 7 2 2 2 2" xfId="21742"/>
    <cellStyle name="Comma 3 16 7 2 3" xfId="11666"/>
    <cellStyle name="Comma 3 16 7 2 3 2" xfId="21741"/>
    <cellStyle name="Comma 3 16 7 3" xfId="11665"/>
    <cellStyle name="Comma 3 16 7 3 2" xfId="21740"/>
    <cellStyle name="Comma 3 16 8" xfId="338"/>
    <cellStyle name="Comma 3 16 8 2" xfId="1601"/>
    <cellStyle name="Comma 3 16 8 2 2" xfId="8680"/>
    <cellStyle name="Comma 3 16 8 2 2 2" xfId="11670"/>
    <cellStyle name="Comma 3 16 8 2 2 2 2" xfId="21745"/>
    <cellStyle name="Comma 3 16 8 2 3" xfId="11669"/>
    <cellStyle name="Comma 3 16 8 2 3 2" xfId="21744"/>
    <cellStyle name="Comma 3 16 8 3" xfId="11668"/>
    <cellStyle name="Comma 3 16 8 3 2" xfId="21743"/>
    <cellStyle name="Comma 3 16 9" xfId="339"/>
    <cellStyle name="Comma 3 16 9 2" xfId="1602"/>
    <cellStyle name="Comma 3 16 9 2 2" xfId="8681"/>
    <cellStyle name="Comma 3 16 9 2 2 2" xfId="11673"/>
    <cellStyle name="Comma 3 16 9 2 2 2 2" xfId="21748"/>
    <cellStyle name="Comma 3 16 9 2 3" xfId="11672"/>
    <cellStyle name="Comma 3 16 9 2 3 2" xfId="21747"/>
    <cellStyle name="Comma 3 16 9 3" xfId="11671"/>
    <cellStyle name="Comma 3 16 9 3 2" xfId="21746"/>
    <cellStyle name="Comma 3 17" xfId="340"/>
    <cellStyle name="Comma 3 17 2" xfId="341"/>
    <cellStyle name="Comma 3 17 2 2" xfId="11675"/>
    <cellStyle name="Comma 3 17 2 2 2" xfId="21750"/>
    <cellStyle name="Comma 3 17 3" xfId="1603"/>
    <cellStyle name="Comma 3 17 3 2" xfId="8682"/>
    <cellStyle name="Comma 3 17 3 2 2" xfId="11677"/>
    <cellStyle name="Comma 3 17 3 2 2 2" xfId="21752"/>
    <cellStyle name="Comma 3 17 3 3" xfId="11676"/>
    <cellStyle name="Comma 3 17 3 3 2" xfId="21751"/>
    <cellStyle name="Comma 3 17 4" xfId="11674"/>
    <cellStyle name="Comma 3 17 4 2" xfId="21749"/>
    <cellStyle name="Comma 3 18" xfId="1497"/>
    <cellStyle name="Comma 3 18 2" xfId="8576"/>
    <cellStyle name="Comma 3 18 2 2" xfId="11679"/>
    <cellStyle name="Comma 3 18 2 2 2" xfId="21754"/>
    <cellStyle name="Comma 3 18 3" xfId="11678"/>
    <cellStyle name="Comma 3 18 3 2" xfId="21753"/>
    <cellStyle name="Comma 3 19" xfId="11358"/>
    <cellStyle name="Comma 3 19 2" xfId="21433"/>
    <cellStyle name="Comma 3 2" xfId="342"/>
    <cellStyle name="Comma 3 2 10" xfId="343"/>
    <cellStyle name="Comma 3 2 10 2" xfId="1605"/>
    <cellStyle name="Comma 3 2 10 2 2" xfId="8684"/>
    <cellStyle name="Comma 3 2 10 2 2 2" xfId="11683"/>
    <cellStyle name="Comma 3 2 10 2 2 2 2" xfId="21758"/>
    <cellStyle name="Comma 3 2 10 2 3" xfId="11682"/>
    <cellStyle name="Comma 3 2 10 2 3 2" xfId="21757"/>
    <cellStyle name="Comma 3 2 10 3" xfId="11681"/>
    <cellStyle name="Comma 3 2 10 3 2" xfId="21756"/>
    <cellStyle name="Comma 3 2 11" xfId="344"/>
    <cellStyle name="Comma 3 2 11 2" xfId="1606"/>
    <cellStyle name="Comma 3 2 11 2 2" xfId="8685"/>
    <cellStyle name="Comma 3 2 11 2 2 2" xfId="11686"/>
    <cellStyle name="Comma 3 2 11 2 2 2 2" xfId="21761"/>
    <cellStyle name="Comma 3 2 11 2 3" xfId="11685"/>
    <cellStyle name="Comma 3 2 11 2 3 2" xfId="21760"/>
    <cellStyle name="Comma 3 2 11 3" xfId="11684"/>
    <cellStyle name="Comma 3 2 11 3 2" xfId="21759"/>
    <cellStyle name="Comma 3 2 12" xfId="345"/>
    <cellStyle name="Comma 3 2 12 2" xfId="1607"/>
    <cellStyle name="Comma 3 2 12 2 2" xfId="8686"/>
    <cellStyle name="Comma 3 2 12 2 2 2" xfId="11689"/>
    <cellStyle name="Comma 3 2 12 2 2 2 2" xfId="21764"/>
    <cellStyle name="Comma 3 2 12 2 3" xfId="11688"/>
    <cellStyle name="Comma 3 2 12 2 3 2" xfId="21763"/>
    <cellStyle name="Comma 3 2 12 3" xfId="11687"/>
    <cellStyle name="Comma 3 2 12 3 2" xfId="21762"/>
    <cellStyle name="Comma 3 2 13" xfId="346"/>
    <cellStyle name="Comma 3 2 13 2" xfId="1608"/>
    <cellStyle name="Comma 3 2 13 2 2" xfId="8687"/>
    <cellStyle name="Comma 3 2 13 2 2 2" xfId="11692"/>
    <cellStyle name="Comma 3 2 13 2 2 2 2" xfId="21767"/>
    <cellStyle name="Comma 3 2 13 2 3" xfId="11691"/>
    <cellStyle name="Comma 3 2 13 2 3 2" xfId="21766"/>
    <cellStyle name="Comma 3 2 13 3" xfId="11690"/>
    <cellStyle name="Comma 3 2 13 3 2" xfId="21765"/>
    <cellStyle name="Comma 3 2 14" xfId="347"/>
    <cellStyle name="Comma 3 2 14 2" xfId="1609"/>
    <cellStyle name="Comma 3 2 14 2 2" xfId="8688"/>
    <cellStyle name="Comma 3 2 14 2 2 2" xfId="11695"/>
    <cellStyle name="Comma 3 2 14 2 2 2 2" xfId="21770"/>
    <cellStyle name="Comma 3 2 14 2 3" xfId="11694"/>
    <cellStyle name="Comma 3 2 14 2 3 2" xfId="21769"/>
    <cellStyle name="Comma 3 2 14 3" xfId="11693"/>
    <cellStyle name="Comma 3 2 14 3 2" xfId="21768"/>
    <cellStyle name="Comma 3 2 15" xfId="348"/>
    <cellStyle name="Comma 3 2 15 2" xfId="1610"/>
    <cellStyle name="Comma 3 2 15 2 2" xfId="8689"/>
    <cellStyle name="Comma 3 2 15 2 2 2" xfId="11698"/>
    <cellStyle name="Comma 3 2 15 2 2 2 2" xfId="21773"/>
    <cellStyle name="Comma 3 2 15 2 3" xfId="11697"/>
    <cellStyle name="Comma 3 2 15 2 3 2" xfId="21772"/>
    <cellStyle name="Comma 3 2 15 3" xfId="11696"/>
    <cellStyle name="Comma 3 2 15 3 2" xfId="21771"/>
    <cellStyle name="Comma 3 2 16" xfId="1604"/>
    <cellStyle name="Comma 3 2 16 2" xfId="8683"/>
    <cellStyle name="Comma 3 2 16 2 2" xfId="11700"/>
    <cellStyle name="Comma 3 2 16 2 2 2" xfId="21775"/>
    <cellStyle name="Comma 3 2 16 3" xfId="11699"/>
    <cellStyle name="Comma 3 2 16 3 2" xfId="21774"/>
    <cellStyle name="Comma 3 2 17" xfId="11680"/>
    <cellStyle name="Comma 3 2 17 2" xfId="21755"/>
    <cellStyle name="Comma 3 2 2" xfId="349"/>
    <cellStyle name="Comma 3 2 2 2" xfId="1611"/>
    <cellStyle name="Comma 3 2 2 2 2" xfId="8690"/>
    <cellStyle name="Comma 3 2 2 2 2 2" xfId="11703"/>
    <cellStyle name="Comma 3 2 2 2 2 2 2" xfId="21778"/>
    <cellStyle name="Comma 3 2 2 2 3" xfId="11702"/>
    <cellStyle name="Comma 3 2 2 2 3 2" xfId="21777"/>
    <cellStyle name="Comma 3 2 2 3" xfId="11701"/>
    <cellStyle name="Comma 3 2 2 3 2" xfId="21776"/>
    <cellStyle name="Comma 3 2 3" xfId="350"/>
    <cellStyle name="Comma 3 2 3 2" xfId="1612"/>
    <cellStyle name="Comma 3 2 3 2 2" xfId="8691"/>
    <cellStyle name="Comma 3 2 3 2 2 2" xfId="11706"/>
    <cellStyle name="Comma 3 2 3 2 2 2 2" xfId="21781"/>
    <cellStyle name="Comma 3 2 3 2 3" xfId="11705"/>
    <cellStyle name="Comma 3 2 3 2 3 2" xfId="21780"/>
    <cellStyle name="Comma 3 2 3 3" xfId="11704"/>
    <cellStyle name="Comma 3 2 3 3 2" xfId="21779"/>
    <cellStyle name="Comma 3 2 4" xfId="351"/>
    <cellStyle name="Comma 3 2 4 2" xfId="1613"/>
    <cellStyle name="Comma 3 2 4 2 2" xfId="8692"/>
    <cellStyle name="Comma 3 2 4 2 2 2" xfId="11709"/>
    <cellStyle name="Comma 3 2 4 2 2 2 2" xfId="21784"/>
    <cellStyle name="Comma 3 2 4 2 3" xfId="11708"/>
    <cellStyle name="Comma 3 2 4 2 3 2" xfId="21783"/>
    <cellStyle name="Comma 3 2 4 3" xfId="11707"/>
    <cellStyle name="Comma 3 2 4 3 2" xfId="21782"/>
    <cellStyle name="Comma 3 2 5" xfId="352"/>
    <cellStyle name="Comma 3 2 5 2" xfId="1614"/>
    <cellStyle name="Comma 3 2 5 2 2" xfId="8693"/>
    <cellStyle name="Comma 3 2 5 2 2 2" xfId="11712"/>
    <cellStyle name="Comma 3 2 5 2 2 2 2" xfId="21787"/>
    <cellStyle name="Comma 3 2 5 2 3" xfId="11711"/>
    <cellStyle name="Comma 3 2 5 2 3 2" xfId="21786"/>
    <cellStyle name="Comma 3 2 5 3" xfId="11710"/>
    <cellStyle name="Comma 3 2 5 3 2" xfId="21785"/>
    <cellStyle name="Comma 3 2 6" xfId="353"/>
    <cellStyle name="Comma 3 2 6 2" xfId="1615"/>
    <cellStyle name="Comma 3 2 6 2 2" xfId="8694"/>
    <cellStyle name="Comma 3 2 6 2 2 2" xfId="11715"/>
    <cellStyle name="Comma 3 2 6 2 2 2 2" xfId="21790"/>
    <cellStyle name="Comma 3 2 6 2 3" xfId="11714"/>
    <cellStyle name="Comma 3 2 6 2 3 2" xfId="21789"/>
    <cellStyle name="Comma 3 2 6 3" xfId="11713"/>
    <cellStyle name="Comma 3 2 6 3 2" xfId="21788"/>
    <cellStyle name="Comma 3 2 7" xfId="354"/>
    <cellStyle name="Comma 3 2 7 2" xfId="1616"/>
    <cellStyle name="Comma 3 2 7 2 2" xfId="8695"/>
    <cellStyle name="Comma 3 2 7 2 2 2" xfId="11718"/>
    <cellStyle name="Comma 3 2 7 2 2 2 2" xfId="21793"/>
    <cellStyle name="Comma 3 2 7 2 3" xfId="11717"/>
    <cellStyle name="Comma 3 2 7 2 3 2" xfId="21792"/>
    <cellStyle name="Comma 3 2 7 3" xfId="11716"/>
    <cellStyle name="Comma 3 2 7 3 2" xfId="21791"/>
    <cellStyle name="Comma 3 2 8" xfId="355"/>
    <cellStyle name="Comma 3 2 8 2" xfId="1617"/>
    <cellStyle name="Comma 3 2 8 2 2" xfId="8696"/>
    <cellStyle name="Comma 3 2 8 2 2 2" xfId="11721"/>
    <cellStyle name="Comma 3 2 8 2 2 2 2" xfId="21796"/>
    <cellStyle name="Comma 3 2 8 2 3" xfId="11720"/>
    <cellStyle name="Comma 3 2 8 2 3 2" xfId="21795"/>
    <cellStyle name="Comma 3 2 8 3" xfId="11719"/>
    <cellStyle name="Comma 3 2 8 3 2" xfId="21794"/>
    <cellStyle name="Comma 3 2 9" xfId="356"/>
    <cellStyle name="Comma 3 2 9 2" xfId="1618"/>
    <cellStyle name="Comma 3 2 9 2 2" xfId="8697"/>
    <cellStyle name="Comma 3 2 9 2 2 2" xfId="11724"/>
    <cellStyle name="Comma 3 2 9 2 2 2 2" xfId="21799"/>
    <cellStyle name="Comma 3 2 9 2 3" xfId="11723"/>
    <cellStyle name="Comma 3 2 9 2 3 2" xfId="21798"/>
    <cellStyle name="Comma 3 2 9 3" xfId="11722"/>
    <cellStyle name="Comma 3 2 9 3 2" xfId="21797"/>
    <cellStyle name="Comma 3 3" xfId="357"/>
    <cellStyle name="Comma 3 3 10" xfId="358"/>
    <cellStyle name="Comma 3 3 10 2" xfId="1620"/>
    <cellStyle name="Comma 3 3 10 2 2" xfId="8699"/>
    <cellStyle name="Comma 3 3 10 2 2 2" xfId="11728"/>
    <cellStyle name="Comma 3 3 10 2 2 2 2" xfId="21803"/>
    <cellStyle name="Comma 3 3 10 2 3" xfId="11727"/>
    <cellStyle name="Comma 3 3 10 2 3 2" xfId="21802"/>
    <cellStyle name="Comma 3 3 10 3" xfId="11726"/>
    <cellStyle name="Comma 3 3 10 3 2" xfId="21801"/>
    <cellStyle name="Comma 3 3 11" xfId="359"/>
    <cellStyle name="Comma 3 3 11 2" xfId="1621"/>
    <cellStyle name="Comma 3 3 11 2 2" xfId="8700"/>
    <cellStyle name="Comma 3 3 11 2 2 2" xfId="11731"/>
    <cellStyle name="Comma 3 3 11 2 2 2 2" xfId="21806"/>
    <cellStyle name="Comma 3 3 11 2 3" xfId="11730"/>
    <cellStyle name="Comma 3 3 11 2 3 2" xfId="21805"/>
    <cellStyle name="Comma 3 3 11 3" xfId="11729"/>
    <cellStyle name="Comma 3 3 11 3 2" xfId="21804"/>
    <cellStyle name="Comma 3 3 12" xfId="360"/>
    <cellStyle name="Comma 3 3 12 2" xfId="1622"/>
    <cellStyle name="Comma 3 3 12 2 2" xfId="8701"/>
    <cellStyle name="Comma 3 3 12 2 2 2" xfId="11734"/>
    <cellStyle name="Comma 3 3 12 2 2 2 2" xfId="21809"/>
    <cellStyle name="Comma 3 3 12 2 3" xfId="11733"/>
    <cellStyle name="Comma 3 3 12 2 3 2" xfId="21808"/>
    <cellStyle name="Comma 3 3 12 3" xfId="11732"/>
    <cellStyle name="Comma 3 3 12 3 2" xfId="21807"/>
    <cellStyle name="Comma 3 3 13" xfId="361"/>
    <cellStyle name="Comma 3 3 13 2" xfId="1623"/>
    <cellStyle name="Comma 3 3 13 2 2" xfId="8702"/>
    <cellStyle name="Comma 3 3 13 2 2 2" xfId="11737"/>
    <cellStyle name="Comma 3 3 13 2 2 2 2" xfId="21812"/>
    <cellStyle name="Comma 3 3 13 2 3" xfId="11736"/>
    <cellStyle name="Comma 3 3 13 2 3 2" xfId="21811"/>
    <cellStyle name="Comma 3 3 13 3" xfId="11735"/>
    <cellStyle name="Comma 3 3 13 3 2" xfId="21810"/>
    <cellStyle name="Comma 3 3 14" xfId="362"/>
    <cellStyle name="Comma 3 3 14 2" xfId="1624"/>
    <cellStyle name="Comma 3 3 14 2 2" xfId="8703"/>
    <cellStyle name="Comma 3 3 14 2 2 2" xfId="11740"/>
    <cellStyle name="Comma 3 3 14 2 2 2 2" xfId="21815"/>
    <cellStyle name="Comma 3 3 14 2 3" xfId="11739"/>
    <cellStyle name="Comma 3 3 14 2 3 2" xfId="21814"/>
    <cellStyle name="Comma 3 3 14 3" xfId="11738"/>
    <cellStyle name="Comma 3 3 14 3 2" xfId="21813"/>
    <cellStyle name="Comma 3 3 15" xfId="363"/>
    <cellStyle name="Comma 3 3 15 2" xfId="1625"/>
    <cellStyle name="Comma 3 3 15 2 2" xfId="8704"/>
    <cellStyle name="Comma 3 3 15 2 2 2" xfId="11743"/>
    <cellStyle name="Comma 3 3 15 2 2 2 2" xfId="21818"/>
    <cellStyle name="Comma 3 3 15 2 3" xfId="11742"/>
    <cellStyle name="Comma 3 3 15 2 3 2" xfId="21817"/>
    <cellStyle name="Comma 3 3 15 3" xfId="11741"/>
    <cellStyle name="Comma 3 3 15 3 2" xfId="21816"/>
    <cellStyle name="Comma 3 3 16" xfId="1619"/>
    <cellStyle name="Comma 3 3 16 2" xfId="8698"/>
    <cellStyle name="Comma 3 3 16 2 2" xfId="11745"/>
    <cellStyle name="Comma 3 3 16 2 2 2" xfId="21820"/>
    <cellStyle name="Comma 3 3 16 3" xfId="11744"/>
    <cellStyle name="Comma 3 3 16 3 2" xfId="21819"/>
    <cellStyle name="Comma 3 3 17" xfId="11725"/>
    <cellStyle name="Comma 3 3 17 2" xfId="21800"/>
    <cellStyle name="Comma 3 3 2" xfId="364"/>
    <cellStyle name="Comma 3 3 2 2" xfId="1626"/>
    <cellStyle name="Comma 3 3 2 2 2" xfId="8705"/>
    <cellStyle name="Comma 3 3 2 2 2 2" xfId="11748"/>
    <cellStyle name="Comma 3 3 2 2 2 2 2" xfId="21823"/>
    <cellStyle name="Comma 3 3 2 2 3" xfId="11747"/>
    <cellStyle name="Comma 3 3 2 2 3 2" xfId="21822"/>
    <cellStyle name="Comma 3 3 2 3" xfId="11746"/>
    <cellStyle name="Comma 3 3 2 3 2" xfId="21821"/>
    <cellStyle name="Comma 3 3 3" xfId="365"/>
    <cellStyle name="Comma 3 3 3 2" xfId="1627"/>
    <cellStyle name="Comma 3 3 3 2 2" xfId="8706"/>
    <cellStyle name="Comma 3 3 3 2 2 2" xfId="11751"/>
    <cellStyle name="Comma 3 3 3 2 2 2 2" xfId="21826"/>
    <cellStyle name="Comma 3 3 3 2 3" xfId="11750"/>
    <cellStyle name="Comma 3 3 3 2 3 2" xfId="21825"/>
    <cellStyle name="Comma 3 3 3 3" xfId="11749"/>
    <cellStyle name="Comma 3 3 3 3 2" xfId="21824"/>
    <cellStyle name="Comma 3 3 4" xfId="366"/>
    <cellStyle name="Comma 3 3 4 2" xfId="1628"/>
    <cellStyle name="Comma 3 3 4 2 2" xfId="8707"/>
    <cellStyle name="Comma 3 3 4 2 2 2" xfId="11754"/>
    <cellStyle name="Comma 3 3 4 2 2 2 2" xfId="21829"/>
    <cellStyle name="Comma 3 3 4 2 3" xfId="11753"/>
    <cellStyle name="Comma 3 3 4 2 3 2" xfId="21828"/>
    <cellStyle name="Comma 3 3 4 3" xfId="11752"/>
    <cellStyle name="Comma 3 3 4 3 2" xfId="21827"/>
    <cellStyle name="Comma 3 3 5" xfId="367"/>
    <cellStyle name="Comma 3 3 5 2" xfId="1629"/>
    <cellStyle name="Comma 3 3 5 2 2" xfId="8708"/>
    <cellStyle name="Comma 3 3 5 2 2 2" xfId="11757"/>
    <cellStyle name="Comma 3 3 5 2 2 2 2" xfId="21832"/>
    <cellStyle name="Comma 3 3 5 2 3" xfId="11756"/>
    <cellStyle name="Comma 3 3 5 2 3 2" xfId="21831"/>
    <cellStyle name="Comma 3 3 5 3" xfId="11755"/>
    <cellStyle name="Comma 3 3 5 3 2" xfId="21830"/>
    <cellStyle name="Comma 3 3 6" xfId="368"/>
    <cellStyle name="Comma 3 3 6 2" xfId="1630"/>
    <cellStyle name="Comma 3 3 6 2 2" xfId="8709"/>
    <cellStyle name="Comma 3 3 6 2 2 2" xfId="11760"/>
    <cellStyle name="Comma 3 3 6 2 2 2 2" xfId="21835"/>
    <cellStyle name="Comma 3 3 6 2 3" xfId="11759"/>
    <cellStyle name="Comma 3 3 6 2 3 2" xfId="21834"/>
    <cellStyle name="Comma 3 3 6 3" xfId="11758"/>
    <cellStyle name="Comma 3 3 6 3 2" xfId="21833"/>
    <cellStyle name="Comma 3 3 7" xfId="369"/>
    <cellStyle name="Comma 3 3 7 2" xfId="1631"/>
    <cellStyle name="Comma 3 3 7 2 2" xfId="8710"/>
    <cellStyle name="Comma 3 3 7 2 2 2" xfId="11763"/>
    <cellStyle name="Comma 3 3 7 2 2 2 2" xfId="21838"/>
    <cellStyle name="Comma 3 3 7 2 3" xfId="11762"/>
    <cellStyle name="Comma 3 3 7 2 3 2" xfId="21837"/>
    <cellStyle name="Comma 3 3 7 3" xfId="11761"/>
    <cellStyle name="Comma 3 3 7 3 2" xfId="21836"/>
    <cellStyle name="Comma 3 3 8" xfId="370"/>
    <cellStyle name="Comma 3 3 8 2" xfId="1632"/>
    <cellStyle name="Comma 3 3 8 2 2" xfId="8711"/>
    <cellStyle name="Comma 3 3 8 2 2 2" xfId="11766"/>
    <cellStyle name="Comma 3 3 8 2 2 2 2" xfId="21841"/>
    <cellStyle name="Comma 3 3 8 2 3" xfId="11765"/>
    <cellStyle name="Comma 3 3 8 2 3 2" xfId="21840"/>
    <cellStyle name="Comma 3 3 8 3" xfId="11764"/>
    <cellStyle name="Comma 3 3 8 3 2" xfId="21839"/>
    <cellStyle name="Comma 3 3 9" xfId="371"/>
    <cellStyle name="Comma 3 3 9 2" xfId="1633"/>
    <cellStyle name="Comma 3 3 9 2 2" xfId="8712"/>
    <cellStyle name="Comma 3 3 9 2 2 2" xfId="11769"/>
    <cellStyle name="Comma 3 3 9 2 2 2 2" xfId="21844"/>
    <cellStyle name="Comma 3 3 9 2 3" xfId="11768"/>
    <cellStyle name="Comma 3 3 9 2 3 2" xfId="21843"/>
    <cellStyle name="Comma 3 3 9 3" xfId="11767"/>
    <cellStyle name="Comma 3 3 9 3 2" xfId="21842"/>
    <cellStyle name="Comma 3 4" xfId="372"/>
    <cellStyle name="Comma 3 4 10" xfId="373"/>
    <cellStyle name="Comma 3 4 10 2" xfId="1635"/>
    <cellStyle name="Comma 3 4 10 2 2" xfId="8714"/>
    <cellStyle name="Comma 3 4 10 2 2 2" xfId="11773"/>
    <cellStyle name="Comma 3 4 10 2 2 2 2" xfId="21848"/>
    <cellStyle name="Comma 3 4 10 2 3" xfId="11772"/>
    <cellStyle name="Comma 3 4 10 2 3 2" xfId="21847"/>
    <cellStyle name="Comma 3 4 10 3" xfId="11771"/>
    <cellStyle name="Comma 3 4 10 3 2" xfId="21846"/>
    <cellStyle name="Comma 3 4 11" xfId="374"/>
    <cellStyle name="Comma 3 4 11 2" xfId="1636"/>
    <cellStyle name="Comma 3 4 11 2 2" xfId="8715"/>
    <cellStyle name="Comma 3 4 11 2 2 2" xfId="11776"/>
    <cellStyle name="Comma 3 4 11 2 2 2 2" xfId="21851"/>
    <cellStyle name="Comma 3 4 11 2 3" xfId="11775"/>
    <cellStyle name="Comma 3 4 11 2 3 2" xfId="21850"/>
    <cellStyle name="Comma 3 4 11 3" xfId="11774"/>
    <cellStyle name="Comma 3 4 11 3 2" xfId="21849"/>
    <cellStyle name="Comma 3 4 12" xfId="375"/>
    <cellStyle name="Comma 3 4 12 2" xfId="1637"/>
    <cellStyle name="Comma 3 4 12 2 2" xfId="8716"/>
    <cellStyle name="Comma 3 4 12 2 2 2" xfId="11779"/>
    <cellStyle name="Comma 3 4 12 2 2 2 2" xfId="21854"/>
    <cellStyle name="Comma 3 4 12 2 3" xfId="11778"/>
    <cellStyle name="Comma 3 4 12 2 3 2" xfId="21853"/>
    <cellStyle name="Comma 3 4 12 3" xfId="11777"/>
    <cellStyle name="Comma 3 4 12 3 2" xfId="21852"/>
    <cellStyle name="Comma 3 4 13" xfId="376"/>
    <cellStyle name="Comma 3 4 13 2" xfId="1638"/>
    <cellStyle name="Comma 3 4 13 2 2" xfId="8717"/>
    <cellStyle name="Comma 3 4 13 2 2 2" xfId="11782"/>
    <cellStyle name="Comma 3 4 13 2 2 2 2" xfId="21857"/>
    <cellStyle name="Comma 3 4 13 2 3" xfId="11781"/>
    <cellStyle name="Comma 3 4 13 2 3 2" xfId="21856"/>
    <cellStyle name="Comma 3 4 13 3" xfId="11780"/>
    <cellStyle name="Comma 3 4 13 3 2" xfId="21855"/>
    <cellStyle name="Comma 3 4 14" xfId="377"/>
    <cellStyle name="Comma 3 4 14 2" xfId="1639"/>
    <cellStyle name="Comma 3 4 14 2 2" xfId="8718"/>
    <cellStyle name="Comma 3 4 14 2 2 2" xfId="11785"/>
    <cellStyle name="Comma 3 4 14 2 2 2 2" xfId="21860"/>
    <cellStyle name="Comma 3 4 14 2 3" xfId="11784"/>
    <cellStyle name="Comma 3 4 14 2 3 2" xfId="21859"/>
    <cellStyle name="Comma 3 4 14 3" xfId="11783"/>
    <cellStyle name="Comma 3 4 14 3 2" xfId="21858"/>
    <cellStyle name="Comma 3 4 15" xfId="378"/>
    <cellStyle name="Comma 3 4 15 2" xfId="1640"/>
    <cellStyle name="Comma 3 4 15 2 2" xfId="8719"/>
    <cellStyle name="Comma 3 4 15 2 2 2" xfId="11788"/>
    <cellStyle name="Comma 3 4 15 2 2 2 2" xfId="21863"/>
    <cellStyle name="Comma 3 4 15 2 3" xfId="11787"/>
    <cellStyle name="Comma 3 4 15 2 3 2" xfId="21862"/>
    <cellStyle name="Comma 3 4 15 3" xfId="11786"/>
    <cellStyle name="Comma 3 4 15 3 2" xfId="21861"/>
    <cellStyle name="Comma 3 4 16" xfId="1634"/>
    <cellStyle name="Comma 3 4 16 2" xfId="8713"/>
    <cellStyle name="Comma 3 4 16 2 2" xfId="11790"/>
    <cellStyle name="Comma 3 4 16 2 2 2" xfId="21865"/>
    <cellStyle name="Comma 3 4 16 3" xfId="11789"/>
    <cellStyle name="Comma 3 4 16 3 2" xfId="21864"/>
    <cellStyle name="Comma 3 4 17" xfId="11770"/>
    <cellStyle name="Comma 3 4 17 2" xfId="21845"/>
    <cellStyle name="Comma 3 4 2" xfId="379"/>
    <cellStyle name="Comma 3 4 2 2" xfId="1641"/>
    <cellStyle name="Comma 3 4 2 2 2" xfId="8720"/>
    <cellStyle name="Comma 3 4 2 2 2 2" xfId="11793"/>
    <cellStyle name="Comma 3 4 2 2 2 2 2" xfId="21868"/>
    <cellStyle name="Comma 3 4 2 2 3" xfId="11792"/>
    <cellStyle name="Comma 3 4 2 2 3 2" xfId="21867"/>
    <cellStyle name="Comma 3 4 2 3" xfId="11791"/>
    <cellStyle name="Comma 3 4 2 3 2" xfId="21866"/>
    <cellStyle name="Comma 3 4 3" xfId="380"/>
    <cellStyle name="Comma 3 4 3 2" xfId="1642"/>
    <cellStyle name="Comma 3 4 3 2 2" xfId="8721"/>
    <cellStyle name="Comma 3 4 3 2 2 2" xfId="11796"/>
    <cellStyle name="Comma 3 4 3 2 2 2 2" xfId="21871"/>
    <cellStyle name="Comma 3 4 3 2 3" xfId="11795"/>
    <cellStyle name="Comma 3 4 3 2 3 2" xfId="21870"/>
    <cellStyle name="Comma 3 4 3 3" xfId="11794"/>
    <cellStyle name="Comma 3 4 3 3 2" xfId="21869"/>
    <cellStyle name="Comma 3 4 4" xfId="381"/>
    <cellStyle name="Comma 3 4 4 2" xfId="1643"/>
    <cellStyle name="Comma 3 4 4 2 2" xfId="8722"/>
    <cellStyle name="Comma 3 4 4 2 2 2" xfId="11799"/>
    <cellStyle name="Comma 3 4 4 2 2 2 2" xfId="21874"/>
    <cellStyle name="Comma 3 4 4 2 3" xfId="11798"/>
    <cellStyle name="Comma 3 4 4 2 3 2" xfId="21873"/>
    <cellStyle name="Comma 3 4 4 3" xfId="11797"/>
    <cellStyle name="Comma 3 4 4 3 2" xfId="21872"/>
    <cellStyle name="Comma 3 4 5" xfId="382"/>
    <cellStyle name="Comma 3 4 5 2" xfId="1644"/>
    <cellStyle name="Comma 3 4 5 2 2" xfId="8723"/>
    <cellStyle name="Comma 3 4 5 2 2 2" xfId="11802"/>
    <cellStyle name="Comma 3 4 5 2 2 2 2" xfId="21877"/>
    <cellStyle name="Comma 3 4 5 2 3" xfId="11801"/>
    <cellStyle name="Comma 3 4 5 2 3 2" xfId="21876"/>
    <cellStyle name="Comma 3 4 5 3" xfId="11800"/>
    <cellStyle name="Comma 3 4 5 3 2" xfId="21875"/>
    <cellStyle name="Comma 3 4 6" xfId="383"/>
    <cellStyle name="Comma 3 4 6 2" xfId="1645"/>
    <cellStyle name="Comma 3 4 6 2 2" xfId="8724"/>
    <cellStyle name="Comma 3 4 6 2 2 2" xfId="11805"/>
    <cellStyle name="Comma 3 4 6 2 2 2 2" xfId="21880"/>
    <cellStyle name="Comma 3 4 6 2 3" xfId="11804"/>
    <cellStyle name="Comma 3 4 6 2 3 2" xfId="21879"/>
    <cellStyle name="Comma 3 4 6 3" xfId="11803"/>
    <cellStyle name="Comma 3 4 6 3 2" xfId="21878"/>
    <cellStyle name="Comma 3 4 7" xfId="384"/>
    <cellStyle name="Comma 3 4 7 2" xfId="1646"/>
    <cellStyle name="Comma 3 4 7 2 2" xfId="8725"/>
    <cellStyle name="Comma 3 4 7 2 2 2" xfId="11808"/>
    <cellStyle name="Comma 3 4 7 2 2 2 2" xfId="21883"/>
    <cellStyle name="Comma 3 4 7 2 3" xfId="11807"/>
    <cellStyle name="Comma 3 4 7 2 3 2" xfId="21882"/>
    <cellStyle name="Comma 3 4 7 3" xfId="11806"/>
    <cellStyle name="Comma 3 4 7 3 2" xfId="21881"/>
    <cellStyle name="Comma 3 4 8" xfId="385"/>
    <cellStyle name="Comma 3 4 8 2" xfId="1647"/>
    <cellStyle name="Comma 3 4 8 2 2" xfId="8726"/>
    <cellStyle name="Comma 3 4 8 2 2 2" xfId="11811"/>
    <cellStyle name="Comma 3 4 8 2 2 2 2" xfId="21886"/>
    <cellStyle name="Comma 3 4 8 2 3" xfId="11810"/>
    <cellStyle name="Comma 3 4 8 2 3 2" xfId="21885"/>
    <cellStyle name="Comma 3 4 8 3" xfId="11809"/>
    <cellStyle name="Comma 3 4 8 3 2" xfId="21884"/>
    <cellStyle name="Comma 3 4 9" xfId="386"/>
    <cellStyle name="Comma 3 4 9 2" xfId="1648"/>
    <cellStyle name="Comma 3 4 9 2 2" xfId="8727"/>
    <cellStyle name="Comma 3 4 9 2 2 2" xfId="11814"/>
    <cellStyle name="Comma 3 4 9 2 2 2 2" xfId="21889"/>
    <cellStyle name="Comma 3 4 9 2 3" xfId="11813"/>
    <cellStyle name="Comma 3 4 9 2 3 2" xfId="21888"/>
    <cellStyle name="Comma 3 4 9 3" xfId="11812"/>
    <cellStyle name="Comma 3 4 9 3 2" xfId="21887"/>
    <cellStyle name="Comma 3 5" xfId="387"/>
    <cellStyle name="Comma 3 5 10" xfId="388"/>
    <cellStyle name="Comma 3 5 10 2" xfId="1650"/>
    <cellStyle name="Comma 3 5 10 2 2" xfId="8729"/>
    <cellStyle name="Comma 3 5 10 2 2 2" xfId="11818"/>
    <cellStyle name="Comma 3 5 10 2 2 2 2" xfId="21893"/>
    <cellStyle name="Comma 3 5 10 2 3" xfId="11817"/>
    <cellStyle name="Comma 3 5 10 2 3 2" xfId="21892"/>
    <cellStyle name="Comma 3 5 10 3" xfId="11816"/>
    <cellStyle name="Comma 3 5 10 3 2" xfId="21891"/>
    <cellStyle name="Comma 3 5 11" xfId="389"/>
    <cellStyle name="Comma 3 5 11 2" xfId="1651"/>
    <cellStyle name="Comma 3 5 11 2 2" xfId="8730"/>
    <cellStyle name="Comma 3 5 11 2 2 2" xfId="11821"/>
    <cellStyle name="Comma 3 5 11 2 2 2 2" xfId="21896"/>
    <cellStyle name="Comma 3 5 11 2 3" xfId="11820"/>
    <cellStyle name="Comma 3 5 11 2 3 2" xfId="21895"/>
    <cellStyle name="Comma 3 5 11 3" xfId="11819"/>
    <cellStyle name="Comma 3 5 11 3 2" xfId="21894"/>
    <cellStyle name="Comma 3 5 12" xfId="390"/>
    <cellStyle name="Comma 3 5 12 2" xfId="1652"/>
    <cellStyle name="Comma 3 5 12 2 2" xfId="8731"/>
    <cellStyle name="Comma 3 5 12 2 2 2" xfId="11824"/>
    <cellStyle name="Comma 3 5 12 2 2 2 2" xfId="21899"/>
    <cellStyle name="Comma 3 5 12 2 3" xfId="11823"/>
    <cellStyle name="Comma 3 5 12 2 3 2" xfId="21898"/>
    <cellStyle name="Comma 3 5 12 3" xfId="11822"/>
    <cellStyle name="Comma 3 5 12 3 2" xfId="21897"/>
    <cellStyle name="Comma 3 5 13" xfId="391"/>
    <cellStyle name="Comma 3 5 13 2" xfId="1653"/>
    <cellStyle name="Comma 3 5 13 2 2" xfId="8732"/>
    <cellStyle name="Comma 3 5 13 2 2 2" xfId="11827"/>
    <cellStyle name="Comma 3 5 13 2 2 2 2" xfId="21902"/>
    <cellStyle name="Comma 3 5 13 2 3" xfId="11826"/>
    <cellStyle name="Comma 3 5 13 2 3 2" xfId="21901"/>
    <cellStyle name="Comma 3 5 13 3" xfId="11825"/>
    <cellStyle name="Comma 3 5 13 3 2" xfId="21900"/>
    <cellStyle name="Comma 3 5 14" xfId="392"/>
    <cellStyle name="Comma 3 5 14 2" xfId="1654"/>
    <cellStyle name="Comma 3 5 14 2 2" xfId="8733"/>
    <cellStyle name="Comma 3 5 14 2 2 2" xfId="11830"/>
    <cellStyle name="Comma 3 5 14 2 2 2 2" xfId="21905"/>
    <cellStyle name="Comma 3 5 14 2 3" xfId="11829"/>
    <cellStyle name="Comma 3 5 14 2 3 2" xfId="21904"/>
    <cellStyle name="Comma 3 5 14 3" xfId="11828"/>
    <cellStyle name="Comma 3 5 14 3 2" xfId="21903"/>
    <cellStyle name="Comma 3 5 15" xfId="393"/>
    <cellStyle name="Comma 3 5 15 2" xfId="1655"/>
    <cellStyle name="Comma 3 5 15 2 2" xfId="8734"/>
    <cellStyle name="Comma 3 5 15 2 2 2" xfId="11833"/>
    <cellStyle name="Comma 3 5 15 2 2 2 2" xfId="21908"/>
    <cellStyle name="Comma 3 5 15 2 3" xfId="11832"/>
    <cellStyle name="Comma 3 5 15 2 3 2" xfId="21907"/>
    <cellStyle name="Comma 3 5 15 3" xfId="11831"/>
    <cellStyle name="Comma 3 5 15 3 2" xfId="21906"/>
    <cellStyle name="Comma 3 5 16" xfId="1649"/>
    <cellStyle name="Comma 3 5 16 2" xfId="8728"/>
    <cellStyle name="Comma 3 5 16 2 2" xfId="11835"/>
    <cellStyle name="Comma 3 5 16 2 2 2" xfId="21910"/>
    <cellStyle name="Comma 3 5 16 3" xfId="11834"/>
    <cellStyle name="Comma 3 5 16 3 2" xfId="21909"/>
    <cellStyle name="Comma 3 5 17" xfId="11815"/>
    <cellStyle name="Comma 3 5 17 2" xfId="21890"/>
    <cellStyle name="Comma 3 5 2" xfId="394"/>
    <cellStyle name="Comma 3 5 2 2" xfId="1656"/>
    <cellStyle name="Comma 3 5 2 2 2" xfId="8735"/>
    <cellStyle name="Comma 3 5 2 2 2 2" xfId="11838"/>
    <cellStyle name="Comma 3 5 2 2 2 2 2" xfId="21913"/>
    <cellStyle name="Comma 3 5 2 2 3" xfId="11837"/>
    <cellStyle name="Comma 3 5 2 2 3 2" xfId="21912"/>
    <cellStyle name="Comma 3 5 2 3" xfId="11836"/>
    <cellStyle name="Comma 3 5 2 3 2" xfId="21911"/>
    <cellStyle name="Comma 3 5 3" xfId="395"/>
    <cellStyle name="Comma 3 5 3 2" xfId="1657"/>
    <cellStyle name="Comma 3 5 3 2 2" xfId="8736"/>
    <cellStyle name="Comma 3 5 3 2 2 2" xfId="11841"/>
    <cellStyle name="Comma 3 5 3 2 2 2 2" xfId="21916"/>
    <cellStyle name="Comma 3 5 3 2 3" xfId="11840"/>
    <cellStyle name="Comma 3 5 3 2 3 2" xfId="21915"/>
    <cellStyle name="Comma 3 5 3 3" xfId="11839"/>
    <cellStyle name="Comma 3 5 3 3 2" xfId="21914"/>
    <cellStyle name="Comma 3 5 4" xfId="396"/>
    <cellStyle name="Comma 3 5 4 2" xfId="1658"/>
    <cellStyle name="Comma 3 5 4 2 2" xfId="8737"/>
    <cellStyle name="Comma 3 5 4 2 2 2" xfId="11844"/>
    <cellStyle name="Comma 3 5 4 2 2 2 2" xfId="21919"/>
    <cellStyle name="Comma 3 5 4 2 3" xfId="11843"/>
    <cellStyle name="Comma 3 5 4 2 3 2" xfId="21918"/>
    <cellStyle name="Comma 3 5 4 3" xfId="11842"/>
    <cellStyle name="Comma 3 5 4 3 2" xfId="21917"/>
    <cellStyle name="Comma 3 5 5" xfId="397"/>
    <cellStyle name="Comma 3 5 5 2" xfId="1659"/>
    <cellStyle name="Comma 3 5 5 2 2" xfId="8738"/>
    <cellStyle name="Comma 3 5 5 2 2 2" xfId="11847"/>
    <cellStyle name="Comma 3 5 5 2 2 2 2" xfId="21922"/>
    <cellStyle name="Comma 3 5 5 2 3" xfId="11846"/>
    <cellStyle name="Comma 3 5 5 2 3 2" xfId="21921"/>
    <cellStyle name="Comma 3 5 5 3" xfId="11845"/>
    <cellStyle name="Comma 3 5 5 3 2" xfId="21920"/>
    <cellStyle name="Comma 3 5 6" xfId="398"/>
    <cellStyle name="Comma 3 5 6 2" xfId="1660"/>
    <cellStyle name="Comma 3 5 6 2 2" xfId="8739"/>
    <cellStyle name="Comma 3 5 6 2 2 2" xfId="11850"/>
    <cellStyle name="Comma 3 5 6 2 2 2 2" xfId="21925"/>
    <cellStyle name="Comma 3 5 6 2 3" xfId="11849"/>
    <cellStyle name="Comma 3 5 6 2 3 2" xfId="21924"/>
    <cellStyle name="Comma 3 5 6 3" xfId="11848"/>
    <cellStyle name="Comma 3 5 6 3 2" xfId="21923"/>
    <cellStyle name="Comma 3 5 7" xfId="399"/>
    <cellStyle name="Comma 3 5 7 2" xfId="1661"/>
    <cellStyle name="Comma 3 5 7 2 2" xfId="8740"/>
    <cellStyle name="Comma 3 5 7 2 2 2" xfId="11853"/>
    <cellStyle name="Comma 3 5 7 2 2 2 2" xfId="21928"/>
    <cellStyle name="Comma 3 5 7 2 3" xfId="11852"/>
    <cellStyle name="Comma 3 5 7 2 3 2" xfId="21927"/>
    <cellStyle name="Comma 3 5 7 3" xfId="11851"/>
    <cellStyle name="Comma 3 5 7 3 2" xfId="21926"/>
    <cellStyle name="Comma 3 5 8" xfId="400"/>
    <cellStyle name="Comma 3 5 8 2" xfId="1662"/>
    <cellStyle name="Comma 3 5 8 2 2" xfId="8741"/>
    <cellStyle name="Comma 3 5 8 2 2 2" xfId="11856"/>
    <cellStyle name="Comma 3 5 8 2 2 2 2" xfId="21931"/>
    <cellStyle name="Comma 3 5 8 2 3" xfId="11855"/>
    <cellStyle name="Comma 3 5 8 2 3 2" xfId="21930"/>
    <cellStyle name="Comma 3 5 8 3" xfId="11854"/>
    <cellStyle name="Comma 3 5 8 3 2" xfId="21929"/>
    <cellStyle name="Comma 3 5 9" xfId="401"/>
    <cellStyle name="Comma 3 5 9 2" xfId="1663"/>
    <cellStyle name="Comma 3 5 9 2 2" xfId="8742"/>
    <cellStyle name="Comma 3 5 9 2 2 2" xfId="11859"/>
    <cellStyle name="Comma 3 5 9 2 2 2 2" xfId="21934"/>
    <cellStyle name="Comma 3 5 9 2 3" xfId="11858"/>
    <cellStyle name="Comma 3 5 9 2 3 2" xfId="21933"/>
    <cellStyle name="Comma 3 5 9 3" xfId="11857"/>
    <cellStyle name="Comma 3 5 9 3 2" xfId="21932"/>
    <cellStyle name="Comma 3 6" xfId="402"/>
    <cellStyle name="Comma 3 6 10" xfId="403"/>
    <cellStyle name="Comma 3 6 10 2" xfId="1665"/>
    <cellStyle name="Comma 3 6 10 2 2" xfId="8744"/>
    <cellStyle name="Comma 3 6 10 2 2 2" xfId="11863"/>
    <cellStyle name="Comma 3 6 10 2 2 2 2" xfId="21938"/>
    <cellStyle name="Comma 3 6 10 2 3" xfId="11862"/>
    <cellStyle name="Comma 3 6 10 2 3 2" xfId="21937"/>
    <cellStyle name="Comma 3 6 10 3" xfId="11861"/>
    <cellStyle name="Comma 3 6 10 3 2" xfId="21936"/>
    <cellStyle name="Comma 3 6 11" xfId="404"/>
    <cellStyle name="Comma 3 6 11 2" xfId="1666"/>
    <cellStyle name="Comma 3 6 11 2 2" xfId="8745"/>
    <cellStyle name="Comma 3 6 11 2 2 2" xfId="11866"/>
    <cellStyle name="Comma 3 6 11 2 2 2 2" xfId="21941"/>
    <cellStyle name="Comma 3 6 11 2 3" xfId="11865"/>
    <cellStyle name="Comma 3 6 11 2 3 2" xfId="21940"/>
    <cellStyle name="Comma 3 6 11 3" xfId="11864"/>
    <cellStyle name="Comma 3 6 11 3 2" xfId="21939"/>
    <cellStyle name="Comma 3 6 12" xfId="405"/>
    <cellStyle name="Comma 3 6 12 2" xfId="1667"/>
    <cellStyle name="Comma 3 6 12 2 2" xfId="8746"/>
    <cellStyle name="Comma 3 6 12 2 2 2" xfId="11869"/>
    <cellStyle name="Comma 3 6 12 2 2 2 2" xfId="21944"/>
    <cellStyle name="Comma 3 6 12 2 3" xfId="11868"/>
    <cellStyle name="Comma 3 6 12 2 3 2" xfId="21943"/>
    <cellStyle name="Comma 3 6 12 3" xfId="11867"/>
    <cellStyle name="Comma 3 6 12 3 2" xfId="21942"/>
    <cellStyle name="Comma 3 6 13" xfId="406"/>
    <cellStyle name="Comma 3 6 13 2" xfId="1668"/>
    <cellStyle name="Comma 3 6 13 2 2" xfId="8747"/>
    <cellStyle name="Comma 3 6 13 2 2 2" xfId="11872"/>
    <cellStyle name="Comma 3 6 13 2 2 2 2" xfId="21947"/>
    <cellStyle name="Comma 3 6 13 2 3" xfId="11871"/>
    <cellStyle name="Comma 3 6 13 2 3 2" xfId="21946"/>
    <cellStyle name="Comma 3 6 13 3" xfId="11870"/>
    <cellStyle name="Comma 3 6 13 3 2" xfId="21945"/>
    <cellStyle name="Comma 3 6 14" xfId="407"/>
    <cellStyle name="Comma 3 6 14 2" xfId="1669"/>
    <cellStyle name="Comma 3 6 14 2 2" xfId="8748"/>
    <cellStyle name="Comma 3 6 14 2 2 2" xfId="11875"/>
    <cellStyle name="Comma 3 6 14 2 2 2 2" xfId="21950"/>
    <cellStyle name="Comma 3 6 14 2 3" xfId="11874"/>
    <cellStyle name="Comma 3 6 14 2 3 2" xfId="21949"/>
    <cellStyle name="Comma 3 6 14 3" xfId="11873"/>
    <cellStyle name="Comma 3 6 14 3 2" xfId="21948"/>
    <cellStyle name="Comma 3 6 15" xfId="408"/>
    <cellStyle name="Comma 3 6 15 2" xfId="1670"/>
    <cellStyle name="Comma 3 6 15 2 2" xfId="8749"/>
    <cellStyle name="Comma 3 6 15 2 2 2" xfId="11878"/>
    <cellStyle name="Comma 3 6 15 2 2 2 2" xfId="21953"/>
    <cellStyle name="Comma 3 6 15 2 3" xfId="11877"/>
    <cellStyle name="Comma 3 6 15 2 3 2" xfId="21952"/>
    <cellStyle name="Comma 3 6 15 3" xfId="11876"/>
    <cellStyle name="Comma 3 6 15 3 2" xfId="21951"/>
    <cellStyle name="Comma 3 6 16" xfId="1664"/>
    <cellStyle name="Comma 3 6 16 2" xfId="8743"/>
    <cellStyle name="Comma 3 6 16 2 2" xfId="11880"/>
    <cellStyle name="Comma 3 6 16 2 2 2" xfId="21955"/>
    <cellStyle name="Comma 3 6 16 3" xfId="11879"/>
    <cellStyle name="Comma 3 6 16 3 2" xfId="21954"/>
    <cellStyle name="Comma 3 6 17" xfId="11860"/>
    <cellStyle name="Comma 3 6 17 2" xfId="21935"/>
    <cellStyle name="Comma 3 6 2" xfId="409"/>
    <cellStyle name="Comma 3 6 2 2" xfId="1671"/>
    <cellStyle name="Comma 3 6 2 2 2" xfId="8750"/>
    <cellStyle name="Comma 3 6 2 2 2 2" xfId="11883"/>
    <cellStyle name="Comma 3 6 2 2 2 2 2" xfId="21958"/>
    <cellStyle name="Comma 3 6 2 2 3" xfId="11882"/>
    <cellStyle name="Comma 3 6 2 2 3 2" xfId="21957"/>
    <cellStyle name="Comma 3 6 2 3" xfId="11881"/>
    <cellStyle name="Comma 3 6 2 3 2" xfId="21956"/>
    <cellStyle name="Comma 3 6 3" xfId="410"/>
    <cellStyle name="Comma 3 6 3 2" xfId="1672"/>
    <cellStyle name="Comma 3 6 3 2 2" xfId="8751"/>
    <cellStyle name="Comma 3 6 3 2 2 2" xfId="11886"/>
    <cellStyle name="Comma 3 6 3 2 2 2 2" xfId="21961"/>
    <cellStyle name="Comma 3 6 3 2 3" xfId="11885"/>
    <cellStyle name="Comma 3 6 3 2 3 2" xfId="21960"/>
    <cellStyle name="Comma 3 6 3 3" xfId="11884"/>
    <cellStyle name="Comma 3 6 3 3 2" xfId="21959"/>
    <cellStyle name="Comma 3 6 4" xfId="411"/>
    <cellStyle name="Comma 3 6 4 2" xfId="1673"/>
    <cellStyle name="Comma 3 6 4 2 2" xfId="8752"/>
    <cellStyle name="Comma 3 6 4 2 2 2" xfId="11889"/>
    <cellStyle name="Comma 3 6 4 2 2 2 2" xfId="21964"/>
    <cellStyle name="Comma 3 6 4 2 3" xfId="11888"/>
    <cellStyle name="Comma 3 6 4 2 3 2" xfId="21963"/>
    <cellStyle name="Comma 3 6 4 3" xfId="11887"/>
    <cellStyle name="Comma 3 6 4 3 2" xfId="21962"/>
    <cellStyle name="Comma 3 6 5" xfId="412"/>
    <cellStyle name="Comma 3 6 5 2" xfId="1674"/>
    <cellStyle name="Comma 3 6 5 2 2" xfId="8753"/>
    <cellStyle name="Comma 3 6 5 2 2 2" xfId="11892"/>
    <cellStyle name="Comma 3 6 5 2 2 2 2" xfId="21967"/>
    <cellStyle name="Comma 3 6 5 2 3" xfId="11891"/>
    <cellStyle name="Comma 3 6 5 2 3 2" xfId="21966"/>
    <cellStyle name="Comma 3 6 5 3" xfId="11890"/>
    <cellStyle name="Comma 3 6 5 3 2" xfId="21965"/>
    <cellStyle name="Comma 3 6 6" xfId="413"/>
    <cellStyle name="Comma 3 6 6 2" xfId="1675"/>
    <cellStyle name="Comma 3 6 6 2 2" xfId="8754"/>
    <cellStyle name="Comma 3 6 6 2 2 2" xfId="11895"/>
    <cellStyle name="Comma 3 6 6 2 2 2 2" xfId="21970"/>
    <cellStyle name="Comma 3 6 6 2 3" xfId="11894"/>
    <cellStyle name="Comma 3 6 6 2 3 2" xfId="21969"/>
    <cellStyle name="Comma 3 6 6 3" xfId="11893"/>
    <cellStyle name="Comma 3 6 6 3 2" xfId="21968"/>
    <cellStyle name="Comma 3 6 7" xfId="414"/>
    <cellStyle name="Comma 3 6 7 2" xfId="1676"/>
    <cellStyle name="Comma 3 6 7 2 2" xfId="8755"/>
    <cellStyle name="Comma 3 6 7 2 2 2" xfId="11898"/>
    <cellStyle name="Comma 3 6 7 2 2 2 2" xfId="21973"/>
    <cellStyle name="Comma 3 6 7 2 3" xfId="11897"/>
    <cellStyle name="Comma 3 6 7 2 3 2" xfId="21972"/>
    <cellStyle name="Comma 3 6 7 3" xfId="11896"/>
    <cellStyle name="Comma 3 6 7 3 2" xfId="21971"/>
    <cellStyle name="Comma 3 6 8" xfId="415"/>
    <cellStyle name="Comma 3 6 8 2" xfId="1677"/>
    <cellStyle name="Comma 3 6 8 2 2" xfId="8756"/>
    <cellStyle name="Comma 3 6 8 2 2 2" xfId="11901"/>
    <cellStyle name="Comma 3 6 8 2 2 2 2" xfId="21976"/>
    <cellStyle name="Comma 3 6 8 2 3" xfId="11900"/>
    <cellStyle name="Comma 3 6 8 2 3 2" xfId="21975"/>
    <cellStyle name="Comma 3 6 8 3" xfId="11899"/>
    <cellStyle name="Comma 3 6 8 3 2" xfId="21974"/>
    <cellStyle name="Comma 3 6 9" xfId="416"/>
    <cellStyle name="Comma 3 6 9 2" xfId="1678"/>
    <cellStyle name="Comma 3 6 9 2 2" xfId="8757"/>
    <cellStyle name="Comma 3 6 9 2 2 2" xfId="11904"/>
    <cellStyle name="Comma 3 6 9 2 2 2 2" xfId="21979"/>
    <cellStyle name="Comma 3 6 9 2 3" xfId="11903"/>
    <cellStyle name="Comma 3 6 9 2 3 2" xfId="21978"/>
    <cellStyle name="Comma 3 6 9 3" xfId="11902"/>
    <cellStyle name="Comma 3 6 9 3 2" xfId="21977"/>
    <cellStyle name="Comma 3 7" xfId="417"/>
    <cellStyle name="Comma 3 7 10" xfId="418"/>
    <cellStyle name="Comma 3 7 10 2" xfId="1680"/>
    <cellStyle name="Comma 3 7 10 2 2" xfId="8759"/>
    <cellStyle name="Comma 3 7 10 2 2 2" xfId="11908"/>
    <cellStyle name="Comma 3 7 10 2 2 2 2" xfId="21983"/>
    <cellStyle name="Comma 3 7 10 2 3" xfId="11907"/>
    <cellStyle name="Comma 3 7 10 2 3 2" xfId="21982"/>
    <cellStyle name="Comma 3 7 10 3" xfId="11906"/>
    <cellStyle name="Comma 3 7 10 3 2" xfId="21981"/>
    <cellStyle name="Comma 3 7 11" xfId="419"/>
    <cellStyle name="Comma 3 7 11 2" xfId="1681"/>
    <cellStyle name="Comma 3 7 11 2 2" xfId="8760"/>
    <cellStyle name="Comma 3 7 11 2 2 2" xfId="11911"/>
    <cellStyle name="Comma 3 7 11 2 2 2 2" xfId="21986"/>
    <cellStyle name="Comma 3 7 11 2 3" xfId="11910"/>
    <cellStyle name="Comma 3 7 11 2 3 2" xfId="21985"/>
    <cellStyle name="Comma 3 7 11 3" xfId="11909"/>
    <cellStyle name="Comma 3 7 11 3 2" xfId="21984"/>
    <cellStyle name="Comma 3 7 12" xfId="420"/>
    <cellStyle name="Comma 3 7 12 2" xfId="1682"/>
    <cellStyle name="Comma 3 7 12 2 2" xfId="8761"/>
    <cellStyle name="Comma 3 7 12 2 2 2" xfId="11914"/>
    <cellStyle name="Comma 3 7 12 2 2 2 2" xfId="21989"/>
    <cellStyle name="Comma 3 7 12 2 3" xfId="11913"/>
    <cellStyle name="Comma 3 7 12 2 3 2" xfId="21988"/>
    <cellStyle name="Comma 3 7 12 3" xfId="11912"/>
    <cellStyle name="Comma 3 7 12 3 2" xfId="21987"/>
    <cellStyle name="Comma 3 7 13" xfId="421"/>
    <cellStyle name="Comma 3 7 13 2" xfId="1683"/>
    <cellStyle name="Comma 3 7 13 2 2" xfId="8762"/>
    <cellStyle name="Comma 3 7 13 2 2 2" xfId="11917"/>
    <cellStyle name="Comma 3 7 13 2 2 2 2" xfId="21992"/>
    <cellStyle name="Comma 3 7 13 2 3" xfId="11916"/>
    <cellStyle name="Comma 3 7 13 2 3 2" xfId="21991"/>
    <cellStyle name="Comma 3 7 13 3" xfId="11915"/>
    <cellStyle name="Comma 3 7 13 3 2" xfId="21990"/>
    <cellStyle name="Comma 3 7 14" xfId="422"/>
    <cellStyle name="Comma 3 7 14 2" xfId="1684"/>
    <cellStyle name="Comma 3 7 14 2 2" xfId="8763"/>
    <cellStyle name="Comma 3 7 14 2 2 2" xfId="11920"/>
    <cellStyle name="Comma 3 7 14 2 2 2 2" xfId="21995"/>
    <cellStyle name="Comma 3 7 14 2 3" xfId="11919"/>
    <cellStyle name="Comma 3 7 14 2 3 2" xfId="21994"/>
    <cellStyle name="Comma 3 7 14 3" xfId="11918"/>
    <cellStyle name="Comma 3 7 14 3 2" xfId="21993"/>
    <cellStyle name="Comma 3 7 15" xfId="423"/>
    <cellStyle name="Comma 3 7 15 2" xfId="1685"/>
    <cellStyle name="Comma 3 7 15 2 2" xfId="8764"/>
    <cellStyle name="Comma 3 7 15 2 2 2" xfId="11923"/>
    <cellStyle name="Comma 3 7 15 2 2 2 2" xfId="21998"/>
    <cellStyle name="Comma 3 7 15 2 3" xfId="11922"/>
    <cellStyle name="Comma 3 7 15 2 3 2" xfId="21997"/>
    <cellStyle name="Comma 3 7 15 3" xfId="11921"/>
    <cellStyle name="Comma 3 7 15 3 2" xfId="21996"/>
    <cellStyle name="Comma 3 7 16" xfId="1679"/>
    <cellStyle name="Comma 3 7 16 2" xfId="8758"/>
    <cellStyle name="Comma 3 7 16 2 2" xfId="11925"/>
    <cellStyle name="Comma 3 7 16 2 2 2" xfId="22000"/>
    <cellStyle name="Comma 3 7 16 3" xfId="11924"/>
    <cellStyle name="Comma 3 7 16 3 2" xfId="21999"/>
    <cellStyle name="Comma 3 7 17" xfId="11905"/>
    <cellStyle name="Comma 3 7 17 2" xfId="21980"/>
    <cellStyle name="Comma 3 7 2" xfId="424"/>
    <cellStyle name="Comma 3 7 2 2" xfId="1686"/>
    <cellStyle name="Comma 3 7 2 2 2" xfId="8765"/>
    <cellStyle name="Comma 3 7 2 2 2 2" xfId="11928"/>
    <cellStyle name="Comma 3 7 2 2 2 2 2" xfId="22003"/>
    <cellStyle name="Comma 3 7 2 2 3" xfId="11927"/>
    <cellStyle name="Comma 3 7 2 2 3 2" xfId="22002"/>
    <cellStyle name="Comma 3 7 2 3" xfId="11926"/>
    <cellStyle name="Comma 3 7 2 3 2" xfId="22001"/>
    <cellStyle name="Comma 3 7 3" xfId="425"/>
    <cellStyle name="Comma 3 7 3 2" xfId="1687"/>
    <cellStyle name="Comma 3 7 3 2 2" xfId="8766"/>
    <cellStyle name="Comma 3 7 3 2 2 2" xfId="11931"/>
    <cellStyle name="Comma 3 7 3 2 2 2 2" xfId="22006"/>
    <cellStyle name="Comma 3 7 3 2 3" xfId="11930"/>
    <cellStyle name="Comma 3 7 3 2 3 2" xfId="22005"/>
    <cellStyle name="Comma 3 7 3 3" xfId="11929"/>
    <cellStyle name="Comma 3 7 3 3 2" xfId="22004"/>
    <cellStyle name="Comma 3 7 4" xfId="426"/>
    <cellStyle name="Comma 3 7 4 2" xfId="1688"/>
    <cellStyle name="Comma 3 7 4 2 2" xfId="8767"/>
    <cellStyle name="Comma 3 7 4 2 2 2" xfId="11934"/>
    <cellStyle name="Comma 3 7 4 2 2 2 2" xfId="22009"/>
    <cellStyle name="Comma 3 7 4 2 3" xfId="11933"/>
    <cellStyle name="Comma 3 7 4 2 3 2" xfId="22008"/>
    <cellStyle name="Comma 3 7 4 3" xfId="11932"/>
    <cellStyle name="Comma 3 7 4 3 2" xfId="22007"/>
    <cellStyle name="Comma 3 7 5" xfId="427"/>
    <cellStyle name="Comma 3 7 5 2" xfId="1689"/>
    <cellStyle name="Comma 3 7 5 2 2" xfId="8768"/>
    <cellStyle name="Comma 3 7 5 2 2 2" xfId="11937"/>
    <cellStyle name="Comma 3 7 5 2 2 2 2" xfId="22012"/>
    <cellStyle name="Comma 3 7 5 2 3" xfId="11936"/>
    <cellStyle name="Comma 3 7 5 2 3 2" xfId="22011"/>
    <cellStyle name="Comma 3 7 5 3" xfId="11935"/>
    <cellStyle name="Comma 3 7 5 3 2" xfId="22010"/>
    <cellStyle name="Comma 3 7 6" xfId="428"/>
    <cellStyle name="Comma 3 7 6 2" xfId="1690"/>
    <cellStyle name="Comma 3 7 6 2 2" xfId="8769"/>
    <cellStyle name="Comma 3 7 6 2 2 2" xfId="11940"/>
    <cellStyle name="Comma 3 7 6 2 2 2 2" xfId="22015"/>
    <cellStyle name="Comma 3 7 6 2 3" xfId="11939"/>
    <cellStyle name="Comma 3 7 6 2 3 2" xfId="22014"/>
    <cellStyle name="Comma 3 7 6 3" xfId="11938"/>
    <cellStyle name="Comma 3 7 6 3 2" xfId="22013"/>
    <cellStyle name="Comma 3 7 7" xfId="429"/>
    <cellStyle name="Comma 3 7 7 2" xfId="1691"/>
    <cellStyle name="Comma 3 7 7 2 2" xfId="8770"/>
    <cellStyle name="Comma 3 7 7 2 2 2" xfId="11943"/>
    <cellStyle name="Comma 3 7 7 2 2 2 2" xfId="22018"/>
    <cellStyle name="Comma 3 7 7 2 3" xfId="11942"/>
    <cellStyle name="Comma 3 7 7 2 3 2" xfId="22017"/>
    <cellStyle name="Comma 3 7 7 3" xfId="11941"/>
    <cellStyle name="Comma 3 7 7 3 2" xfId="22016"/>
    <cellStyle name="Comma 3 7 8" xfId="430"/>
    <cellStyle name="Comma 3 7 8 2" xfId="1692"/>
    <cellStyle name="Comma 3 7 8 2 2" xfId="8771"/>
    <cellStyle name="Comma 3 7 8 2 2 2" xfId="11946"/>
    <cellStyle name="Comma 3 7 8 2 2 2 2" xfId="22021"/>
    <cellStyle name="Comma 3 7 8 2 3" xfId="11945"/>
    <cellStyle name="Comma 3 7 8 2 3 2" xfId="22020"/>
    <cellStyle name="Comma 3 7 8 3" xfId="11944"/>
    <cellStyle name="Comma 3 7 8 3 2" xfId="22019"/>
    <cellStyle name="Comma 3 7 9" xfId="431"/>
    <cellStyle name="Comma 3 7 9 2" xfId="1693"/>
    <cellStyle name="Comma 3 7 9 2 2" xfId="8772"/>
    <cellStyle name="Comma 3 7 9 2 2 2" xfId="11949"/>
    <cellStyle name="Comma 3 7 9 2 2 2 2" xfId="22024"/>
    <cellStyle name="Comma 3 7 9 2 3" xfId="11948"/>
    <cellStyle name="Comma 3 7 9 2 3 2" xfId="22023"/>
    <cellStyle name="Comma 3 7 9 3" xfId="11947"/>
    <cellStyle name="Comma 3 7 9 3 2" xfId="22022"/>
    <cellStyle name="Comma 3 8" xfId="432"/>
    <cellStyle name="Comma 3 8 10" xfId="433"/>
    <cellStyle name="Comma 3 8 10 2" xfId="1695"/>
    <cellStyle name="Comma 3 8 10 2 2" xfId="8774"/>
    <cellStyle name="Comma 3 8 10 2 2 2" xfId="11953"/>
    <cellStyle name="Comma 3 8 10 2 2 2 2" xfId="22028"/>
    <cellStyle name="Comma 3 8 10 2 3" xfId="11952"/>
    <cellStyle name="Comma 3 8 10 2 3 2" xfId="22027"/>
    <cellStyle name="Comma 3 8 10 3" xfId="11951"/>
    <cellStyle name="Comma 3 8 10 3 2" xfId="22026"/>
    <cellStyle name="Comma 3 8 11" xfId="434"/>
    <cellStyle name="Comma 3 8 11 2" xfId="1696"/>
    <cellStyle name="Comma 3 8 11 2 2" xfId="8775"/>
    <cellStyle name="Comma 3 8 11 2 2 2" xfId="11956"/>
    <cellStyle name="Comma 3 8 11 2 2 2 2" xfId="22031"/>
    <cellStyle name="Comma 3 8 11 2 3" xfId="11955"/>
    <cellStyle name="Comma 3 8 11 2 3 2" xfId="22030"/>
    <cellStyle name="Comma 3 8 11 3" xfId="11954"/>
    <cellStyle name="Comma 3 8 11 3 2" xfId="22029"/>
    <cellStyle name="Comma 3 8 12" xfId="435"/>
    <cellStyle name="Comma 3 8 12 2" xfId="1697"/>
    <cellStyle name="Comma 3 8 12 2 2" xfId="8776"/>
    <cellStyle name="Comma 3 8 12 2 2 2" xfId="11959"/>
    <cellStyle name="Comma 3 8 12 2 2 2 2" xfId="22034"/>
    <cellStyle name="Comma 3 8 12 2 3" xfId="11958"/>
    <cellStyle name="Comma 3 8 12 2 3 2" xfId="22033"/>
    <cellStyle name="Comma 3 8 12 3" xfId="11957"/>
    <cellStyle name="Comma 3 8 12 3 2" xfId="22032"/>
    <cellStyle name="Comma 3 8 13" xfId="436"/>
    <cellStyle name="Comma 3 8 13 2" xfId="1698"/>
    <cellStyle name="Comma 3 8 13 2 2" xfId="8777"/>
    <cellStyle name="Comma 3 8 13 2 2 2" xfId="11962"/>
    <cellStyle name="Comma 3 8 13 2 2 2 2" xfId="22037"/>
    <cellStyle name="Comma 3 8 13 2 3" xfId="11961"/>
    <cellStyle name="Comma 3 8 13 2 3 2" xfId="22036"/>
    <cellStyle name="Comma 3 8 13 3" xfId="11960"/>
    <cellStyle name="Comma 3 8 13 3 2" xfId="22035"/>
    <cellStyle name="Comma 3 8 14" xfId="437"/>
    <cellStyle name="Comma 3 8 14 2" xfId="1699"/>
    <cellStyle name="Comma 3 8 14 2 2" xfId="8778"/>
    <cellStyle name="Comma 3 8 14 2 2 2" xfId="11965"/>
    <cellStyle name="Comma 3 8 14 2 2 2 2" xfId="22040"/>
    <cellStyle name="Comma 3 8 14 2 3" xfId="11964"/>
    <cellStyle name="Comma 3 8 14 2 3 2" xfId="22039"/>
    <cellStyle name="Comma 3 8 14 3" xfId="11963"/>
    <cellStyle name="Comma 3 8 14 3 2" xfId="22038"/>
    <cellStyle name="Comma 3 8 15" xfId="438"/>
    <cellStyle name="Comma 3 8 15 2" xfId="1700"/>
    <cellStyle name="Comma 3 8 15 2 2" xfId="8779"/>
    <cellStyle name="Comma 3 8 15 2 2 2" xfId="11968"/>
    <cellStyle name="Comma 3 8 15 2 2 2 2" xfId="22043"/>
    <cellStyle name="Comma 3 8 15 2 3" xfId="11967"/>
    <cellStyle name="Comma 3 8 15 2 3 2" xfId="22042"/>
    <cellStyle name="Comma 3 8 15 3" xfId="11966"/>
    <cellStyle name="Comma 3 8 15 3 2" xfId="22041"/>
    <cellStyle name="Comma 3 8 16" xfId="1694"/>
    <cellStyle name="Comma 3 8 16 2" xfId="8773"/>
    <cellStyle name="Comma 3 8 16 2 2" xfId="11970"/>
    <cellStyle name="Comma 3 8 16 2 2 2" xfId="22045"/>
    <cellStyle name="Comma 3 8 16 3" xfId="11969"/>
    <cellStyle name="Comma 3 8 16 3 2" xfId="22044"/>
    <cellStyle name="Comma 3 8 17" xfId="11950"/>
    <cellStyle name="Comma 3 8 17 2" xfId="22025"/>
    <cellStyle name="Comma 3 8 2" xfId="439"/>
    <cellStyle name="Comma 3 8 2 2" xfId="1701"/>
    <cellStyle name="Comma 3 8 2 2 2" xfId="8780"/>
    <cellStyle name="Comma 3 8 2 2 2 2" xfId="11973"/>
    <cellStyle name="Comma 3 8 2 2 2 2 2" xfId="22048"/>
    <cellStyle name="Comma 3 8 2 2 3" xfId="11972"/>
    <cellStyle name="Comma 3 8 2 2 3 2" xfId="22047"/>
    <cellStyle name="Comma 3 8 2 3" xfId="11971"/>
    <cellStyle name="Comma 3 8 2 3 2" xfId="22046"/>
    <cellStyle name="Comma 3 8 3" xfId="440"/>
    <cellStyle name="Comma 3 8 3 2" xfId="1702"/>
    <cellStyle name="Comma 3 8 3 2 2" xfId="8781"/>
    <cellStyle name="Comma 3 8 3 2 2 2" xfId="11976"/>
    <cellStyle name="Comma 3 8 3 2 2 2 2" xfId="22051"/>
    <cellStyle name="Comma 3 8 3 2 3" xfId="11975"/>
    <cellStyle name="Comma 3 8 3 2 3 2" xfId="22050"/>
    <cellStyle name="Comma 3 8 3 3" xfId="11974"/>
    <cellStyle name="Comma 3 8 3 3 2" xfId="22049"/>
    <cellStyle name="Comma 3 8 4" xfId="441"/>
    <cellStyle name="Comma 3 8 4 2" xfId="1703"/>
    <cellStyle name="Comma 3 8 4 2 2" xfId="8782"/>
    <cellStyle name="Comma 3 8 4 2 2 2" xfId="11979"/>
    <cellStyle name="Comma 3 8 4 2 2 2 2" xfId="22054"/>
    <cellStyle name="Comma 3 8 4 2 3" xfId="11978"/>
    <cellStyle name="Comma 3 8 4 2 3 2" xfId="22053"/>
    <cellStyle name="Comma 3 8 4 3" xfId="11977"/>
    <cellStyle name="Comma 3 8 4 3 2" xfId="22052"/>
    <cellStyle name="Comma 3 8 5" xfId="442"/>
    <cellStyle name="Comma 3 8 5 2" xfId="1704"/>
    <cellStyle name="Comma 3 8 5 2 2" xfId="8783"/>
    <cellStyle name="Comma 3 8 5 2 2 2" xfId="11982"/>
    <cellStyle name="Comma 3 8 5 2 2 2 2" xfId="22057"/>
    <cellStyle name="Comma 3 8 5 2 3" xfId="11981"/>
    <cellStyle name="Comma 3 8 5 2 3 2" xfId="22056"/>
    <cellStyle name="Comma 3 8 5 3" xfId="11980"/>
    <cellStyle name="Comma 3 8 5 3 2" xfId="22055"/>
    <cellStyle name="Comma 3 8 6" xfId="443"/>
    <cellStyle name="Comma 3 8 6 2" xfId="1705"/>
    <cellStyle name="Comma 3 8 6 2 2" xfId="8784"/>
    <cellStyle name="Comma 3 8 6 2 2 2" xfId="11985"/>
    <cellStyle name="Comma 3 8 6 2 2 2 2" xfId="22060"/>
    <cellStyle name="Comma 3 8 6 2 3" xfId="11984"/>
    <cellStyle name="Comma 3 8 6 2 3 2" xfId="22059"/>
    <cellStyle name="Comma 3 8 6 3" xfId="11983"/>
    <cellStyle name="Comma 3 8 6 3 2" xfId="22058"/>
    <cellStyle name="Comma 3 8 7" xfId="444"/>
    <cellStyle name="Comma 3 8 7 2" xfId="1706"/>
    <cellStyle name="Comma 3 8 7 2 2" xfId="8785"/>
    <cellStyle name="Comma 3 8 7 2 2 2" xfId="11988"/>
    <cellStyle name="Comma 3 8 7 2 2 2 2" xfId="22063"/>
    <cellStyle name="Comma 3 8 7 2 3" xfId="11987"/>
    <cellStyle name="Comma 3 8 7 2 3 2" xfId="22062"/>
    <cellStyle name="Comma 3 8 7 3" xfId="11986"/>
    <cellStyle name="Comma 3 8 7 3 2" xfId="22061"/>
    <cellStyle name="Comma 3 8 8" xfId="445"/>
    <cellStyle name="Comma 3 8 8 2" xfId="1707"/>
    <cellStyle name="Comma 3 8 8 2 2" xfId="8786"/>
    <cellStyle name="Comma 3 8 8 2 2 2" xfId="11991"/>
    <cellStyle name="Comma 3 8 8 2 2 2 2" xfId="22066"/>
    <cellStyle name="Comma 3 8 8 2 3" xfId="11990"/>
    <cellStyle name="Comma 3 8 8 2 3 2" xfId="22065"/>
    <cellStyle name="Comma 3 8 8 3" xfId="11989"/>
    <cellStyle name="Comma 3 8 8 3 2" xfId="22064"/>
    <cellStyle name="Comma 3 8 9" xfId="446"/>
    <cellStyle name="Comma 3 8 9 2" xfId="1708"/>
    <cellStyle name="Comma 3 8 9 2 2" xfId="8787"/>
    <cellStyle name="Comma 3 8 9 2 2 2" xfId="11994"/>
    <cellStyle name="Comma 3 8 9 2 2 2 2" xfId="22069"/>
    <cellStyle name="Comma 3 8 9 2 3" xfId="11993"/>
    <cellStyle name="Comma 3 8 9 2 3 2" xfId="22068"/>
    <cellStyle name="Comma 3 8 9 3" xfId="11992"/>
    <cellStyle name="Comma 3 8 9 3 2" xfId="22067"/>
    <cellStyle name="Comma 3 9" xfId="447"/>
    <cellStyle name="Comma 3 9 10" xfId="448"/>
    <cellStyle name="Comma 3 9 10 2" xfId="1710"/>
    <cellStyle name="Comma 3 9 10 2 2" xfId="8789"/>
    <cellStyle name="Comma 3 9 10 2 2 2" xfId="11998"/>
    <cellStyle name="Comma 3 9 10 2 2 2 2" xfId="22073"/>
    <cellStyle name="Comma 3 9 10 2 3" xfId="11997"/>
    <cellStyle name="Comma 3 9 10 2 3 2" xfId="22072"/>
    <cellStyle name="Comma 3 9 10 3" xfId="11996"/>
    <cellStyle name="Comma 3 9 10 3 2" xfId="22071"/>
    <cellStyle name="Comma 3 9 11" xfId="449"/>
    <cellStyle name="Comma 3 9 11 2" xfId="1711"/>
    <cellStyle name="Comma 3 9 11 2 2" xfId="8790"/>
    <cellStyle name="Comma 3 9 11 2 2 2" xfId="12001"/>
    <cellStyle name="Comma 3 9 11 2 2 2 2" xfId="22076"/>
    <cellStyle name="Comma 3 9 11 2 3" xfId="12000"/>
    <cellStyle name="Comma 3 9 11 2 3 2" xfId="22075"/>
    <cellStyle name="Comma 3 9 11 3" xfId="11999"/>
    <cellStyle name="Comma 3 9 11 3 2" xfId="22074"/>
    <cellStyle name="Comma 3 9 12" xfId="450"/>
    <cellStyle name="Comma 3 9 12 2" xfId="1712"/>
    <cellStyle name="Comma 3 9 12 2 2" xfId="8791"/>
    <cellStyle name="Comma 3 9 12 2 2 2" xfId="12004"/>
    <cellStyle name="Comma 3 9 12 2 2 2 2" xfId="22079"/>
    <cellStyle name="Comma 3 9 12 2 3" xfId="12003"/>
    <cellStyle name="Comma 3 9 12 2 3 2" xfId="22078"/>
    <cellStyle name="Comma 3 9 12 3" xfId="12002"/>
    <cellStyle name="Comma 3 9 12 3 2" xfId="22077"/>
    <cellStyle name="Comma 3 9 13" xfId="451"/>
    <cellStyle name="Comma 3 9 13 2" xfId="1713"/>
    <cellStyle name="Comma 3 9 13 2 2" xfId="8792"/>
    <cellStyle name="Comma 3 9 13 2 2 2" xfId="12007"/>
    <cellStyle name="Comma 3 9 13 2 2 2 2" xfId="22082"/>
    <cellStyle name="Comma 3 9 13 2 3" xfId="12006"/>
    <cellStyle name="Comma 3 9 13 2 3 2" xfId="22081"/>
    <cellStyle name="Comma 3 9 13 3" xfId="12005"/>
    <cellStyle name="Comma 3 9 13 3 2" xfId="22080"/>
    <cellStyle name="Comma 3 9 14" xfId="452"/>
    <cellStyle name="Comma 3 9 14 2" xfId="1714"/>
    <cellStyle name="Comma 3 9 14 2 2" xfId="8793"/>
    <cellStyle name="Comma 3 9 14 2 2 2" xfId="12010"/>
    <cellStyle name="Comma 3 9 14 2 2 2 2" xfId="22085"/>
    <cellStyle name="Comma 3 9 14 2 3" xfId="12009"/>
    <cellStyle name="Comma 3 9 14 2 3 2" xfId="22084"/>
    <cellStyle name="Comma 3 9 14 3" xfId="12008"/>
    <cellStyle name="Comma 3 9 14 3 2" xfId="22083"/>
    <cellStyle name="Comma 3 9 15" xfId="453"/>
    <cellStyle name="Comma 3 9 15 2" xfId="1715"/>
    <cellStyle name="Comma 3 9 15 2 2" xfId="8794"/>
    <cellStyle name="Comma 3 9 15 2 2 2" xfId="12013"/>
    <cellStyle name="Comma 3 9 15 2 2 2 2" xfId="22088"/>
    <cellStyle name="Comma 3 9 15 2 3" xfId="12012"/>
    <cellStyle name="Comma 3 9 15 2 3 2" xfId="22087"/>
    <cellStyle name="Comma 3 9 15 3" xfId="12011"/>
    <cellStyle name="Comma 3 9 15 3 2" xfId="22086"/>
    <cellStyle name="Comma 3 9 16" xfId="1709"/>
    <cellStyle name="Comma 3 9 16 2" xfId="8788"/>
    <cellStyle name="Comma 3 9 16 2 2" xfId="12015"/>
    <cellStyle name="Comma 3 9 16 2 2 2" xfId="22090"/>
    <cellStyle name="Comma 3 9 16 3" xfId="12014"/>
    <cellStyle name="Comma 3 9 16 3 2" xfId="22089"/>
    <cellStyle name="Comma 3 9 17" xfId="11995"/>
    <cellStyle name="Comma 3 9 17 2" xfId="22070"/>
    <cellStyle name="Comma 3 9 2" xfId="454"/>
    <cellStyle name="Comma 3 9 2 2" xfId="1716"/>
    <cellStyle name="Comma 3 9 2 2 2" xfId="8795"/>
    <cellStyle name="Comma 3 9 2 2 2 2" xfId="12018"/>
    <cellStyle name="Comma 3 9 2 2 2 2 2" xfId="22093"/>
    <cellStyle name="Comma 3 9 2 2 3" xfId="12017"/>
    <cellStyle name="Comma 3 9 2 2 3 2" xfId="22092"/>
    <cellStyle name="Comma 3 9 2 3" xfId="12016"/>
    <cellStyle name="Comma 3 9 2 3 2" xfId="22091"/>
    <cellStyle name="Comma 3 9 3" xfId="455"/>
    <cellStyle name="Comma 3 9 3 2" xfId="1717"/>
    <cellStyle name="Comma 3 9 3 2 2" xfId="8796"/>
    <cellStyle name="Comma 3 9 3 2 2 2" xfId="12021"/>
    <cellStyle name="Comma 3 9 3 2 2 2 2" xfId="22096"/>
    <cellStyle name="Comma 3 9 3 2 3" xfId="12020"/>
    <cellStyle name="Comma 3 9 3 2 3 2" xfId="22095"/>
    <cellStyle name="Comma 3 9 3 3" xfId="12019"/>
    <cellStyle name="Comma 3 9 3 3 2" xfId="22094"/>
    <cellStyle name="Comma 3 9 4" xfId="456"/>
    <cellStyle name="Comma 3 9 4 2" xfId="1718"/>
    <cellStyle name="Comma 3 9 4 2 2" xfId="8797"/>
    <cellStyle name="Comma 3 9 4 2 2 2" xfId="12024"/>
    <cellStyle name="Comma 3 9 4 2 2 2 2" xfId="22099"/>
    <cellStyle name="Comma 3 9 4 2 3" xfId="12023"/>
    <cellStyle name="Comma 3 9 4 2 3 2" xfId="22098"/>
    <cellStyle name="Comma 3 9 4 3" xfId="12022"/>
    <cellStyle name="Comma 3 9 4 3 2" xfId="22097"/>
    <cellStyle name="Comma 3 9 5" xfId="457"/>
    <cellStyle name="Comma 3 9 5 2" xfId="1719"/>
    <cellStyle name="Comma 3 9 5 2 2" xfId="8798"/>
    <cellStyle name="Comma 3 9 5 2 2 2" xfId="12027"/>
    <cellStyle name="Comma 3 9 5 2 2 2 2" xfId="22102"/>
    <cellStyle name="Comma 3 9 5 2 3" xfId="12026"/>
    <cellStyle name="Comma 3 9 5 2 3 2" xfId="22101"/>
    <cellStyle name="Comma 3 9 5 3" xfId="12025"/>
    <cellStyle name="Comma 3 9 5 3 2" xfId="22100"/>
    <cellStyle name="Comma 3 9 6" xfId="458"/>
    <cellStyle name="Comma 3 9 6 2" xfId="1720"/>
    <cellStyle name="Comma 3 9 6 2 2" xfId="8799"/>
    <cellStyle name="Comma 3 9 6 2 2 2" xfId="12030"/>
    <cellStyle name="Comma 3 9 6 2 2 2 2" xfId="22105"/>
    <cellStyle name="Comma 3 9 6 2 3" xfId="12029"/>
    <cellStyle name="Comma 3 9 6 2 3 2" xfId="22104"/>
    <cellStyle name="Comma 3 9 6 3" xfId="12028"/>
    <cellStyle name="Comma 3 9 6 3 2" xfId="22103"/>
    <cellStyle name="Comma 3 9 7" xfId="459"/>
    <cellStyle name="Comma 3 9 7 2" xfId="1721"/>
    <cellStyle name="Comma 3 9 7 2 2" xfId="8800"/>
    <cellStyle name="Comma 3 9 7 2 2 2" xfId="12033"/>
    <cellStyle name="Comma 3 9 7 2 2 2 2" xfId="22108"/>
    <cellStyle name="Comma 3 9 7 2 3" xfId="12032"/>
    <cellStyle name="Comma 3 9 7 2 3 2" xfId="22107"/>
    <cellStyle name="Comma 3 9 7 3" xfId="12031"/>
    <cellStyle name="Comma 3 9 7 3 2" xfId="22106"/>
    <cellStyle name="Comma 3 9 8" xfId="460"/>
    <cellStyle name="Comma 3 9 8 2" xfId="1722"/>
    <cellStyle name="Comma 3 9 8 2 2" xfId="8801"/>
    <cellStyle name="Comma 3 9 8 2 2 2" xfId="12036"/>
    <cellStyle name="Comma 3 9 8 2 2 2 2" xfId="22111"/>
    <cellStyle name="Comma 3 9 8 2 3" xfId="12035"/>
    <cellStyle name="Comma 3 9 8 2 3 2" xfId="22110"/>
    <cellStyle name="Comma 3 9 8 3" xfId="12034"/>
    <cellStyle name="Comma 3 9 8 3 2" xfId="22109"/>
    <cellStyle name="Comma 3 9 9" xfId="461"/>
    <cellStyle name="Comma 3 9 9 2" xfId="1723"/>
    <cellStyle name="Comma 3 9 9 2 2" xfId="8802"/>
    <cellStyle name="Comma 3 9 9 2 2 2" xfId="12039"/>
    <cellStyle name="Comma 3 9 9 2 2 2 2" xfId="22114"/>
    <cellStyle name="Comma 3 9 9 2 3" xfId="12038"/>
    <cellStyle name="Comma 3 9 9 2 3 2" xfId="22113"/>
    <cellStyle name="Comma 3 9 9 3" xfId="12037"/>
    <cellStyle name="Comma 3 9 9 3 2" xfId="22112"/>
    <cellStyle name="Comma 4" xfId="462"/>
    <cellStyle name="Comma 4 10" xfId="463"/>
    <cellStyle name="Comma 4 10 10" xfId="464"/>
    <cellStyle name="Comma 4 10 10 2" xfId="1726"/>
    <cellStyle name="Comma 4 10 10 2 2" xfId="8805"/>
    <cellStyle name="Comma 4 10 10 2 2 2" xfId="12044"/>
    <cellStyle name="Comma 4 10 10 2 2 2 2" xfId="22119"/>
    <cellStyle name="Comma 4 10 10 2 3" xfId="12043"/>
    <cellStyle name="Comma 4 10 10 2 3 2" xfId="22118"/>
    <cellStyle name="Comma 4 10 10 3" xfId="12042"/>
    <cellStyle name="Comma 4 10 10 3 2" xfId="22117"/>
    <cellStyle name="Comma 4 10 11" xfId="465"/>
    <cellStyle name="Comma 4 10 11 2" xfId="1727"/>
    <cellStyle name="Comma 4 10 11 2 2" xfId="8806"/>
    <cellStyle name="Comma 4 10 11 2 2 2" xfId="12047"/>
    <cellStyle name="Comma 4 10 11 2 2 2 2" xfId="22122"/>
    <cellStyle name="Comma 4 10 11 2 3" xfId="12046"/>
    <cellStyle name="Comma 4 10 11 2 3 2" xfId="22121"/>
    <cellStyle name="Comma 4 10 11 3" xfId="12045"/>
    <cellStyle name="Comma 4 10 11 3 2" xfId="22120"/>
    <cellStyle name="Comma 4 10 12" xfId="466"/>
    <cellStyle name="Comma 4 10 12 2" xfId="1728"/>
    <cellStyle name="Comma 4 10 12 2 2" xfId="8807"/>
    <cellStyle name="Comma 4 10 12 2 2 2" xfId="12050"/>
    <cellStyle name="Comma 4 10 12 2 2 2 2" xfId="22125"/>
    <cellStyle name="Comma 4 10 12 2 3" xfId="12049"/>
    <cellStyle name="Comma 4 10 12 2 3 2" xfId="22124"/>
    <cellStyle name="Comma 4 10 12 3" xfId="12048"/>
    <cellStyle name="Comma 4 10 12 3 2" xfId="22123"/>
    <cellStyle name="Comma 4 10 13" xfId="467"/>
    <cellStyle name="Comma 4 10 13 2" xfId="1729"/>
    <cellStyle name="Comma 4 10 13 2 2" xfId="8808"/>
    <cellStyle name="Comma 4 10 13 2 2 2" xfId="12053"/>
    <cellStyle name="Comma 4 10 13 2 2 2 2" xfId="22128"/>
    <cellStyle name="Comma 4 10 13 2 3" xfId="12052"/>
    <cellStyle name="Comma 4 10 13 2 3 2" xfId="22127"/>
    <cellStyle name="Comma 4 10 13 3" xfId="12051"/>
    <cellStyle name="Comma 4 10 13 3 2" xfId="22126"/>
    <cellStyle name="Comma 4 10 14" xfId="468"/>
    <cellStyle name="Comma 4 10 14 2" xfId="1730"/>
    <cellStyle name="Comma 4 10 14 2 2" xfId="8809"/>
    <cellStyle name="Comma 4 10 14 2 2 2" xfId="12056"/>
    <cellStyle name="Comma 4 10 14 2 2 2 2" xfId="22131"/>
    <cellStyle name="Comma 4 10 14 2 3" xfId="12055"/>
    <cellStyle name="Comma 4 10 14 2 3 2" xfId="22130"/>
    <cellStyle name="Comma 4 10 14 3" xfId="12054"/>
    <cellStyle name="Comma 4 10 14 3 2" xfId="22129"/>
    <cellStyle name="Comma 4 10 15" xfId="469"/>
    <cellStyle name="Comma 4 10 15 2" xfId="1731"/>
    <cellStyle name="Comma 4 10 15 2 2" xfId="8810"/>
    <cellStyle name="Comma 4 10 15 2 2 2" xfId="12059"/>
    <cellStyle name="Comma 4 10 15 2 2 2 2" xfId="22134"/>
    <cellStyle name="Comma 4 10 15 2 3" xfId="12058"/>
    <cellStyle name="Comma 4 10 15 2 3 2" xfId="22133"/>
    <cellStyle name="Comma 4 10 15 3" xfId="12057"/>
    <cellStyle name="Comma 4 10 15 3 2" xfId="22132"/>
    <cellStyle name="Comma 4 10 16" xfId="1725"/>
    <cellStyle name="Comma 4 10 16 2" xfId="8804"/>
    <cellStyle name="Comma 4 10 16 2 2" xfId="12061"/>
    <cellStyle name="Comma 4 10 16 2 2 2" xfId="22136"/>
    <cellStyle name="Comma 4 10 16 3" xfId="12060"/>
    <cellStyle name="Comma 4 10 16 3 2" xfId="22135"/>
    <cellStyle name="Comma 4 10 17" xfId="12041"/>
    <cellStyle name="Comma 4 10 17 2" xfId="22116"/>
    <cellStyle name="Comma 4 10 2" xfId="470"/>
    <cellStyle name="Comma 4 10 2 2" xfId="1732"/>
    <cellStyle name="Comma 4 10 2 2 2" xfId="8811"/>
    <cellStyle name="Comma 4 10 2 2 2 2" xfId="12064"/>
    <cellStyle name="Comma 4 10 2 2 2 2 2" xfId="22139"/>
    <cellStyle name="Comma 4 10 2 2 3" xfId="12063"/>
    <cellStyle name="Comma 4 10 2 2 3 2" xfId="22138"/>
    <cellStyle name="Comma 4 10 2 3" xfId="12062"/>
    <cellStyle name="Comma 4 10 2 3 2" xfId="22137"/>
    <cellStyle name="Comma 4 10 3" xfId="471"/>
    <cellStyle name="Comma 4 10 3 2" xfId="1733"/>
    <cellStyle name="Comma 4 10 3 2 2" xfId="8812"/>
    <cellStyle name="Comma 4 10 3 2 2 2" xfId="12067"/>
    <cellStyle name="Comma 4 10 3 2 2 2 2" xfId="22142"/>
    <cellStyle name="Comma 4 10 3 2 3" xfId="12066"/>
    <cellStyle name="Comma 4 10 3 2 3 2" xfId="22141"/>
    <cellStyle name="Comma 4 10 3 3" xfId="12065"/>
    <cellStyle name="Comma 4 10 3 3 2" xfId="22140"/>
    <cellStyle name="Comma 4 10 4" xfId="472"/>
    <cellStyle name="Comma 4 10 4 2" xfId="1734"/>
    <cellStyle name="Comma 4 10 4 2 2" xfId="8813"/>
    <cellStyle name="Comma 4 10 4 2 2 2" xfId="12070"/>
    <cellStyle name="Comma 4 10 4 2 2 2 2" xfId="22145"/>
    <cellStyle name="Comma 4 10 4 2 3" xfId="12069"/>
    <cellStyle name="Comma 4 10 4 2 3 2" xfId="22144"/>
    <cellStyle name="Comma 4 10 4 3" xfId="12068"/>
    <cellStyle name="Comma 4 10 4 3 2" xfId="22143"/>
    <cellStyle name="Comma 4 10 5" xfId="473"/>
    <cellStyle name="Comma 4 10 5 2" xfId="1735"/>
    <cellStyle name="Comma 4 10 5 2 2" xfId="8814"/>
    <cellStyle name="Comma 4 10 5 2 2 2" xfId="12073"/>
    <cellStyle name="Comma 4 10 5 2 2 2 2" xfId="22148"/>
    <cellStyle name="Comma 4 10 5 2 3" xfId="12072"/>
    <cellStyle name="Comma 4 10 5 2 3 2" xfId="22147"/>
    <cellStyle name="Comma 4 10 5 3" xfId="12071"/>
    <cellStyle name="Comma 4 10 5 3 2" xfId="22146"/>
    <cellStyle name="Comma 4 10 6" xfId="474"/>
    <cellStyle name="Comma 4 10 6 2" xfId="1736"/>
    <cellStyle name="Comma 4 10 6 2 2" xfId="8815"/>
    <cellStyle name="Comma 4 10 6 2 2 2" xfId="12076"/>
    <cellStyle name="Comma 4 10 6 2 2 2 2" xfId="22151"/>
    <cellStyle name="Comma 4 10 6 2 3" xfId="12075"/>
    <cellStyle name="Comma 4 10 6 2 3 2" xfId="22150"/>
    <cellStyle name="Comma 4 10 6 3" xfId="12074"/>
    <cellStyle name="Comma 4 10 6 3 2" xfId="22149"/>
    <cellStyle name="Comma 4 10 7" xfId="475"/>
    <cellStyle name="Comma 4 10 7 2" xfId="1737"/>
    <cellStyle name="Comma 4 10 7 2 2" xfId="8816"/>
    <cellStyle name="Comma 4 10 7 2 2 2" xfId="12079"/>
    <cellStyle name="Comma 4 10 7 2 2 2 2" xfId="22154"/>
    <cellStyle name="Comma 4 10 7 2 3" xfId="12078"/>
    <cellStyle name="Comma 4 10 7 2 3 2" xfId="22153"/>
    <cellStyle name="Comma 4 10 7 3" xfId="12077"/>
    <cellStyle name="Comma 4 10 7 3 2" xfId="22152"/>
    <cellStyle name="Comma 4 10 8" xfId="476"/>
    <cellStyle name="Comma 4 10 8 2" xfId="1738"/>
    <cellStyle name="Comma 4 10 8 2 2" xfId="8817"/>
    <cellStyle name="Comma 4 10 8 2 2 2" xfId="12082"/>
    <cellStyle name="Comma 4 10 8 2 2 2 2" xfId="22157"/>
    <cellStyle name="Comma 4 10 8 2 3" xfId="12081"/>
    <cellStyle name="Comma 4 10 8 2 3 2" xfId="22156"/>
    <cellStyle name="Comma 4 10 8 3" xfId="12080"/>
    <cellStyle name="Comma 4 10 8 3 2" xfId="22155"/>
    <cellStyle name="Comma 4 10 9" xfId="477"/>
    <cellStyle name="Comma 4 10 9 2" xfId="1739"/>
    <cellStyle name="Comma 4 10 9 2 2" xfId="8818"/>
    <cellStyle name="Comma 4 10 9 2 2 2" xfId="12085"/>
    <cellStyle name="Comma 4 10 9 2 2 2 2" xfId="22160"/>
    <cellStyle name="Comma 4 10 9 2 3" xfId="12084"/>
    <cellStyle name="Comma 4 10 9 2 3 2" xfId="22159"/>
    <cellStyle name="Comma 4 10 9 3" xfId="12083"/>
    <cellStyle name="Comma 4 10 9 3 2" xfId="22158"/>
    <cellStyle name="Comma 4 11" xfId="478"/>
    <cellStyle name="Comma 4 11 10" xfId="479"/>
    <cellStyle name="Comma 4 11 10 2" xfId="1741"/>
    <cellStyle name="Comma 4 11 10 2 2" xfId="8820"/>
    <cellStyle name="Comma 4 11 10 2 2 2" xfId="12089"/>
    <cellStyle name="Comma 4 11 10 2 2 2 2" xfId="22164"/>
    <cellStyle name="Comma 4 11 10 2 3" xfId="12088"/>
    <cellStyle name="Comma 4 11 10 2 3 2" xfId="22163"/>
    <cellStyle name="Comma 4 11 10 3" xfId="12087"/>
    <cellStyle name="Comma 4 11 10 3 2" xfId="22162"/>
    <cellStyle name="Comma 4 11 11" xfId="480"/>
    <cellStyle name="Comma 4 11 11 2" xfId="1742"/>
    <cellStyle name="Comma 4 11 11 2 2" xfId="8821"/>
    <cellStyle name="Comma 4 11 11 2 2 2" xfId="12092"/>
    <cellStyle name="Comma 4 11 11 2 2 2 2" xfId="22167"/>
    <cellStyle name="Comma 4 11 11 2 3" xfId="12091"/>
    <cellStyle name="Comma 4 11 11 2 3 2" xfId="22166"/>
    <cellStyle name="Comma 4 11 11 3" xfId="12090"/>
    <cellStyle name="Comma 4 11 11 3 2" xfId="22165"/>
    <cellStyle name="Comma 4 11 12" xfId="481"/>
    <cellStyle name="Comma 4 11 12 2" xfId="1743"/>
    <cellStyle name="Comma 4 11 12 2 2" xfId="8822"/>
    <cellStyle name="Comma 4 11 12 2 2 2" xfId="12095"/>
    <cellStyle name="Comma 4 11 12 2 2 2 2" xfId="22170"/>
    <cellStyle name="Comma 4 11 12 2 3" xfId="12094"/>
    <cellStyle name="Comma 4 11 12 2 3 2" xfId="22169"/>
    <cellStyle name="Comma 4 11 12 3" xfId="12093"/>
    <cellStyle name="Comma 4 11 12 3 2" xfId="22168"/>
    <cellStyle name="Comma 4 11 13" xfId="482"/>
    <cellStyle name="Comma 4 11 13 2" xfId="1744"/>
    <cellStyle name="Comma 4 11 13 2 2" xfId="8823"/>
    <cellStyle name="Comma 4 11 13 2 2 2" xfId="12098"/>
    <cellStyle name="Comma 4 11 13 2 2 2 2" xfId="22173"/>
    <cellStyle name="Comma 4 11 13 2 3" xfId="12097"/>
    <cellStyle name="Comma 4 11 13 2 3 2" xfId="22172"/>
    <cellStyle name="Comma 4 11 13 3" xfId="12096"/>
    <cellStyle name="Comma 4 11 13 3 2" xfId="22171"/>
    <cellStyle name="Comma 4 11 14" xfId="483"/>
    <cellStyle name="Comma 4 11 14 2" xfId="1745"/>
    <cellStyle name="Comma 4 11 14 2 2" xfId="8824"/>
    <cellStyle name="Comma 4 11 14 2 2 2" xfId="12101"/>
    <cellStyle name="Comma 4 11 14 2 2 2 2" xfId="22176"/>
    <cellStyle name="Comma 4 11 14 2 3" xfId="12100"/>
    <cellStyle name="Comma 4 11 14 2 3 2" xfId="22175"/>
    <cellStyle name="Comma 4 11 14 3" xfId="12099"/>
    <cellStyle name="Comma 4 11 14 3 2" xfId="22174"/>
    <cellStyle name="Comma 4 11 15" xfId="484"/>
    <cellStyle name="Comma 4 11 15 2" xfId="1746"/>
    <cellStyle name="Comma 4 11 15 2 2" xfId="8825"/>
    <cellStyle name="Comma 4 11 15 2 2 2" xfId="12104"/>
    <cellStyle name="Comma 4 11 15 2 2 2 2" xfId="22179"/>
    <cellStyle name="Comma 4 11 15 2 3" xfId="12103"/>
    <cellStyle name="Comma 4 11 15 2 3 2" xfId="22178"/>
    <cellStyle name="Comma 4 11 15 3" xfId="12102"/>
    <cellStyle name="Comma 4 11 15 3 2" xfId="22177"/>
    <cellStyle name="Comma 4 11 16" xfId="1740"/>
    <cellStyle name="Comma 4 11 16 2" xfId="8819"/>
    <cellStyle name="Comma 4 11 16 2 2" xfId="12106"/>
    <cellStyle name="Comma 4 11 16 2 2 2" xfId="22181"/>
    <cellStyle name="Comma 4 11 16 3" xfId="12105"/>
    <cellStyle name="Comma 4 11 16 3 2" xfId="22180"/>
    <cellStyle name="Comma 4 11 17" xfId="12086"/>
    <cellStyle name="Comma 4 11 17 2" xfId="22161"/>
    <cellStyle name="Comma 4 11 2" xfId="485"/>
    <cellStyle name="Comma 4 11 2 2" xfId="1747"/>
    <cellStyle name="Comma 4 11 2 2 2" xfId="8826"/>
    <cellStyle name="Comma 4 11 2 2 2 2" xfId="12109"/>
    <cellStyle name="Comma 4 11 2 2 2 2 2" xfId="22184"/>
    <cellStyle name="Comma 4 11 2 2 3" xfId="12108"/>
    <cellStyle name="Comma 4 11 2 2 3 2" xfId="22183"/>
    <cellStyle name="Comma 4 11 2 3" xfId="12107"/>
    <cellStyle name="Comma 4 11 2 3 2" xfId="22182"/>
    <cellStyle name="Comma 4 11 3" xfId="486"/>
    <cellStyle name="Comma 4 11 3 2" xfId="1748"/>
    <cellStyle name="Comma 4 11 3 2 2" xfId="8827"/>
    <cellStyle name="Comma 4 11 3 2 2 2" xfId="12112"/>
    <cellStyle name="Comma 4 11 3 2 2 2 2" xfId="22187"/>
    <cellStyle name="Comma 4 11 3 2 3" xfId="12111"/>
    <cellStyle name="Comma 4 11 3 2 3 2" xfId="22186"/>
    <cellStyle name="Comma 4 11 3 3" xfId="12110"/>
    <cellStyle name="Comma 4 11 3 3 2" xfId="22185"/>
    <cellStyle name="Comma 4 11 4" xfId="487"/>
    <cellStyle name="Comma 4 11 4 2" xfId="1749"/>
    <cellStyle name="Comma 4 11 4 2 2" xfId="8828"/>
    <cellStyle name="Comma 4 11 4 2 2 2" xfId="12115"/>
    <cellStyle name="Comma 4 11 4 2 2 2 2" xfId="22190"/>
    <cellStyle name="Comma 4 11 4 2 3" xfId="12114"/>
    <cellStyle name="Comma 4 11 4 2 3 2" xfId="22189"/>
    <cellStyle name="Comma 4 11 4 3" xfId="12113"/>
    <cellStyle name="Comma 4 11 4 3 2" xfId="22188"/>
    <cellStyle name="Comma 4 11 5" xfId="488"/>
    <cellStyle name="Comma 4 11 5 2" xfId="1750"/>
    <cellStyle name="Comma 4 11 5 2 2" xfId="8829"/>
    <cellStyle name="Comma 4 11 5 2 2 2" xfId="12118"/>
    <cellStyle name="Comma 4 11 5 2 2 2 2" xfId="22193"/>
    <cellStyle name="Comma 4 11 5 2 3" xfId="12117"/>
    <cellStyle name="Comma 4 11 5 2 3 2" xfId="22192"/>
    <cellStyle name="Comma 4 11 5 3" xfId="12116"/>
    <cellStyle name="Comma 4 11 5 3 2" xfId="22191"/>
    <cellStyle name="Comma 4 11 6" xfId="489"/>
    <cellStyle name="Comma 4 11 6 2" xfId="1751"/>
    <cellStyle name="Comma 4 11 6 2 2" xfId="8830"/>
    <cellStyle name="Comma 4 11 6 2 2 2" xfId="12121"/>
    <cellStyle name="Comma 4 11 6 2 2 2 2" xfId="22196"/>
    <cellStyle name="Comma 4 11 6 2 3" xfId="12120"/>
    <cellStyle name="Comma 4 11 6 2 3 2" xfId="22195"/>
    <cellStyle name="Comma 4 11 6 3" xfId="12119"/>
    <cellStyle name="Comma 4 11 6 3 2" xfId="22194"/>
    <cellStyle name="Comma 4 11 7" xfId="490"/>
    <cellStyle name="Comma 4 11 7 2" xfId="1752"/>
    <cellStyle name="Comma 4 11 7 2 2" xfId="8831"/>
    <cellStyle name="Comma 4 11 7 2 2 2" xfId="12124"/>
    <cellStyle name="Comma 4 11 7 2 2 2 2" xfId="22199"/>
    <cellStyle name="Comma 4 11 7 2 3" xfId="12123"/>
    <cellStyle name="Comma 4 11 7 2 3 2" xfId="22198"/>
    <cellStyle name="Comma 4 11 7 3" xfId="12122"/>
    <cellStyle name="Comma 4 11 7 3 2" xfId="22197"/>
    <cellStyle name="Comma 4 11 8" xfId="491"/>
    <cellStyle name="Comma 4 11 8 2" xfId="1753"/>
    <cellStyle name="Comma 4 11 8 2 2" xfId="8832"/>
    <cellStyle name="Comma 4 11 8 2 2 2" xfId="12127"/>
    <cellStyle name="Comma 4 11 8 2 2 2 2" xfId="22202"/>
    <cellStyle name="Comma 4 11 8 2 3" xfId="12126"/>
    <cellStyle name="Comma 4 11 8 2 3 2" xfId="22201"/>
    <cellStyle name="Comma 4 11 8 3" xfId="12125"/>
    <cellStyle name="Comma 4 11 8 3 2" xfId="22200"/>
    <cellStyle name="Comma 4 11 9" xfId="492"/>
    <cellStyle name="Comma 4 11 9 2" xfId="1754"/>
    <cellStyle name="Comma 4 11 9 2 2" xfId="8833"/>
    <cellStyle name="Comma 4 11 9 2 2 2" xfId="12130"/>
    <cellStyle name="Comma 4 11 9 2 2 2 2" xfId="22205"/>
    <cellStyle name="Comma 4 11 9 2 3" xfId="12129"/>
    <cellStyle name="Comma 4 11 9 2 3 2" xfId="22204"/>
    <cellStyle name="Comma 4 11 9 3" xfId="12128"/>
    <cellStyle name="Comma 4 11 9 3 2" xfId="22203"/>
    <cellStyle name="Comma 4 12" xfId="493"/>
    <cellStyle name="Comma 4 12 10" xfId="494"/>
    <cellStyle name="Comma 4 12 10 2" xfId="1756"/>
    <cellStyle name="Comma 4 12 10 2 2" xfId="8835"/>
    <cellStyle name="Comma 4 12 10 2 2 2" xfId="12134"/>
    <cellStyle name="Comma 4 12 10 2 2 2 2" xfId="22209"/>
    <cellStyle name="Comma 4 12 10 2 3" xfId="12133"/>
    <cellStyle name="Comma 4 12 10 2 3 2" xfId="22208"/>
    <cellStyle name="Comma 4 12 10 3" xfId="12132"/>
    <cellStyle name="Comma 4 12 10 3 2" xfId="22207"/>
    <cellStyle name="Comma 4 12 11" xfId="495"/>
    <cellStyle name="Comma 4 12 11 2" xfId="1757"/>
    <cellStyle name="Comma 4 12 11 2 2" xfId="8836"/>
    <cellStyle name="Comma 4 12 11 2 2 2" xfId="12137"/>
    <cellStyle name="Comma 4 12 11 2 2 2 2" xfId="22212"/>
    <cellStyle name="Comma 4 12 11 2 3" xfId="12136"/>
    <cellStyle name="Comma 4 12 11 2 3 2" xfId="22211"/>
    <cellStyle name="Comma 4 12 11 3" xfId="12135"/>
    <cellStyle name="Comma 4 12 11 3 2" xfId="22210"/>
    <cellStyle name="Comma 4 12 12" xfId="496"/>
    <cellStyle name="Comma 4 12 12 2" xfId="1758"/>
    <cellStyle name="Comma 4 12 12 2 2" xfId="8837"/>
    <cellStyle name="Comma 4 12 12 2 2 2" xfId="12140"/>
    <cellStyle name="Comma 4 12 12 2 2 2 2" xfId="22215"/>
    <cellStyle name="Comma 4 12 12 2 3" xfId="12139"/>
    <cellStyle name="Comma 4 12 12 2 3 2" xfId="22214"/>
    <cellStyle name="Comma 4 12 12 3" xfId="12138"/>
    <cellStyle name="Comma 4 12 12 3 2" xfId="22213"/>
    <cellStyle name="Comma 4 12 13" xfId="497"/>
    <cellStyle name="Comma 4 12 13 2" xfId="1759"/>
    <cellStyle name="Comma 4 12 13 2 2" xfId="8838"/>
    <cellStyle name="Comma 4 12 13 2 2 2" xfId="12143"/>
    <cellStyle name="Comma 4 12 13 2 2 2 2" xfId="22218"/>
    <cellStyle name="Comma 4 12 13 2 3" xfId="12142"/>
    <cellStyle name="Comma 4 12 13 2 3 2" xfId="22217"/>
    <cellStyle name="Comma 4 12 13 3" xfId="12141"/>
    <cellStyle name="Comma 4 12 13 3 2" xfId="22216"/>
    <cellStyle name="Comma 4 12 14" xfId="498"/>
    <cellStyle name="Comma 4 12 14 2" xfId="1760"/>
    <cellStyle name="Comma 4 12 14 2 2" xfId="8839"/>
    <cellStyle name="Comma 4 12 14 2 2 2" xfId="12146"/>
    <cellStyle name="Comma 4 12 14 2 2 2 2" xfId="22221"/>
    <cellStyle name="Comma 4 12 14 2 3" xfId="12145"/>
    <cellStyle name="Comma 4 12 14 2 3 2" xfId="22220"/>
    <cellStyle name="Comma 4 12 14 3" xfId="12144"/>
    <cellStyle name="Comma 4 12 14 3 2" xfId="22219"/>
    <cellStyle name="Comma 4 12 15" xfId="499"/>
    <cellStyle name="Comma 4 12 15 2" xfId="1761"/>
    <cellStyle name="Comma 4 12 15 2 2" xfId="8840"/>
    <cellStyle name="Comma 4 12 15 2 2 2" xfId="12149"/>
    <cellStyle name="Comma 4 12 15 2 2 2 2" xfId="22224"/>
    <cellStyle name="Comma 4 12 15 2 3" xfId="12148"/>
    <cellStyle name="Comma 4 12 15 2 3 2" xfId="22223"/>
    <cellStyle name="Comma 4 12 15 3" xfId="12147"/>
    <cellStyle name="Comma 4 12 15 3 2" xfId="22222"/>
    <cellStyle name="Comma 4 12 16" xfId="1755"/>
    <cellStyle name="Comma 4 12 16 2" xfId="8834"/>
    <cellStyle name="Comma 4 12 16 2 2" xfId="12151"/>
    <cellStyle name="Comma 4 12 16 2 2 2" xfId="22226"/>
    <cellStyle name="Comma 4 12 16 3" xfId="12150"/>
    <cellStyle name="Comma 4 12 16 3 2" xfId="22225"/>
    <cellStyle name="Comma 4 12 17" xfId="12131"/>
    <cellStyle name="Comma 4 12 17 2" xfId="22206"/>
    <cellStyle name="Comma 4 12 2" xfId="500"/>
    <cellStyle name="Comma 4 12 2 2" xfId="1762"/>
    <cellStyle name="Comma 4 12 2 2 2" xfId="8841"/>
    <cellStyle name="Comma 4 12 2 2 2 2" xfId="12154"/>
    <cellStyle name="Comma 4 12 2 2 2 2 2" xfId="22229"/>
    <cellStyle name="Comma 4 12 2 2 3" xfId="12153"/>
    <cellStyle name="Comma 4 12 2 2 3 2" xfId="22228"/>
    <cellStyle name="Comma 4 12 2 3" xfId="12152"/>
    <cellStyle name="Comma 4 12 2 3 2" xfId="22227"/>
    <cellStyle name="Comma 4 12 3" xfId="501"/>
    <cellStyle name="Comma 4 12 3 2" xfId="1763"/>
    <cellStyle name="Comma 4 12 3 2 2" xfId="8842"/>
    <cellStyle name="Comma 4 12 3 2 2 2" xfId="12157"/>
    <cellStyle name="Comma 4 12 3 2 2 2 2" xfId="22232"/>
    <cellStyle name="Comma 4 12 3 2 3" xfId="12156"/>
    <cellStyle name="Comma 4 12 3 2 3 2" xfId="22231"/>
    <cellStyle name="Comma 4 12 3 3" xfId="12155"/>
    <cellStyle name="Comma 4 12 3 3 2" xfId="22230"/>
    <cellStyle name="Comma 4 12 4" xfId="502"/>
    <cellStyle name="Comma 4 12 4 2" xfId="1764"/>
    <cellStyle name="Comma 4 12 4 2 2" xfId="8843"/>
    <cellStyle name="Comma 4 12 4 2 2 2" xfId="12160"/>
    <cellStyle name="Comma 4 12 4 2 2 2 2" xfId="22235"/>
    <cellStyle name="Comma 4 12 4 2 3" xfId="12159"/>
    <cellStyle name="Comma 4 12 4 2 3 2" xfId="22234"/>
    <cellStyle name="Comma 4 12 4 3" xfId="12158"/>
    <cellStyle name="Comma 4 12 4 3 2" xfId="22233"/>
    <cellStyle name="Comma 4 12 5" xfId="503"/>
    <cellStyle name="Comma 4 12 5 2" xfId="1765"/>
    <cellStyle name="Comma 4 12 5 2 2" xfId="8844"/>
    <cellStyle name="Comma 4 12 5 2 2 2" xfId="12163"/>
    <cellStyle name="Comma 4 12 5 2 2 2 2" xfId="22238"/>
    <cellStyle name="Comma 4 12 5 2 3" xfId="12162"/>
    <cellStyle name="Comma 4 12 5 2 3 2" xfId="22237"/>
    <cellStyle name="Comma 4 12 5 3" xfId="12161"/>
    <cellStyle name="Comma 4 12 5 3 2" xfId="22236"/>
    <cellStyle name="Comma 4 12 6" xfId="504"/>
    <cellStyle name="Comma 4 12 6 2" xfId="1766"/>
    <cellStyle name="Comma 4 12 6 2 2" xfId="8845"/>
    <cellStyle name="Comma 4 12 6 2 2 2" xfId="12166"/>
    <cellStyle name="Comma 4 12 6 2 2 2 2" xfId="22241"/>
    <cellStyle name="Comma 4 12 6 2 3" xfId="12165"/>
    <cellStyle name="Comma 4 12 6 2 3 2" xfId="22240"/>
    <cellStyle name="Comma 4 12 6 3" xfId="12164"/>
    <cellStyle name="Comma 4 12 6 3 2" xfId="22239"/>
    <cellStyle name="Comma 4 12 7" xfId="505"/>
    <cellStyle name="Comma 4 12 7 2" xfId="1767"/>
    <cellStyle name="Comma 4 12 7 2 2" xfId="8846"/>
    <cellStyle name="Comma 4 12 7 2 2 2" xfId="12169"/>
    <cellStyle name="Comma 4 12 7 2 2 2 2" xfId="22244"/>
    <cellStyle name="Comma 4 12 7 2 3" xfId="12168"/>
    <cellStyle name="Comma 4 12 7 2 3 2" xfId="22243"/>
    <cellStyle name="Comma 4 12 7 3" xfId="12167"/>
    <cellStyle name="Comma 4 12 7 3 2" xfId="22242"/>
    <cellStyle name="Comma 4 12 8" xfId="506"/>
    <cellStyle name="Comma 4 12 8 2" xfId="1768"/>
    <cellStyle name="Comma 4 12 8 2 2" xfId="8847"/>
    <cellStyle name="Comma 4 12 8 2 2 2" xfId="12172"/>
    <cellStyle name="Comma 4 12 8 2 2 2 2" xfId="22247"/>
    <cellStyle name="Comma 4 12 8 2 3" xfId="12171"/>
    <cellStyle name="Comma 4 12 8 2 3 2" xfId="22246"/>
    <cellStyle name="Comma 4 12 8 3" xfId="12170"/>
    <cellStyle name="Comma 4 12 8 3 2" xfId="22245"/>
    <cellStyle name="Comma 4 12 9" xfId="507"/>
    <cellStyle name="Comma 4 12 9 2" xfId="1769"/>
    <cellStyle name="Comma 4 12 9 2 2" xfId="8848"/>
    <cellStyle name="Comma 4 12 9 2 2 2" xfId="12175"/>
    <cellStyle name="Comma 4 12 9 2 2 2 2" xfId="22250"/>
    <cellStyle name="Comma 4 12 9 2 3" xfId="12174"/>
    <cellStyle name="Comma 4 12 9 2 3 2" xfId="22249"/>
    <cellStyle name="Comma 4 12 9 3" xfId="12173"/>
    <cellStyle name="Comma 4 12 9 3 2" xfId="22248"/>
    <cellStyle name="Comma 4 13" xfId="508"/>
    <cellStyle name="Comma 4 13 10" xfId="509"/>
    <cellStyle name="Comma 4 13 10 2" xfId="1771"/>
    <cellStyle name="Comma 4 13 10 2 2" xfId="8850"/>
    <cellStyle name="Comma 4 13 10 2 2 2" xfId="12179"/>
    <cellStyle name="Comma 4 13 10 2 2 2 2" xfId="22254"/>
    <cellStyle name="Comma 4 13 10 2 3" xfId="12178"/>
    <cellStyle name="Comma 4 13 10 2 3 2" xfId="22253"/>
    <cellStyle name="Comma 4 13 10 3" xfId="12177"/>
    <cellStyle name="Comma 4 13 10 3 2" xfId="22252"/>
    <cellStyle name="Comma 4 13 11" xfId="510"/>
    <cellStyle name="Comma 4 13 11 2" xfId="1772"/>
    <cellStyle name="Comma 4 13 11 2 2" xfId="8851"/>
    <cellStyle name="Comma 4 13 11 2 2 2" xfId="12182"/>
    <cellStyle name="Comma 4 13 11 2 2 2 2" xfId="22257"/>
    <cellStyle name="Comma 4 13 11 2 3" xfId="12181"/>
    <cellStyle name="Comma 4 13 11 2 3 2" xfId="22256"/>
    <cellStyle name="Comma 4 13 11 3" xfId="12180"/>
    <cellStyle name="Comma 4 13 11 3 2" xfId="22255"/>
    <cellStyle name="Comma 4 13 12" xfId="511"/>
    <cellStyle name="Comma 4 13 12 2" xfId="1773"/>
    <cellStyle name="Comma 4 13 12 2 2" xfId="8852"/>
    <cellStyle name="Comma 4 13 12 2 2 2" xfId="12185"/>
    <cellStyle name="Comma 4 13 12 2 2 2 2" xfId="22260"/>
    <cellStyle name="Comma 4 13 12 2 3" xfId="12184"/>
    <cellStyle name="Comma 4 13 12 2 3 2" xfId="22259"/>
    <cellStyle name="Comma 4 13 12 3" xfId="12183"/>
    <cellStyle name="Comma 4 13 12 3 2" xfId="22258"/>
    <cellStyle name="Comma 4 13 13" xfId="512"/>
    <cellStyle name="Comma 4 13 13 2" xfId="1774"/>
    <cellStyle name="Comma 4 13 13 2 2" xfId="8853"/>
    <cellStyle name="Comma 4 13 13 2 2 2" xfId="12188"/>
    <cellStyle name="Comma 4 13 13 2 2 2 2" xfId="22263"/>
    <cellStyle name="Comma 4 13 13 2 3" xfId="12187"/>
    <cellStyle name="Comma 4 13 13 2 3 2" xfId="22262"/>
    <cellStyle name="Comma 4 13 13 3" xfId="12186"/>
    <cellStyle name="Comma 4 13 13 3 2" xfId="22261"/>
    <cellStyle name="Comma 4 13 14" xfId="513"/>
    <cellStyle name="Comma 4 13 14 2" xfId="1775"/>
    <cellStyle name="Comma 4 13 14 2 2" xfId="8854"/>
    <cellStyle name="Comma 4 13 14 2 2 2" xfId="12191"/>
    <cellStyle name="Comma 4 13 14 2 2 2 2" xfId="22266"/>
    <cellStyle name="Comma 4 13 14 2 3" xfId="12190"/>
    <cellStyle name="Comma 4 13 14 2 3 2" xfId="22265"/>
    <cellStyle name="Comma 4 13 14 3" xfId="12189"/>
    <cellStyle name="Comma 4 13 14 3 2" xfId="22264"/>
    <cellStyle name="Comma 4 13 15" xfId="514"/>
    <cellStyle name="Comma 4 13 15 2" xfId="1776"/>
    <cellStyle name="Comma 4 13 15 2 2" xfId="8855"/>
    <cellStyle name="Comma 4 13 15 2 2 2" xfId="12194"/>
    <cellStyle name="Comma 4 13 15 2 2 2 2" xfId="22269"/>
    <cellStyle name="Comma 4 13 15 2 3" xfId="12193"/>
    <cellStyle name="Comma 4 13 15 2 3 2" xfId="22268"/>
    <cellStyle name="Comma 4 13 15 3" xfId="12192"/>
    <cellStyle name="Comma 4 13 15 3 2" xfId="22267"/>
    <cellStyle name="Comma 4 13 16" xfId="1770"/>
    <cellStyle name="Comma 4 13 16 2" xfId="8849"/>
    <cellStyle name="Comma 4 13 16 2 2" xfId="12196"/>
    <cellStyle name="Comma 4 13 16 2 2 2" xfId="22271"/>
    <cellStyle name="Comma 4 13 16 3" xfId="12195"/>
    <cellStyle name="Comma 4 13 16 3 2" xfId="22270"/>
    <cellStyle name="Comma 4 13 17" xfId="12176"/>
    <cellStyle name="Comma 4 13 17 2" xfId="22251"/>
    <cellStyle name="Comma 4 13 2" xfId="515"/>
    <cellStyle name="Comma 4 13 2 2" xfId="1777"/>
    <cellStyle name="Comma 4 13 2 2 2" xfId="8856"/>
    <cellStyle name="Comma 4 13 2 2 2 2" xfId="12199"/>
    <cellStyle name="Comma 4 13 2 2 2 2 2" xfId="22274"/>
    <cellStyle name="Comma 4 13 2 2 3" xfId="12198"/>
    <cellStyle name="Comma 4 13 2 2 3 2" xfId="22273"/>
    <cellStyle name="Comma 4 13 2 3" xfId="12197"/>
    <cellStyle name="Comma 4 13 2 3 2" xfId="22272"/>
    <cellStyle name="Comma 4 13 3" xfId="516"/>
    <cellStyle name="Comma 4 13 3 2" xfId="1778"/>
    <cellStyle name="Comma 4 13 3 2 2" xfId="8857"/>
    <cellStyle name="Comma 4 13 3 2 2 2" xfId="12202"/>
    <cellStyle name="Comma 4 13 3 2 2 2 2" xfId="22277"/>
    <cellStyle name="Comma 4 13 3 2 3" xfId="12201"/>
    <cellStyle name="Comma 4 13 3 2 3 2" xfId="22276"/>
    <cellStyle name="Comma 4 13 3 3" xfId="12200"/>
    <cellStyle name="Comma 4 13 3 3 2" xfId="22275"/>
    <cellStyle name="Comma 4 13 4" xfId="517"/>
    <cellStyle name="Comma 4 13 4 2" xfId="1779"/>
    <cellStyle name="Comma 4 13 4 2 2" xfId="8858"/>
    <cellStyle name="Comma 4 13 4 2 2 2" xfId="12205"/>
    <cellStyle name="Comma 4 13 4 2 2 2 2" xfId="22280"/>
    <cellStyle name="Comma 4 13 4 2 3" xfId="12204"/>
    <cellStyle name="Comma 4 13 4 2 3 2" xfId="22279"/>
    <cellStyle name="Comma 4 13 4 3" xfId="12203"/>
    <cellStyle name="Comma 4 13 4 3 2" xfId="22278"/>
    <cellStyle name="Comma 4 13 5" xfId="518"/>
    <cellStyle name="Comma 4 13 5 2" xfId="1780"/>
    <cellStyle name="Comma 4 13 5 2 2" xfId="8859"/>
    <cellStyle name="Comma 4 13 5 2 2 2" xfId="12208"/>
    <cellStyle name="Comma 4 13 5 2 2 2 2" xfId="22283"/>
    <cellStyle name="Comma 4 13 5 2 3" xfId="12207"/>
    <cellStyle name="Comma 4 13 5 2 3 2" xfId="22282"/>
    <cellStyle name="Comma 4 13 5 3" xfId="12206"/>
    <cellStyle name="Comma 4 13 5 3 2" xfId="22281"/>
    <cellStyle name="Comma 4 13 6" xfId="519"/>
    <cellStyle name="Comma 4 13 6 2" xfId="1781"/>
    <cellStyle name="Comma 4 13 6 2 2" xfId="8860"/>
    <cellStyle name="Comma 4 13 6 2 2 2" xfId="12211"/>
    <cellStyle name="Comma 4 13 6 2 2 2 2" xfId="22286"/>
    <cellStyle name="Comma 4 13 6 2 3" xfId="12210"/>
    <cellStyle name="Comma 4 13 6 2 3 2" xfId="22285"/>
    <cellStyle name="Comma 4 13 6 3" xfId="12209"/>
    <cellStyle name="Comma 4 13 6 3 2" xfId="22284"/>
    <cellStyle name="Comma 4 13 7" xfId="520"/>
    <cellStyle name="Comma 4 13 7 2" xfId="1782"/>
    <cellStyle name="Comma 4 13 7 2 2" xfId="8861"/>
    <cellStyle name="Comma 4 13 7 2 2 2" xfId="12214"/>
    <cellStyle name="Comma 4 13 7 2 2 2 2" xfId="22289"/>
    <cellStyle name="Comma 4 13 7 2 3" xfId="12213"/>
    <cellStyle name="Comma 4 13 7 2 3 2" xfId="22288"/>
    <cellStyle name="Comma 4 13 7 3" xfId="12212"/>
    <cellStyle name="Comma 4 13 7 3 2" xfId="22287"/>
    <cellStyle name="Comma 4 13 8" xfId="521"/>
    <cellStyle name="Comma 4 13 8 2" xfId="1783"/>
    <cellStyle name="Comma 4 13 8 2 2" xfId="8862"/>
    <cellStyle name="Comma 4 13 8 2 2 2" xfId="12217"/>
    <cellStyle name="Comma 4 13 8 2 2 2 2" xfId="22292"/>
    <cellStyle name="Comma 4 13 8 2 3" xfId="12216"/>
    <cellStyle name="Comma 4 13 8 2 3 2" xfId="22291"/>
    <cellStyle name="Comma 4 13 8 3" xfId="12215"/>
    <cellStyle name="Comma 4 13 8 3 2" xfId="22290"/>
    <cellStyle name="Comma 4 13 9" xfId="522"/>
    <cellStyle name="Comma 4 13 9 2" xfId="1784"/>
    <cellStyle name="Comma 4 13 9 2 2" xfId="8863"/>
    <cellStyle name="Comma 4 13 9 2 2 2" xfId="12220"/>
    <cellStyle name="Comma 4 13 9 2 2 2 2" xfId="22295"/>
    <cellStyle name="Comma 4 13 9 2 3" xfId="12219"/>
    <cellStyle name="Comma 4 13 9 2 3 2" xfId="22294"/>
    <cellStyle name="Comma 4 13 9 3" xfId="12218"/>
    <cellStyle name="Comma 4 13 9 3 2" xfId="22293"/>
    <cellStyle name="Comma 4 14" xfId="523"/>
    <cellStyle name="Comma 4 14 10" xfId="524"/>
    <cellStyle name="Comma 4 14 10 2" xfId="1786"/>
    <cellStyle name="Comma 4 14 10 2 2" xfId="8865"/>
    <cellStyle name="Comma 4 14 10 2 2 2" xfId="12224"/>
    <cellStyle name="Comma 4 14 10 2 2 2 2" xfId="22299"/>
    <cellStyle name="Comma 4 14 10 2 3" xfId="12223"/>
    <cellStyle name="Comma 4 14 10 2 3 2" xfId="22298"/>
    <cellStyle name="Comma 4 14 10 3" xfId="12222"/>
    <cellStyle name="Comma 4 14 10 3 2" xfId="22297"/>
    <cellStyle name="Comma 4 14 11" xfId="525"/>
    <cellStyle name="Comma 4 14 11 2" xfId="1787"/>
    <cellStyle name="Comma 4 14 11 2 2" xfId="8866"/>
    <cellStyle name="Comma 4 14 11 2 2 2" xfId="12227"/>
    <cellStyle name="Comma 4 14 11 2 2 2 2" xfId="22302"/>
    <cellStyle name="Comma 4 14 11 2 3" xfId="12226"/>
    <cellStyle name="Comma 4 14 11 2 3 2" xfId="22301"/>
    <cellStyle name="Comma 4 14 11 3" xfId="12225"/>
    <cellStyle name="Comma 4 14 11 3 2" xfId="22300"/>
    <cellStyle name="Comma 4 14 12" xfId="526"/>
    <cellStyle name="Comma 4 14 12 2" xfId="1788"/>
    <cellStyle name="Comma 4 14 12 2 2" xfId="8867"/>
    <cellStyle name="Comma 4 14 12 2 2 2" xfId="12230"/>
    <cellStyle name="Comma 4 14 12 2 2 2 2" xfId="22305"/>
    <cellStyle name="Comma 4 14 12 2 3" xfId="12229"/>
    <cellStyle name="Comma 4 14 12 2 3 2" xfId="22304"/>
    <cellStyle name="Comma 4 14 12 3" xfId="12228"/>
    <cellStyle name="Comma 4 14 12 3 2" xfId="22303"/>
    <cellStyle name="Comma 4 14 13" xfId="527"/>
    <cellStyle name="Comma 4 14 13 2" xfId="1789"/>
    <cellStyle name="Comma 4 14 13 2 2" xfId="8868"/>
    <cellStyle name="Comma 4 14 13 2 2 2" xfId="12233"/>
    <cellStyle name="Comma 4 14 13 2 2 2 2" xfId="22308"/>
    <cellStyle name="Comma 4 14 13 2 3" xfId="12232"/>
    <cellStyle name="Comma 4 14 13 2 3 2" xfId="22307"/>
    <cellStyle name="Comma 4 14 13 3" xfId="12231"/>
    <cellStyle name="Comma 4 14 13 3 2" xfId="22306"/>
    <cellStyle name="Comma 4 14 14" xfId="528"/>
    <cellStyle name="Comma 4 14 14 2" xfId="1790"/>
    <cellStyle name="Comma 4 14 14 2 2" xfId="8869"/>
    <cellStyle name="Comma 4 14 14 2 2 2" xfId="12236"/>
    <cellStyle name="Comma 4 14 14 2 2 2 2" xfId="22311"/>
    <cellStyle name="Comma 4 14 14 2 3" xfId="12235"/>
    <cellStyle name="Comma 4 14 14 2 3 2" xfId="22310"/>
    <cellStyle name="Comma 4 14 14 3" xfId="12234"/>
    <cellStyle name="Comma 4 14 14 3 2" xfId="22309"/>
    <cellStyle name="Comma 4 14 15" xfId="529"/>
    <cellStyle name="Comma 4 14 15 2" xfId="1791"/>
    <cellStyle name="Comma 4 14 15 2 2" xfId="8870"/>
    <cellStyle name="Comma 4 14 15 2 2 2" xfId="12239"/>
    <cellStyle name="Comma 4 14 15 2 2 2 2" xfId="22314"/>
    <cellStyle name="Comma 4 14 15 2 3" xfId="12238"/>
    <cellStyle name="Comma 4 14 15 2 3 2" xfId="22313"/>
    <cellStyle name="Comma 4 14 15 3" xfId="12237"/>
    <cellStyle name="Comma 4 14 15 3 2" xfId="22312"/>
    <cellStyle name="Comma 4 14 16" xfId="1785"/>
    <cellStyle name="Comma 4 14 16 2" xfId="8864"/>
    <cellStyle name="Comma 4 14 16 2 2" xfId="12241"/>
    <cellStyle name="Comma 4 14 16 2 2 2" xfId="22316"/>
    <cellStyle name="Comma 4 14 16 3" xfId="12240"/>
    <cellStyle name="Comma 4 14 16 3 2" xfId="22315"/>
    <cellStyle name="Comma 4 14 17" xfId="12221"/>
    <cellStyle name="Comma 4 14 17 2" xfId="22296"/>
    <cellStyle name="Comma 4 14 2" xfId="530"/>
    <cellStyle name="Comma 4 14 2 2" xfId="1792"/>
    <cellStyle name="Comma 4 14 2 2 2" xfId="8871"/>
    <cellStyle name="Comma 4 14 2 2 2 2" xfId="12244"/>
    <cellStyle name="Comma 4 14 2 2 2 2 2" xfId="22319"/>
    <cellStyle name="Comma 4 14 2 2 3" xfId="12243"/>
    <cellStyle name="Comma 4 14 2 2 3 2" xfId="22318"/>
    <cellStyle name="Comma 4 14 2 3" xfId="12242"/>
    <cellStyle name="Comma 4 14 2 3 2" xfId="22317"/>
    <cellStyle name="Comma 4 14 3" xfId="531"/>
    <cellStyle name="Comma 4 14 3 2" xfId="1793"/>
    <cellStyle name="Comma 4 14 3 2 2" xfId="8872"/>
    <cellStyle name="Comma 4 14 3 2 2 2" xfId="12247"/>
    <cellStyle name="Comma 4 14 3 2 2 2 2" xfId="22322"/>
    <cellStyle name="Comma 4 14 3 2 3" xfId="12246"/>
    <cellStyle name="Comma 4 14 3 2 3 2" xfId="22321"/>
    <cellStyle name="Comma 4 14 3 3" xfId="12245"/>
    <cellStyle name="Comma 4 14 3 3 2" xfId="22320"/>
    <cellStyle name="Comma 4 14 4" xfId="532"/>
    <cellStyle name="Comma 4 14 4 2" xfId="1794"/>
    <cellStyle name="Comma 4 14 4 2 2" xfId="8873"/>
    <cellStyle name="Comma 4 14 4 2 2 2" xfId="12250"/>
    <cellStyle name="Comma 4 14 4 2 2 2 2" xfId="22325"/>
    <cellStyle name="Comma 4 14 4 2 3" xfId="12249"/>
    <cellStyle name="Comma 4 14 4 2 3 2" xfId="22324"/>
    <cellStyle name="Comma 4 14 4 3" xfId="12248"/>
    <cellStyle name="Comma 4 14 4 3 2" xfId="22323"/>
    <cellStyle name="Comma 4 14 5" xfId="533"/>
    <cellStyle name="Comma 4 14 5 2" xfId="1795"/>
    <cellStyle name="Comma 4 14 5 2 2" xfId="8874"/>
    <cellStyle name="Comma 4 14 5 2 2 2" xfId="12253"/>
    <cellStyle name="Comma 4 14 5 2 2 2 2" xfId="22328"/>
    <cellStyle name="Comma 4 14 5 2 3" xfId="12252"/>
    <cellStyle name="Comma 4 14 5 2 3 2" xfId="22327"/>
    <cellStyle name="Comma 4 14 5 3" xfId="12251"/>
    <cellStyle name="Comma 4 14 5 3 2" xfId="22326"/>
    <cellStyle name="Comma 4 14 6" xfId="534"/>
    <cellStyle name="Comma 4 14 6 2" xfId="1796"/>
    <cellStyle name="Comma 4 14 6 2 2" xfId="8875"/>
    <cellStyle name="Comma 4 14 6 2 2 2" xfId="12256"/>
    <cellStyle name="Comma 4 14 6 2 2 2 2" xfId="22331"/>
    <cellStyle name="Comma 4 14 6 2 3" xfId="12255"/>
    <cellStyle name="Comma 4 14 6 2 3 2" xfId="22330"/>
    <cellStyle name="Comma 4 14 6 3" xfId="12254"/>
    <cellStyle name="Comma 4 14 6 3 2" xfId="22329"/>
    <cellStyle name="Comma 4 14 7" xfId="535"/>
    <cellStyle name="Comma 4 14 7 2" xfId="1797"/>
    <cellStyle name="Comma 4 14 7 2 2" xfId="8876"/>
    <cellStyle name="Comma 4 14 7 2 2 2" xfId="12259"/>
    <cellStyle name="Comma 4 14 7 2 2 2 2" xfId="22334"/>
    <cellStyle name="Comma 4 14 7 2 3" xfId="12258"/>
    <cellStyle name="Comma 4 14 7 2 3 2" xfId="22333"/>
    <cellStyle name="Comma 4 14 7 3" xfId="12257"/>
    <cellStyle name="Comma 4 14 7 3 2" xfId="22332"/>
    <cellStyle name="Comma 4 14 8" xfId="536"/>
    <cellStyle name="Comma 4 14 8 2" xfId="1798"/>
    <cellStyle name="Comma 4 14 8 2 2" xfId="8877"/>
    <cellStyle name="Comma 4 14 8 2 2 2" xfId="12262"/>
    <cellStyle name="Comma 4 14 8 2 2 2 2" xfId="22337"/>
    <cellStyle name="Comma 4 14 8 2 3" xfId="12261"/>
    <cellStyle name="Comma 4 14 8 2 3 2" xfId="22336"/>
    <cellStyle name="Comma 4 14 8 3" xfId="12260"/>
    <cellStyle name="Comma 4 14 8 3 2" xfId="22335"/>
    <cellStyle name="Comma 4 14 9" xfId="537"/>
    <cellStyle name="Comma 4 14 9 2" xfId="1799"/>
    <cellStyle name="Comma 4 14 9 2 2" xfId="8878"/>
    <cellStyle name="Comma 4 14 9 2 2 2" xfId="12265"/>
    <cellStyle name="Comma 4 14 9 2 2 2 2" xfId="22340"/>
    <cellStyle name="Comma 4 14 9 2 3" xfId="12264"/>
    <cellStyle name="Comma 4 14 9 2 3 2" xfId="22339"/>
    <cellStyle name="Comma 4 14 9 3" xfId="12263"/>
    <cellStyle name="Comma 4 14 9 3 2" xfId="22338"/>
    <cellStyle name="Comma 4 15" xfId="538"/>
    <cellStyle name="Comma 4 15 10" xfId="539"/>
    <cellStyle name="Comma 4 15 10 2" xfId="1801"/>
    <cellStyle name="Comma 4 15 10 2 2" xfId="8880"/>
    <cellStyle name="Comma 4 15 10 2 2 2" xfId="12269"/>
    <cellStyle name="Comma 4 15 10 2 2 2 2" xfId="22344"/>
    <cellStyle name="Comma 4 15 10 2 3" xfId="12268"/>
    <cellStyle name="Comma 4 15 10 2 3 2" xfId="22343"/>
    <cellStyle name="Comma 4 15 10 3" xfId="12267"/>
    <cellStyle name="Comma 4 15 10 3 2" xfId="22342"/>
    <cellStyle name="Comma 4 15 11" xfId="540"/>
    <cellStyle name="Comma 4 15 11 2" xfId="1802"/>
    <cellStyle name="Comma 4 15 11 2 2" xfId="8881"/>
    <cellStyle name="Comma 4 15 11 2 2 2" xfId="12272"/>
    <cellStyle name="Comma 4 15 11 2 2 2 2" xfId="22347"/>
    <cellStyle name="Comma 4 15 11 2 3" xfId="12271"/>
    <cellStyle name="Comma 4 15 11 2 3 2" xfId="22346"/>
    <cellStyle name="Comma 4 15 11 3" xfId="12270"/>
    <cellStyle name="Comma 4 15 11 3 2" xfId="22345"/>
    <cellStyle name="Comma 4 15 12" xfId="541"/>
    <cellStyle name="Comma 4 15 12 2" xfId="1803"/>
    <cellStyle name="Comma 4 15 12 2 2" xfId="8882"/>
    <cellStyle name="Comma 4 15 12 2 2 2" xfId="12275"/>
    <cellStyle name="Comma 4 15 12 2 2 2 2" xfId="22350"/>
    <cellStyle name="Comma 4 15 12 2 3" xfId="12274"/>
    <cellStyle name="Comma 4 15 12 2 3 2" xfId="22349"/>
    <cellStyle name="Comma 4 15 12 3" xfId="12273"/>
    <cellStyle name="Comma 4 15 12 3 2" xfId="22348"/>
    <cellStyle name="Comma 4 15 13" xfId="542"/>
    <cellStyle name="Comma 4 15 13 2" xfId="1804"/>
    <cellStyle name="Comma 4 15 13 2 2" xfId="8883"/>
    <cellStyle name="Comma 4 15 13 2 2 2" xfId="12278"/>
    <cellStyle name="Comma 4 15 13 2 2 2 2" xfId="22353"/>
    <cellStyle name="Comma 4 15 13 2 3" xfId="12277"/>
    <cellStyle name="Comma 4 15 13 2 3 2" xfId="22352"/>
    <cellStyle name="Comma 4 15 13 3" xfId="12276"/>
    <cellStyle name="Comma 4 15 13 3 2" xfId="22351"/>
    <cellStyle name="Comma 4 15 14" xfId="543"/>
    <cellStyle name="Comma 4 15 14 2" xfId="1805"/>
    <cellStyle name="Comma 4 15 14 2 2" xfId="8884"/>
    <cellStyle name="Comma 4 15 14 2 2 2" xfId="12281"/>
    <cellStyle name="Comma 4 15 14 2 2 2 2" xfId="22356"/>
    <cellStyle name="Comma 4 15 14 2 3" xfId="12280"/>
    <cellStyle name="Comma 4 15 14 2 3 2" xfId="22355"/>
    <cellStyle name="Comma 4 15 14 3" xfId="12279"/>
    <cellStyle name="Comma 4 15 14 3 2" xfId="22354"/>
    <cellStyle name="Comma 4 15 15" xfId="544"/>
    <cellStyle name="Comma 4 15 15 2" xfId="1806"/>
    <cellStyle name="Comma 4 15 15 2 2" xfId="8885"/>
    <cellStyle name="Comma 4 15 15 2 2 2" xfId="12284"/>
    <cellStyle name="Comma 4 15 15 2 2 2 2" xfId="22359"/>
    <cellStyle name="Comma 4 15 15 2 3" xfId="12283"/>
    <cellStyle name="Comma 4 15 15 2 3 2" xfId="22358"/>
    <cellStyle name="Comma 4 15 15 3" xfId="12282"/>
    <cellStyle name="Comma 4 15 15 3 2" xfId="22357"/>
    <cellStyle name="Comma 4 15 16" xfId="1800"/>
    <cellStyle name="Comma 4 15 16 2" xfId="8879"/>
    <cellStyle name="Comma 4 15 16 2 2" xfId="12286"/>
    <cellStyle name="Comma 4 15 16 2 2 2" xfId="22361"/>
    <cellStyle name="Comma 4 15 16 3" xfId="12285"/>
    <cellStyle name="Comma 4 15 16 3 2" xfId="22360"/>
    <cellStyle name="Comma 4 15 17" xfId="12266"/>
    <cellStyle name="Comma 4 15 17 2" xfId="22341"/>
    <cellStyle name="Comma 4 15 2" xfId="545"/>
    <cellStyle name="Comma 4 15 2 2" xfId="1807"/>
    <cellStyle name="Comma 4 15 2 2 2" xfId="8886"/>
    <cellStyle name="Comma 4 15 2 2 2 2" xfId="12289"/>
    <cellStyle name="Comma 4 15 2 2 2 2 2" xfId="22364"/>
    <cellStyle name="Comma 4 15 2 2 3" xfId="12288"/>
    <cellStyle name="Comma 4 15 2 2 3 2" xfId="22363"/>
    <cellStyle name="Comma 4 15 2 3" xfId="12287"/>
    <cellStyle name="Comma 4 15 2 3 2" xfId="22362"/>
    <cellStyle name="Comma 4 15 3" xfId="546"/>
    <cellStyle name="Comma 4 15 3 2" xfId="1808"/>
    <cellStyle name="Comma 4 15 3 2 2" xfId="8887"/>
    <cellStyle name="Comma 4 15 3 2 2 2" xfId="12292"/>
    <cellStyle name="Comma 4 15 3 2 2 2 2" xfId="22367"/>
    <cellStyle name="Comma 4 15 3 2 3" xfId="12291"/>
    <cellStyle name="Comma 4 15 3 2 3 2" xfId="22366"/>
    <cellStyle name="Comma 4 15 3 3" xfId="12290"/>
    <cellStyle name="Comma 4 15 3 3 2" xfId="22365"/>
    <cellStyle name="Comma 4 15 4" xfId="547"/>
    <cellStyle name="Comma 4 15 4 2" xfId="1809"/>
    <cellStyle name="Comma 4 15 4 2 2" xfId="8888"/>
    <cellStyle name="Comma 4 15 4 2 2 2" xfId="12295"/>
    <cellStyle name="Comma 4 15 4 2 2 2 2" xfId="22370"/>
    <cellStyle name="Comma 4 15 4 2 3" xfId="12294"/>
    <cellStyle name="Comma 4 15 4 2 3 2" xfId="22369"/>
    <cellStyle name="Comma 4 15 4 3" xfId="12293"/>
    <cellStyle name="Comma 4 15 4 3 2" xfId="22368"/>
    <cellStyle name="Comma 4 15 5" xfId="548"/>
    <cellStyle name="Comma 4 15 5 2" xfId="1810"/>
    <cellStyle name="Comma 4 15 5 2 2" xfId="8889"/>
    <cellStyle name="Comma 4 15 5 2 2 2" xfId="12298"/>
    <cellStyle name="Comma 4 15 5 2 2 2 2" xfId="22373"/>
    <cellStyle name="Comma 4 15 5 2 3" xfId="12297"/>
    <cellStyle name="Comma 4 15 5 2 3 2" xfId="22372"/>
    <cellStyle name="Comma 4 15 5 3" xfId="12296"/>
    <cellStyle name="Comma 4 15 5 3 2" xfId="22371"/>
    <cellStyle name="Comma 4 15 6" xfId="549"/>
    <cellStyle name="Comma 4 15 6 2" xfId="1811"/>
    <cellStyle name="Comma 4 15 6 2 2" xfId="8890"/>
    <cellStyle name="Comma 4 15 6 2 2 2" xfId="12301"/>
    <cellStyle name="Comma 4 15 6 2 2 2 2" xfId="22376"/>
    <cellStyle name="Comma 4 15 6 2 3" xfId="12300"/>
    <cellStyle name="Comma 4 15 6 2 3 2" xfId="22375"/>
    <cellStyle name="Comma 4 15 6 3" xfId="12299"/>
    <cellStyle name="Comma 4 15 6 3 2" xfId="22374"/>
    <cellStyle name="Comma 4 15 7" xfId="550"/>
    <cellStyle name="Comma 4 15 7 2" xfId="1812"/>
    <cellStyle name="Comma 4 15 7 2 2" xfId="8891"/>
    <cellStyle name="Comma 4 15 7 2 2 2" xfId="12304"/>
    <cellStyle name="Comma 4 15 7 2 2 2 2" xfId="22379"/>
    <cellStyle name="Comma 4 15 7 2 3" xfId="12303"/>
    <cellStyle name="Comma 4 15 7 2 3 2" xfId="22378"/>
    <cellStyle name="Comma 4 15 7 3" xfId="12302"/>
    <cellStyle name="Comma 4 15 7 3 2" xfId="22377"/>
    <cellStyle name="Comma 4 15 8" xfId="551"/>
    <cellStyle name="Comma 4 15 8 2" xfId="1813"/>
    <cellStyle name="Comma 4 15 8 2 2" xfId="8892"/>
    <cellStyle name="Comma 4 15 8 2 2 2" xfId="12307"/>
    <cellStyle name="Comma 4 15 8 2 2 2 2" xfId="22382"/>
    <cellStyle name="Comma 4 15 8 2 3" xfId="12306"/>
    <cellStyle name="Comma 4 15 8 2 3 2" xfId="22381"/>
    <cellStyle name="Comma 4 15 8 3" xfId="12305"/>
    <cellStyle name="Comma 4 15 8 3 2" xfId="22380"/>
    <cellStyle name="Comma 4 15 9" xfId="552"/>
    <cellStyle name="Comma 4 15 9 2" xfId="1814"/>
    <cellStyle name="Comma 4 15 9 2 2" xfId="8893"/>
    <cellStyle name="Comma 4 15 9 2 2 2" xfId="12310"/>
    <cellStyle name="Comma 4 15 9 2 2 2 2" xfId="22385"/>
    <cellStyle name="Comma 4 15 9 2 3" xfId="12309"/>
    <cellStyle name="Comma 4 15 9 2 3 2" xfId="22384"/>
    <cellStyle name="Comma 4 15 9 3" xfId="12308"/>
    <cellStyle name="Comma 4 15 9 3 2" xfId="22383"/>
    <cellStyle name="Comma 4 16" xfId="553"/>
    <cellStyle name="Comma 4 16 10" xfId="554"/>
    <cellStyle name="Comma 4 16 10 2" xfId="1816"/>
    <cellStyle name="Comma 4 16 10 2 2" xfId="8895"/>
    <cellStyle name="Comma 4 16 10 2 2 2" xfId="12314"/>
    <cellStyle name="Comma 4 16 10 2 2 2 2" xfId="22389"/>
    <cellStyle name="Comma 4 16 10 2 3" xfId="12313"/>
    <cellStyle name="Comma 4 16 10 2 3 2" xfId="22388"/>
    <cellStyle name="Comma 4 16 10 3" xfId="12312"/>
    <cellStyle name="Comma 4 16 10 3 2" xfId="22387"/>
    <cellStyle name="Comma 4 16 11" xfId="555"/>
    <cellStyle name="Comma 4 16 11 2" xfId="1817"/>
    <cellStyle name="Comma 4 16 11 2 2" xfId="8896"/>
    <cellStyle name="Comma 4 16 11 2 2 2" xfId="12317"/>
    <cellStyle name="Comma 4 16 11 2 2 2 2" xfId="22392"/>
    <cellStyle name="Comma 4 16 11 2 3" xfId="12316"/>
    <cellStyle name="Comma 4 16 11 2 3 2" xfId="22391"/>
    <cellStyle name="Comma 4 16 11 3" xfId="12315"/>
    <cellStyle name="Comma 4 16 11 3 2" xfId="22390"/>
    <cellStyle name="Comma 4 16 12" xfId="556"/>
    <cellStyle name="Comma 4 16 12 2" xfId="1818"/>
    <cellStyle name="Comma 4 16 12 2 2" xfId="8897"/>
    <cellStyle name="Comma 4 16 12 2 2 2" xfId="12320"/>
    <cellStyle name="Comma 4 16 12 2 2 2 2" xfId="22395"/>
    <cellStyle name="Comma 4 16 12 2 3" xfId="12319"/>
    <cellStyle name="Comma 4 16 12 2 3 2" xfId="22394"/>
    <cellStyle name="Comma 4 16 12 3" xfId="12318"/>
    <cellStyle name="Comma 4 16 12 3 2" xfId="22393"/>
    <cellStyle name="Comma 4 16 13" xfId="557"/>
    <cellStyle name="Comma 4 16 13 2" xfId="1819"/>
    <cellStyle name="Comma 4 16 13 2 2" xfId="8898"/>
    <cellStyle name="Comma 4 16 13 2 2 2" xfId="12323"/>
    <cellStyle name="Comma 4 16 13 2 2 2 2" xfId="22398"/>
    <cellStyle name="Comma 4 16 13 2 3" xfId="12322"/>
    <cellStyle name="Comma 4 16 13 2 3 2" xfId="22397"/>
    <cellStyle name="Comma 4 16 13 3" xfId="12321"/>
    <cellStyle name="Comma 4 16 13 3 2" xfId="22396"/>
    <cellStyle name="Comma 4 16 14" xfId="558"/>
    <cellStyle name="Comma 4 16 14 2" xfId="1820"/>
    <cellStyle name="Comma 4 16 14 2 2" xfId="8899"/>
    <cellStyle name="Comma 4 16 14 2 2 2" xfId="12326"/>
    <cellStyle name="Comma 4 16 14 2 2 2 2" xfId="22401"/>
    <cellStyle name="Comma 4 16 14 2 3" xfId="12325"/>
    <cellStyle name="Comma 4 16 14 2 3 2" xfId="22400"/>
    <cellStyle name="Comma 4 16 14 3" xfId="12324"/>
    <cellStyle name="Comma 4 16 14 3 2" xfId="22399"/>
    <cellStyle name="Comma 4 16 15" xfId="559"/>
    <cellStyle name="Comma 4 16 15 2" xfId="1821"/>
    <cellStyle name="Comma 4 16 15 2 2" xfId="8900"/>
    <cellStyle name="Comma 4 16 15 2 2 2" xfId="12329"/>
    <cellStyle name="Comma 4 16 15 2 2 2 2" xfId="22404"/>
    <cellStyle name="Comma 4 16 15 2 3" xfId="12328"/>
    <cellStyle name="Comma 4 16 15 2 3 2" xfId="22403"/>
    <cellStyle name="Comma 4 16 15 3" xfId="12327"/>
    <cellStyle name="Comma 4 16 15 3 2" xfId="22402"/>
    <cellStyle name="Comma 4 16 16" xfId="1815"/>
    <cellStyle name="Comma 4 16 16 2" xfId="8894"/>
    <cellStyle name="Comma 4 16 16 2 2" xfId="12331"/>
    <cellStyle name="Comma 4 16 16 2 2 2" xfId="22406"/>
    <cellStyle name="Comma 4 16 16 3" xfId="12330"/>
    <cellStyle name="Comma 4 16 16 3 2" xfId="22405"/>
    <cellStyle name="Comma 4 16 17" xfId="12311"/>
    <cellStyle name="Comma 4 16 17 2" xfId="22386"/>
    <cellStyle name="Comma 4 16 2" xfId="560"/>
    <cellStyle name="Comma 4 16 2 2" xfId="1822"/>
    <cellStyle name="Comma 4 16 2 2 2" xfId="8901"/>
    <cellStyle name="Comma 4 16 2 2 2 2" xfId="12334"/>
    <cellStyle name="Comma 4 16 2 2 2 2 2" xfId="22409"/>
    <cellStyle name="Comma 4 16 2 2 3" xfId="12333"/>
    <cellStyle name="Comma 4 16 2 2 3 2" xfId="22408"/>
    <cellStyle name="Comma 4 16 2 3" xfId="12332"/>
    <cellStyle name="Comma 4 16 2 3 2" xfId="22407"/>
    <cellStyle name="Comma 4 16 3" xfId="561"/>
    <cellStyle name="Comma 4 16 3 2" xfId="1823"/>
    <cellStyle name="Comma 4 16 3 2 2" xfId="8902"/>
    <cellStyle name="Comma 4 16 3 2 2 2" xfId="12337"/>
    <cellStyle name="Comma 4 16 3 2 2 2 2" xfId="22412"/>
    <cellStyle name="Comma 4 16 3 2 3" xfId="12336"/>
    <cellStyle name="Comma 4 16 3 2 3 2" xfId="22411"/>
    <cellStyle name="Comma 4 16 3 3" xfId="12335"/>
    <cellStyle name="Comma 4 16 3 3 2" xfId="22410"/>
    <cellStyle name="Comma 4 16 4" xfId="562"/>
    <cellStyle name="Comma 4 16 4 2" xfId="1824"/>
    <cellStyle name="Comma 4 16 4 2 2" xfId="8903"/>
    <cellStyle name="Comma 4 16 4 2 2 2" xfId="12340"/>
    <cellStyle name="Comma 4 16 4 2 2 2 2" xfId="22415"/>
    <cellStyle name="Comma 4 16 4 2 3" xfId="12339"/>
    <cellStyle name="Comma 4 16 4 2 3 2" xfId="22414"/>
    <cellStyle name="Comma 4 16 4 3" xfId="12338"/>
    <cellStyle name="Comma 4 16 4 3 2" xfId="22413"/>
    <cellStyle name="Comma 4 16 5" xfId="563"/>
    <cellStyle name="Comma 4 16 5 2" xfId="1825"/>
    <cellStyle name="Comma 4 16 5 2 2" xfId="8904"/>
    <cellStyle name="Comma 4 16 5 2 2 2" xfId="12343"/>
    <cellStyle name="Comma 4 16 5 2 2 2 2" xfId="22418"/>
    <cellStyle name="Comma 4 16 5 2 3" xfId="12342"/>
    <cellStyle name="Comma 4 16 5 2 3 2" xfId="22417"/>
    <cellStyle name="Comma 4 16 5 3" xfId="12341"/>
    <cellStyle name="Comma 4 16 5 3 2" xfId="22416"/>
    <cellStyle name="Comma 4 16 6" xfId="564"/>
    <cellStyle name="Comma 4 16 6 2" xfId="1826"/>
    <cellStyle name="Comma 4 16 6 2 2" xfId="8905"/>
    <cellStyle name="Comma 4 16 6 2 2 2" xfId="12346"/>
    <cellStyle name="Comma 4 16 6 2 2 2 2" xfId="22421"/>
    <cellStyle name="Comma 4 16 6 2 3" xfId="12345"/>
    <cellStyle name="Comma 4 16 6 2 3 2" xfId="22420"/>
    <cellStyle name="Comma 4 16 6 3" xfId="12344"/>
    <cellStyle name="Comma 4 16 6 3 2" xfId="22419"/>
    <cellStyle name="Comma 4 16 7" xfId="565"/>
    <cellStyle name="Comma 4 16 7 2" xfId="1827"/>
    <cellStyle name="Comma 4 16 7 2 2" xfId="8906"/>
    <cellStyle name="Comma 4 16 7 2 2 2" xfId="12349"/>
    <cellStyle name="Comma 4 16 7 2 2 2 2" xfId="22424"/>
    <cellStyle name="Comma 4 16 7 2 3" xfId="12348"/>
    <cellStyle name="Comma 4 16 7 2 3 2" xfId="22423"/>
    <cellStyle name="Comma 4 16 7 3" xfId="12347"/>
    <cellStyle name="Comma 4 16 7 3 2" xfId="22422"/>
    <cellStyle name="Comma 4 16 8" xfId="566"/>
    <cellStyle name="Comma 4 16 8 2" xfId="1828"/>
    <cellStyle name="Comma 4 16 8 2 2" xfId="8907"/>
    <cellStyle name="Comma 4 16 8 2 2 2" xfId="12352"/>
    <cellStyle name="Comma 4 16 8 2 2 2 2" xfId="22427"/>
    <cellStyle name="Comma 4 16 8 2 3" xfId="12351"/>
    <cellStyle name="Comma 4 16 8 2 3 2" xfId="22426"/>
    <cellStyle name="Comma 4 16 8 3" xfId="12350"/>
    <cellStyle name="Comma 4 16 8 3 2" xfId="22425"/>
    <cellStyle name="Comma 4 16 9" xfId="567"/>
    <cellStyle name="Comma 4 16 9 2" xfId="1829"/>
    <cellStyle name="Comma 4 16 9 2 2" xfId="8908"/>
    <cellStyle name="Comma 4 16 9 2 2 2" xfId="12355"/>
    <cellStyle name="Comma 4 16 9 2 2 2 2" xfId="22430"/>
    <cellStyle name="Comma 4 16 9 2 3" xfId="12354"/>
    <cellStyle name="Comma 4 16 9 2 3 2" xfId="22429"/>
    <cellStyle name="Comma 4 16 9 3" xfId="12353"/>
    <cellStyle name="Comma 4 16 9 3 2" xfId="22428"/>
    <cellStyle name="Comma 4 17" xfId="568"/>
    <cellStyle name="Comma 4 17 10" xfId="569"/>
    <cellStyle name="Comma 4 17 10 2" xfId="1831"/>
    <cellStyle name="Comma 4 17 10 2 2" xfId="8910"/>
    <cellStyle name="Comma 4 17 10 2 2 2" xfId="12359"/>
    <cellStyle name="Comma 4 17 10 2 2 2 2" xfId="22434"/>
    <cellStyle name="Comma 4 17 10 2 3" xfId="12358"/>
    <cellStyle name="Comma 4 17 10 2 3 2" xfId="22433"/>
    <cellStyle name="Comma 4 17 10 3" xfId="12357"/>
    <cellStyle name="Comma 4 17 10 3 2" xfId="22432"/>
    <cellStyle name="Comma 4 17 11" xfId="570"/>
    <cellStyle name="Comma 4 17 11 2" xfId="1832"/>
    <cellStyle name="Comma 4 17 11 2 2" xfId="8911"/>
    <cellStyle name="Comma 4 17 11 2 2 2" xfId="12362"/>
    <cellStyle name="Comma 4 17 11 2 2 2 2" xfId="22437"/>
    <cellStyle name="Comma 4 17 11 2 3" xfId="12361"/>
    <cellStyle name="Comma 4 17 11 2 3 2" xfId="22436"/>
    <cellStyle name="Comma 4 17 11 3" xfId="12360"/>
    <cellStyle name="Comma 4 17 11 3 2" xfId="22435"/>
    <cellStyle name="Comma 4 17 12" xfId="571"/>
    <cellStyle name="Comma 4 17 12 2" xfId="1833"/>
    <cellStyle name="Comma 4 17 12 2 2" xfId="8912"/>
    <cellStyle name="Comma 4 17 12 2 2 2" xfId="12365"/>
    <cellStyle name="Comma 4 17 12 2 2 2 2" xfId="22440"/>
    <cellStyle name="Comma 4 17 12 2 3" xfId="12364"/>
    <cellStyle name="Comma 4 17 12 2 3 2" xfId="22439"/>
    <cellStyle name="Comma 4 17 12 3" xfId="12363"/>
    <cellStyle name="Comma 4 17 12 3 2" xfId="22438"/>
    <cellStyle name="Comma 4 17 13" xfId="572"/>
    <cellStyle name="Comma 4 17 13 2" xfId="1834"/>
    <cellStyle name="Comma 4 17 13 2 2" xfId="8913"/>
    <cellStyle name="Comma 4 17 13 2 2 2" xfId="12368"/>
    <cellStyle name="Comma 4 17 13 2 2 2 2" xfId="22443"/>
    <cellStyle name="Comma 4 17 13 2 3" xfId="12367"/>
    <cellStyle name="Comma 4 17 13 2 3 2" xfId="22442"/>
    <cellStyle name="Comma 4 17 13 3" xfId="12366"/>
    <cellStyle name="Comma 4 17 13 3 2" xfId="22441"/>
    <cellStyle name="Comma 4 17 14" xfId="573"/>
    <cellStyle name="Comma 4 17 14 2" xfId="1835"/>
    <cellStyle name="Comma 4 17 14 2 2" xfId="8914"/>
    <cellStyle name="Comma 4 17 14 2 2 2" xfId="12371"/>
    <cellStyle name="Comma 4 17 14 2 2 2 2" xfId="22446"/>
    <cellStyle name="Comma 4 17 14 2 3" xfId="12370"/>
    <cellStyle name="Comma 4 17 14 2 3 2" xfId="22445"/>
    <cellStyle name="Comma 4 17 14 3" xfId="12369"/>
    <cellStyle name="Comma 4 17 14 3 2" xfId="22444"/>
    <cellStyle name="Comma 4 17 15" xfId="574"/>
    <cellStyle name="Comma 4 17 15 2" xfId="1836"/>
    <cellStyle name="Comma 4 17 15 2 2" xfId="8915"/>
    <cellStyle name="Comma 4 17 15 2 2 2" xfId="12374"/>
    <cellStyle name="Comma 4 17 15 2 2 2 2" xfId="22449"/>
    <cellStyle name="Comma 4 17 15 2 3" xfId="12373"/>
    <cellStyle name="Comma 4 17 15 2 3 2" xfId="22448"/>
    <cellStyle name="Comma 4 17 15 3" xfId="12372"/>
    <cellStyle name="Comma 4 17 15 3 2" xfId="22447"/>
    <cellStyle name="Comma 4 17 16" xfId="1830"/>
    <cellStyle name="Comma 4 17 16 2" xfId="8909"/>
    <cellStyle name="Comma 4 17 16 2 2" xfId="12376"/>
    <cellStyle name="Comma 4 17 16 2 2 2" xfId="22451"/>
    <cellStyle name="Comma 4 17 16 3" xfId="12375"/>
    <cellStyle name="Comma 4 17 16 3 2" xfId="22450"/>
    <cellStyle name="Comma 4 17 17" xfId="12356"/>
    <cellStyle name="Comma 4 17 17 2" xfId="22431"/>
    <cellStyle name="Comma 4 17 2" xfId="575"/>
    <cellStyle name="Comma 4 17 2 2" xfId="1837"/>
    <cellStyle name="Comma 4 17 2 2 2" xfId="8916"/>
    <cellStyle name="Comma 4 17 2 2 2 2" xfId="12379"/>
    <cellStyle name="Comma 4 17 2 2 2 2 2" xfId="22454"/>
    <cellStyle name="Comma 4 17 2 2 3" xfId="12378"/>
    <cellStyle name="Comma 4 17 2 2 3 2" xfId="22453"/>
    <cellStyle name="Comma 4 17 2 3" xfId="12377"/>
    <cellStyle name="Comma 4 17 2 3 2" xfId="22452"/>
    <cellStyle name="Comma 4 17 3" xfId="576"/>
    <cellStyle name="Comma 4 17 3 2" xfId="1838"/>
    <cellStyle name="Comma 4 17 3 2 2" xfId="8917"/>
    <cellStyle name="Comma 4 17 3 2 2 2" xfId="12382"/>
    <cellStyle name="Comma 4 17 3 2 2 2 2" xfId="22457"/>
    <cellStyle name="Comma 4 17 3 2 3" xfId="12381"/>
    <cellStyle name="Comma 4 17 3 2 3 2" xfId="22456"/>
    <cellStyle name="Comma 4 17 3 3" xfId="12380"/>
    <cellStyle name="Comma 4 17 3 3 2" xfId="22455"/>
    <cellStyle name="Comma 4 17 4" xfId="577"/>
    <cellStyle name="Comma 4 17 4 2" xfId="1839"/>
    <cellStyle name="Comma 4 17 4 2 2" xfId="8918"/>
    <cellStyle name="Comma 4 17 4 2 2 2" xfId="12385"/>
    <cellStyle name="Comma 4 17 4 2 2 2 2" xfId="22460"/>
    <cellStyle name="Comma 4 17 4 2 3" xfId="12384"/>
    <cellStyle name="Comma 4 17 4 2 3 2" xfId="22459"/>
    <cellStyle name="Comma 4 17 4 3" xfId="12383"/>
    <cellStyle name="Comma 4 17 4 3 2" xfId="22458"/>
    <cellStyle name="Comma 4 17 5" xfId="578"/>
    <cellStyle name="Comma 4 17 5 2" xfId="1840"/>
    <cellStyle name="Comma 4 17 5 2 2" xfId="8919"/>
    <cellStyle name="Comma 4 17 5 2 2 2" xfId="12388"/>
    <cellStyle name="Comma 4 17 5 2 2 2 2" xfId="22463"/>
    <cellStyle name="Comma 4 17 5 2 3" xfId="12387"/>
    <cellStyle name="Comma 4 17 5 2 3 2" xfId="22462"/>
    <cellStyle name="Comma 4 17 5 3" xfId="12386"/>
    <cellStyle name="Comma 4 17 5 3 2" xfId="22461"/>
    <cellStyle name="Comma 4 17 6" xfId="579"/>
    <cellStyle name="Comma 4 17 6 2" xfId="1841"/>
    <cellStyle name="Comma 4 17 6 2 2" xfId="8920"/>
    <cellStyle name="Comma 4 17 6 2 2 2" xfId="12391"/>
    <cellStyle name="Comma 4 17 6 2 2 2 2" xfId="22466"/>
    <cellStyle name="Comma 4 17 6 2 3" xfId="12390"/>
    <cellStyle name="Comma 4 17 6 2 3 2" xfId="22465"/>
    <cellStyle name="Comma 4 17 6 3" xfId="12389"/>
    <cellStyle name="Comma 4 17 6 3 2" xfId="22464"/>
    <cellStyle name="Comma 4 17 7" xfId="580"/>
    <cellStyle name="Comma 4 17 7 2" xfId="1842"/>
    <cellStyle name="Comma 4 17 7 2 2" xfId="8921"/>
    <cellStyle name="Comma 4 17 7 2 2 2" xfId="12394"/>
    <cellStyle name="Comma 4 17 7 2 2 2 2" xfId="22469"/>
    <cellStyle name="Comma 4 17 7 2 3" xfId="12393"/>
    <cellStyle name="Comma 4 17 7 2 3 2" xfId="22468"/>
    <cellStyle name="Comma 4 17 7 3" xfId="12392"/>
    <cellStyle name="Comma 4 17 7 3 2" xfId="22467"/>
    <cellStyle name="Comma 4 17 8" xfId="581"/>
    <cellStyle name="Comma 4 17 8 2" xfId="1843"/>
    <cellStyle name="Comma 4 17 8 2 2" xfId="8922"/>
    <cellStyle name="Comma 4 17 8 2 2 2" xfId="12397"/>
    <cellStyle name="Comma 4 17 8 2 2 2 2" xfId="22472"/>
    <cellStyle name="Comma 4 17 8 2 3" xfId="12396"/>
    <cellStyle name="Comma 4 17 8 2 3 2" xfId="22471"/>
    <cellStyle name="Comma 4 17 8 3" xfId="12395"/>
    <cellStyle name="Comma 4 17 8 3 2" xfId="22470"/>
    <cellStyle name="Comma 4 17 9" xfId="582"/>
    <cellStyle name="Comma 4 17 9 2" xfId="1844"/>
    <cellStyle name="Comma 4 17 9 2 2" xfId="8923"/>
    <cellStyle name="Comma 4 17 9 2 2 2" xfId="12400"/>
    <cellStyle name="Comma 4 17 9 2 2 2 2" xfId="22475"/>
    <cellStyle name="Comma 4 17 9 2 3" xfId="12399"/>
    <cellStyle name="Comma 4 17 9 2 3 2" xfId="22474"/>
    <cellStyle name="Comma 4 17 9 3" xfId="12398"/>
    <cellStyle name="Comma 4 17 9 3 2" xfId="22473"/>
    <cellStyle name="Comma 4 18" xfId="583"/>
    <cellStyle name="Comma 4 18 2" xfId="584"/>
    <cellStyle name="Comma 4 18 2 2" xfId="9521"/>
    <cellStyle name="Comma 4 18 2 2 2" xfId="12403"/>
    <cellStyle name="Comma 4 18 2 2 2 2" xfId="22478"/>
    <cellStyle name="Comma 4 18 2 3" xfId="12402"/>
    <cellStyle name="Comma 4 18 2 3 2" xfId="22477"/>
    <cellStyle name="Comma 4 18 3" xfId="1845"/>
    <cellStyle name="Comma 4 18 3 2" xfId="8924"/>
    <cellStyle name="Comma 4 18 3 2 2" xfId="9952"/>
    <cellStyle name="Comma 4 18 3 2 2 2" xfId="12406"/>
    <cellStyle name="Comma 4 18 3 2 2 2 2" xfId="22481"/>
    <cellStyle name="Comma 4 18 3 2 3" xfId="12405"/>
    <cellStyle name="Comma 4 18 3 2 3 2" xfId="22480"/>
    <cellStyle name="Comma 4 18 3 3" xfId="9567"/>
    <cellStyle name="Comma 4 18 3 3 2" xfId="12407"/>
    <cellStyle name="Comma 4 18 3 3 2 2" xfId="22482"/>
    <cellStyle name="Comma 4 18 3 4" xfId="12404"/>
    <cellStyle name="Comma 4 18 3 4 2" xfId="22479"/>
    <cellStyle name="Comma 4 18 4" xfId="9520"/>
    <cellStyle name="Comma 4 18 4 2" xfId="12408"/>
    <cellStyle name="Comma 4 18 4 2 2" xfId="22483"/>
    <cellStyle name="Comma 4 18 5" xfId="12401"/>
    <cellStyle name="Comma 4 18 5 2" xfId="22476"/>
    <cellStyle name="Comma 4 19" xfId="1724"/>
    <cellStyle name="Comma 4 19 2" xfId="8803"/>
    <cellStyle name="Comma 4 19 2 2" xfId="12410"/>
    <cellStyle name="Comma 4 19 2 2 2" xfId="22485"/>
    <cellStyle name="Comma 4 19 3" xfId="12409"/>
    <cellStyle name="Comma 4 19 3 2" xfId="22484"/>
    <cellStyle name="Comma 4 2" xfId="585"/>
    <cellStyle name="Comma 4 2 10" xfId="586"/>
    <cellStyle name="Comma 4 2 10 10" xfId="587"/>
    <cellStyle name="Comma 4 2 10 10 2" xfId="1848"/>
    <cellStyle name="Comma 4 2 10 10 2 2" xfId="8927"/>
    <cellStyle name="Comma 4 2 10 10 2 2 2" xfId="12415"/>
    <cellStyle name="Comma 4 2 10 10 2 2 2 2" xfId="22490"/>
    <cellStyle name="Comma 4 2 10 10 2 3" xfId="12414"/>
    <cellStyle name="Comma 4 2 10 10 2 3 2" xfId="22489"/>
    <cellStyle name="Comma 4 2 10 10 3" xfId="12413"/>
    <cellStyle name="Comma 4 2 10 10 3 2" xfId="22488"/>
    <cellStyle name="Comma 4 2 10 11" xfId="588"/>
    <cellStyle name="Comma 4 2 10 11 2" xfId="1849"/>
    <cellStyle name="Comma 4 2 10 11 2 2" xfId="8928"/>
    <cellStyle name="Comma 4 2 10 11 2 2 2" xfId="12418"/>
    <cellStyle name="Comma 4 2 10 11 2 2 2 2" xfId="22493"/>
    <cellStyle name="Comma 4 2 10 11 2 3" xfId="12417"/>
    <cellStyle name="Comma 4 2 10 11 2 3 2" xfId="22492"/>
    <cellStyle name="Comma 4 2 10 11 3" xfId="12416"/>
    <cellStyle name="Comma 4 2 10 11 3 2" xfId="22491"/>
    <cellStyle name="Comma 4 2 10 12" xfId="589"/>
    <cellStyle name="Comma 4 2 10 12 2" xfId="1850"/>
    <cellStyle name="Comma 4 2 10 12 2 2" xfId="8929"/>
    <cellStyle name="Comma 4 2 10 12 2 2 2" xfId="12421"/>
    <cellStyle name="Comma 4 2 10 12 2 2 2 2" xfId="22496"/>
    <cellStyle name="Comma 4 2 10 12 2 3" xfId="12420"/>
    <cellStyle name="Comma 4 2 10 12 2 3 2" xfId="22495"/>
    <cellStyle name="Comma 4 2 10 12 3" xfId="12419"/>
    <cellStyle name="Comma 4 2 10 12 3 2" xfId="22494"/>
    <cellStyle name="Comma 4 2 10 13" xfId="590"/>
    <cellStyle name="Comma 4 2 10 13 2" xfId="1851"/>
    <cellStyle name="Comma 4 2 10 13 2 2" xfId="8930"/>
    <cellStyle name="Comma 4 2 10 13 2 2 2" xfId="12424"/>
    <cellStyle name="Comma 4 2 10 13 2 2 2 2" xfId="22499"/>
    <cellStyle name="Comma 4 2 10 13 2 3" xfId="12423"/>
    <cellStyle name="Comma 4 2 10 13 2 3 2" xfId="22498"/>
    <cellStyle name="Comma 4 2 10 13 3" xfId="12422"/>
    <cellStyle name="Comma 4 2 10 13 3 2" xfId="22497"/>
    <cellStyle name="Comma 4 2 10 14" xfId="591"/>
    <cellStyle name="Comma 4 2 10 14 2" xfId="1852"/>
    <cellStyle name="Comma 4 2 10 14 2 2" xfId="8931"/>
    <cellStyle name="Comma 4 2 10 14 2 2 2" xfId="12427"/>
    <cellStyle name="Comma 4 2 10 14 2 2 2 2" xfId="22502"/>
    <cellStyle name="Comma 4 2 10 14 2 3" xfId="12426"/>
    <cellStyle name="Comma 4 2 10 14 2 3 2" xfId="22501"/>
    <cellStyle name="Comma 4 2 10 14 3" xfId="12425"/>
    <cellStyle name="Comma 4 2 10 14 3 2" xfId="22500"/>
    <cellStyle name="Comma 4 2 10 15" xfId="592"/>
    <cellStyle name="Comma 4 2 10 15 2" xfId="1853"/>
    <cellStyle name="Comma 4 2 10 15 2 2" xfId="8932"/>
    <cellStyle name="Comma 4 2 10 15 2 2 2" xfId="12430"/>
    <cellStyle name="Comma 4 2 10 15 2 2 2 2" xfId="22505"/>
    <cellStyle name="Comma 4 2 10 15 2 3" xfId="12429"/>
    <cellStyle name="Comma 4 2 10 15 2 3 2" xfId="22504"/>
    <cellStyle name="Comma 4 2 10 15 3" xfId="12428"/>
    <cellStyle name="Comma 4 2 10 15 3 2" xfId="22503"/>
    <cellStyle name="Comma 4 2 10 16" xfId="1847"/>
    <cellStyle name="Comma 4 2 10 16 2" xfId="8926"/>
    <cellStyle name="Comma 4 2 10 16 2 2" xfId="12432"/>
    <cellStyle name="Comma 4 2 10 16 2 2 2" xfId="22507"/>
    <cellStyle name="Comma 4 2 10 16 3" xfId="12431"/>
    <cellStyle name="Comma 4 2 10 16 3 2" xfId="22506"/>
    <cellStyle name="Comma 4 2 10 17" xfId="12412"/>
    <cellStyle name="Comma 4 2 10 17 2" xfId="22487"/>
    <cellStyle name="Comma 4 2 10 2" xfId="593"/>
    <cellStyle name="Comma 4 2 10 2 2" xfId="1854"/>
    <cellStyle name="Comma 4 2 10 2 2 2" xfId="8933"/>
    <cellStyle name="Comma 4 2 10 2 2 2 2" xfId="12435"/>
    <cellStyle name="Comma 4 2 10 2 2 2 2 2" xfId="22510"/>
    <cellStyle name="Comma 4 2 10 2 2 3" xfId="12434"/>
    <cellStyle name="Comma 4 2 10 2 2 3 2" xfId="22509"/>
    <cellStyle name="Comma 4 2 10 2 3" xfId="12433"/>
    <cellStyle name="Comma 4 2 10 2 3 2" xfId="22508"/>
    <cellStyle name="Comma 4 2 10 3" xfId="594"/>
    <cellStyle name="Comma 4 2 10 3 2" xfId="1855"/>
    <cellStyle name="Comma 4 2 10 3 2 2" xfId="8934"/>
    <cellStyle name="Comma 4 2 10 3 2 2 2" xfId="12438"/>
    <cellStyle name="Comma 4 2 10 3 2 2 2 2" xfId="22513"/>
    <cellStyle name="Comma 4 2 10 3 2 3" xfId="12437"/>
    <cellStyle name="Comma 4 2 10 3 2 3 2" xfId="22512"/>
    <cellStyle name="Comma 4 2 10 3 3" xfId="12436"/>
    <cellStyle name="Comma 4 2 10 3 3 2" xfId="22511"/>
    <cellStyle name="Comma 4 2 10 4" xfId="595"/>
    <cellStyle name="Comma 4 2 10 4 2" xfId="1856"/>
    <cellStyle name="Comma 4 2 10 4 2 2" xfId="8935"/>
    <cellStyle name="Comma 4 2 10 4 2 2 2" xfId="12441"/>
    <cellStyle name="Comma 4 2 10 4 2 2 2 2" xfId="22516"/>
    <cellStyle name="Comma 4 2 10 4 2 3" xfId="12440"/>
    <cellStyle name="Comma 4 2 10 4 2 3 2" xfId="22515"/>
    <cellStyle name="Comma 4 2 10 4 3" xfId="12439"/>
    <cellStyle name="Comma 4 2 10 4 3 2" xfId="22514"/>
    <cellStyle name="Comma 4 2 10 5" xfId="596"/>
    <cellStyle name="Comma 4 2 10 5 2" xfId="1857"/>
    <cellStyle name="Comma 4 2 10 5 2 2" xfId="8936"/>
    <cellStyle name="Comma 4 2 10 5 2 2 2" xfId="12444"/>
    <cellStyle name="Comma 4 2 10 5 2 2 2 2" xfId="22519"/>
    <cellStyle name="Comma 4 2 10 5 2 3" xfId="12443"/>
    <cellStyle name="Comma 4 2 10 5 2 3 2" xfId="22518"/>
    <cellStyle name="Comma 4 2 10 5 3" xfId="12442"/>
    <cellStyle name="Comma 4 2 10 5 3 2" xfId="22517"/>
    <cellStyle name="Comma 4 2 10 6" xfId="597"/>
    <cellStyle name="Comma 4 2 10 6 2" xfId="1858"/>
    <cellStyle name="Comma 4 2 10 6 2 2" xfId="8937"/>
    <cellStyle name="Comma 4 2 10 6 2 2 2" xfId="12447"/>
    <cellStyle name="Comma 4 2 10 6 2 2 2 2" xfId="22522"/>
    <cellStyle name="Comma 4 2 10 6 2 3" xfId="12446"/>
    <cellStyle name="Comma 4 2 10 6 2 3 2" xfId="22521"/>
    <cellStyle name="Comma 4 2 10 6 3" xfId="12445"/>
    <cellStyle name="Comma 4 2 10 6 3 2" xfId="22520"/>
    <cellStyle name="Comma 4 2 10 7" xfId="598"/>
    <cellStyle name="Comma 4 2 10 7 2" xfId="1859"/>
    <cellStyle name="Comma 4 2 10 7 2 2" xfId="8938"/>
    <cellStyle name="Comma 4 2 10 7 2 2 2" xfId="12450"/>
    <cellStyle name="Comma 4 2 10 7 2 2 2 2" xfId="22525"/>
    <cellStyle name="Comma 4 2 10 7 2 3" xfId="12449"/>
    <cellStyle name="Comma 4 2 10 7 2 3 2" xfId="22524"/>
    <cellStyle name="Comma 4 2 10 7 3" xfId="12448"/>
    <cellStyle name="Comma 4 2 10 7 3 2" xfId="22523"/>
    <cellStyle name="Comma 4 2 10 8" xfId="599"/>
    <cellStyle name="Comma 4 2 10 8 2" xfId="1860"/>
    <cellStyle name="Comma 4 2 10 8 2 2" xfId="8939"/>
    <cellStyle name="Comma 4 2 10 8 2 2 2" xfId="12453"/>
    <cellStyle name="Comma 4 2 10 8 2 2 2 2" xfId="22528"/>
    <cellStyle name="Comma 4 2 10 8 2 3" xfId="12452"/>
    <cellStyle name="Comma 4 2 10 8 2 3 2" xfId="22527"/>
    <cellStyle name="Comma 4 2 10 8 3" xfId="12451"/>
    <cellStyle name="Comma 4 2 10 8 3 2" xfId="22526"/>
    <cellStyle name="Comma 4 2 10 9" xfId="600"/>
    <cellStyle name="Comma 4 2 10 9 2" xfId="1861"/>
    <cellStyle name="Comma 4 2 10 9 2 2" xfId="8940"/>
    <cellStyle name="Comma 4 2 10 9 2 2 2" xfId="12456"/>
    <cellStyle name="Comma 4 2 10 9 2 2 2 2" xfId="22531"/>
    <cellStyle name="Comma 4 2 10 9 2 3" xfId="12455"/>
    <cellStyle name="Comma 4 2 10 9 2 3 2" xfId="22530"/>
    <cellStyle name="Comma 4 2 10 9 3" xfId="12454"/>
    <cellStyle name="Comma 4 2 10 9 3 2" xfId="22529"/>
    <cellStyle name="Comma 4 2 11" xfId="601"/>
    <cellStyle name="Comma 4 2 11 10" xfId="602"/>
    <cellStyle name="Comma 4 2 11 10 2" xfId="1863"/>
    <cellStyle name="Comma 4 2 11 10 2 2" xfId="8942"/>
    <cellStyle name="Comma 4 2 11 10 2 2 2" xfId="12460"/>
    <cellStyle name="Comma 4 2 11 10 2 2 2 2" xfId="22535"/>
    <cellStyle name="Comma 4 2 11 10 2 3" xfId="12459"/>
    <cellStyle name="Comma 4 2 11 10 2 3 2" xfId="22534"/>
    <cellStyle name="Comma 4 2 11 10 3" xfId="12458"/>
    <cellStyle name="Comma 4 2 11 10 3 2" xfId="22533"/>
    <cellStyle name="Comma 4 2 11 11" xfId="603"/>
    <cellStyle name="Comma 4 2 11 11 2" xfId="1864"/>
    <cellStyle name="Comma 4 2 11 11 2 2" xfId="8943"/>
    <cellStyle name="Comma 4 2 11 11 2 2 2" xfId="12463"/>
    <cellStyle name="Comma 4 2 11 11 2 2 2 2" xfId="22538"/>
    <cellStyle name="Comma 4 2 11 11 2 3" xfId="12462"/>
    <cellStyle name="Comma 4 2 11 11 2 3 2" xfId="22537"/>
    <cellStyle name="Comma 4 2 11 11 3" xfId="12461"/>
    <cellStyle name="Comma 4 2 11 11 3 2" xfId="22536"/>
    <cellStyle name="Comma 4 2 11 12" xfId="604"/>
    <cellStyle name="Comma 4 2 11 12 2" xfId="1865"/>
    <cellStyle name="Comma 4 2 11 12 2 2" xfId="8944"/>
    <cellStyle name="Comma 4 2 11 12 2 2 2" xfId="12466"/>
    <cellStyle name="Comma 4 2 11 12 2 2 2 2" xfId="22541"/>
    <cellStyle name="Comma 4 2 11 12 2 3" xfId="12465"/>
    <cellStyle name="Comma 4 2 11 12 2 3 2" xfId="22540"/>
    <cellStyle name="Comma 4 2 11 12 3" xfId="12464"/>
    <cellStyle name="Comma 4 2 11 12 3 2" xfId="22539"/>
    <cellStyle name="Comma 4 2 11 13" xfId="605"/>
    <cellStyle name="Comma 4 2 11 13 2" xfId="1866"/>
    <cellStyle name="Comma 4 2 11 13 2 2" xfId="8945"/>
    <cellStyle name="Comma 4 2 11 13 2 2 2" xfId="12469"/>
    <cellStyle name="Comma 4 2 11 13 2 2 2 2" xfId="22544"/>
    <cellStyle name="Comma 4 2 11 13 2 3" xfId="12468"/>
    <cellStyle name="Comma 4 2 11 13 2 3 2" xfId="22543"/>
    <cellStyle name="Comma 4 2 11 13 3" xfId="12467"/>
    <cellStyle name="Comma 4 2 11 13 3 2" xfId="22542"/>
    <cellStyle name="Comma 4 2 11 14" xfId="606"/>
    <cellStyle name="Comma 4 2 11 14 2" xfId="1867"/>
    <cellStyle name="Comma 4 2 11 14 2 2" xfId="8946"/>
    <cellStyle name="Comma 4 2 11 14 2 2 2" xfId="12472"/>
    <cellStyle name="Comma 4 2 11 14 2 2 2 2" xfId="22547"/>
    <cellStyle name="Comma 4 2 11 14 2 3" xfId="12471"/>
    <cellStyle name="Comma 4 2 11 14 2 3 2" xfId="22546"/>
    <cellStyle name="Comma 4 2 11 14 3" xfId="12470"/>
    <cellStyle name="Comma 4 2 11 14 3 2" xfId="22545"/>
    <cellStyle name="Comma 4 2 11 15" xfId="607"/>
    <cellStyle name="Comma 4 2 11 15 2" xfId="1868"/>
    <cellStyle name="Comma 4 2 11 15 2 2" xfId="8947"/>
    <cellStyle name="Comma 4 2 11 15 2 2 2" xfId="12475"/>
    <cellStyle name="Comma 4 2 11 15 2 2 2 2" xfId="22550"/>
    <cellStyle name="Comma 4 2 11 15 2 3" xfId="12474"/>
    <cellStyle name="Comma 4 2 11 15 2 3 2" xfId="22549"/>
    <cellStyle name="Comma 4 2 11 15 3" xfId="12473"/>
    <cellStyle name="Comma 4 2 11 15 3 2" xfId="22548"/>
    <cellStyle name="Comma 4 2 11 16" xfId="1862"/>
    <cellStyle name="Comma 4 2 11 16 2" xfId="8941"/>
    <cellStyle name="Comma 4 2 11 16 2 2" xfId="12477"/>
    <cellStyle name="Comma 4 2 11 16 2 2 2" xfId="22552"/>
    <cellStyle name="Comma 4 2 11 16 3" xfId="12476"/>
    <cellStyle name="Comma 4 2 11 16 3 2" xfId="22551"/>
    <cellStyle name="Comma 4 2 11 17" xfId="12457"/>
    <cellStyle name="Comma 4 2 11 17 2" xfId="22532"/>
    <cellStyle name="Comma 4 2 11 2" xfId="608"/>
    <cellStyle name="Comma 4 2 11 2 2" xfId="1869"/>
    <cellStyle name="Comma 4 2 11 2 2 2" xfId="8948"/>
    <cellStyle name="Comma 4 2 11 2 2 2 2" xfId="12480"/>
    <cellStyle name="Comma 4 2 11 2 2 2 2 2" xfId="22555"/>
    <cellStyle name="Comma 4 2 11 2 2 3" xfId="12479"/>
    <cellStyle name="Comma 4 2 11 2 2 3 2" xfId="22554"/>
    <cellStyle name="Comma 4 2 11 2 3" xfId="12478"/>
    <cellStyle name="Comma 4 2 11 2 3 2" xfId="22553"/>
    <cellStyle name="Comma 4 2 11 3" xfId="609"/>
    <cellStyle name="Comma 4 2 11 3 2" xfId="1870"/>
    <cellStyle name="Comma 4 2 11 3 2 2" xfId="8949"/>
    <cellStyle name="Comma 4 2 11 3 2 2 2" xfId="12483"/>
    <cellStyle name="Comma 4 2 11 3 2 2 2 2" xfId="22558"/>
    <cellStyle name="Comma 4 2 11 3 2 3" xfId="12482"/>
    <cellStyle name="Comma 4 2 11 3 2 3 2" xfId="22557"/>
    <cellStyle name="Comma 4 2 11 3 3" xfId="12481"/>
    <cellStyle name="Comma 4 2 11 3 3 2" xfId="22556"/>
    <cellStyle name="Comma 4 2 11 4" xfId="610"/>
    <cellStyle name="Comma 4 2 11 4 2" xfId="1871"/>
    <cellStyle name="Comma 4 2 11 4 2 2" xfId="8950"/>
    <cellStyle name="Comma 4 2 11 4 2 2 2" xfId="12486"/>
    <cellStyle name="Comma 4 2 11 4 2 2 2 2" xfId="22561"/>
    <cellStyle name="Comma 4 2 11 4 2 3" xfId="12485"/>
    <cellStyle name="Comma 4 2 11 4 2 3 2" xfId="22560"/>
    <cellStyle name="Comma 4 2 11 4 3" xfId="12484"/>
    <cellStyle name="Comma 4 2 11 4 3 2" xfId="22559"/>
    <cellStyle name="Comma 4 2 11 5" xfId="611"/>
    <cellStyle name="Comma 4 2 11 5 2" xfId="1872"/>
    <cellStyle name="Comma 4 2 11 5 2 2" xfId="8951"/>
    <cellStyle name="Comma 4 2 11 5 2 2 2" xfId="12489"/>
    <cellStyle name="Comma 4 2 11 5 2 2 2 2" xfId="22564"/>
    <cellStyle name="Comma 4 2 11 5 2 3" xfId="12488"/>
    <cellStyle name="Comma 4 2 11 5 2 3 2" xfId="22563"/>
    <cellStyle name="Comma 4 2 11 5 3" xfId="12487"/>
    <cellStyle name="Comma 4 2 11 5 3 2" xfId="22562"/>
    <cellStyle name="Comma 4 2 11 6" xfId="612"/>
    <cellStyle name="Comma 4 2 11 6 2" xfId="1873"/>
    <cellStyle name="Comma 4 2 11 6 2 2" xfId="8952"/>
    <cellStyle name="Comma 4 2 11 6 2 2 2" xfId="12492"/>
    <cellStyle name="Comma 4 2 11 6 2 2 2 2" xfId="22567"/>
    <cellStyle name="Comma 4 2 11 6 2 3" xfId="12491"/>
    <cellStyle name="Comma 4 2 11 6 2 3 2" xfId="22566"/>
    <cellStyle name="Comma 4 2 11 6 3" xfId="12490"/>
    <cellStyle name="Comma 4 2 11 6 3 2" xfId="22565"/>
    <cellStyle name="Comma 4 2 11 7" xfId="613"/>
    <cellStyle name="Comma 4 2 11 7 2" xfId="1874"/>
    <cellStyle name="Comma 4 2 11 7 2 2" xfId="8953"/>
    <cellStyle name="Comma 4 2 11 7 2 2 2" xfId="12495"/>
    <cellStyle name="Comma 4 2 11 7 2 2 2 2" xfId="22570"/>
    <cellStyle name="Comma 4 2 11 7 2 3" xfId="12494"/>
    <cellStyle name="Comma 4 2 11 7 2 3 2" xfId="22569"/>
    <cellStyle name="Comma 4 2 11 7 3" xfId="12493"/>
    <cellStyle name="Comma 4 2 11 7 3 2" xfId="22568"/>
    <cellStyle name="Comma 4 2 11 8" xfId="614"/>
    <cellStyle name="Comma 4 2 11 8 2" xfId="1875"/>
    <cellStyle name="Comma 4 2 11 8 2 2" xfId="8954"/>
    <cellStyle name="Comma 4 2 11 8 2 2 2" xfId="12498"/>
    <cellStyle name="Comma 4 2 11 8 2 2 2 2" xfId="22573"/>
    <cellStyle name="Comma 4 2 11 8 2 3" xfId="12497"/>
    <cellStyle name="Comma 4 2 11 8 2 3 2" xfId="22572"/>
    <cellStyle name="Comma 4 2 11 8 3" xfId="12496"/>
    <cellStyle name="Comma 4 2 11 8 3 2" xfId="22571"/>
    <cellStyle name="Comma 4 2 11 9" xfId="615"/>
    <cellStyle name="Comma 4 2 11 9 2" xfId="1876"/>
    <cellStyle name="Comma 4 2 11 9 2 2" xfId="8955"/>
    <cellStyle name="Comma 4 2 11 9 2 2 2" xfId="12501"/>
    <cellStyle name="Comma 4 2 11 9 2 2 2 2" xfId="22576"/>
    <cellStyle name="Comma 4 2 11 9 2 3" xfId="12500"/>
    <cellStyle name="Comma 4 2 11 9 2 3 2" xfId="22575"/>
    <cellStyle name="Comma 4 2 11 9 3" xfId="12499"/>
    <cellStyle name="Comma 4 2 11 9 3 2" xfId="22574"/>
    <cellStyle name="Comma 4 2 12" xfId="616"/>
    <cellStyle name="Comma 4 2 12 10" xfId="617"/>
    <cellStyle name="Comma 4 2 12 10 2" xfId="1878"/>
    <cellStyle name="Comma 4 2 12 10 2 2" xfId="8957"/>
    <cellStyle name="Comma 4 2 12 10 2 2 2" xfId="12505"/>
    <cellStyle name="Comma 4 2 12 10 2 2 2 2" xfId="22580"/>
    <cellStyle name="Comma 4 2 12 10 2 3" xfId="12504"/>
    <cellStyle name="Comma 4 2 12 10 2 3 2" xfId="22579"/>
    <cellStyle name="Comma 4 2 12 10 3" xfId="12503"/>
    <cellStyle name="Comma 4 2 12 10 3 2" xfId="22578"/>
    <cellStyle name="Comma 4 2 12 11" xfId="618"/>
    <cellStyle name="Comma 4 2 12 11 2" xfId="1879"/>
    <cellStyle name="Comma 4 2 12 11 2 2" xfId="8958"/>
    <cellStyle name="Comma 4 2 12 11 2 2 2" xfId="12508"/>
    <cellStyle name="Comma 4 2 12 11 2 2 2 2" xfId="22583"/>
    <cellStyle name="Comma 4 2 12 11 2 3" xfId="12507"/>
    <cellStyle name="Comma 4 2 12 11 2 3 2" xfId="22582"/>
    <cellStyle name="Comma 4 2 12 11 3" xfId="12506"/>
    <cellStyle name="Comma 4 2 12 11 3 2" xfId="22581"/>
    <cellStyle name="Comma 4 2 12 12" xfId="619"/>
    <cellStyle name="Comma 4 2 12 12 2" xfId="1880"/>
    <cellStyle name="Comma 4 2 12 12 2 2" xfId="8959"/>
    <cellStyle name="Comma 4 2 12 12 2 2 2" xfId="12511"/>
    <cellStyle name="Comma 4 2 12 12 2 2 2 2" xfId="22586"/>
    <cellStyle name="Comma 4 2 12 12 2 3" xfId="12510"/>
    <cellStyle name="Comma 4 2 12 12 2 3 2" xfId="22585"/>
    <cellStyle name="Comma 4 2 12 12 3" xfId="12509"/>
    <cellStyle name="Comma 4 2 12 12 3 2" xfId="22584"/>
    <cellStyle name="Comma 4 2 12 13" xfId="620"/>
    <cellStyle name="Comma 4 2 12 13 2" xfId="1881"/>
    <cellStyle name="Comma 4 2 12 13 2 2" xfId="8960"/>
    <cellStyle name="Comma 4 2 12 13 2 2 2" xfId="12514"/>
    <cellStyle name="Comma 4 2 12 13 2 2 2 2" xfId="22589"/>
    <cellStyle name="Comma 4 2 12 13 2 3" xfId="12513"/>
    <cellStyle name="Comma 4 2 12 13 2 3 2" xfId="22588"/>
    <cellStyle name="Comma 4 2 12 13 3" xfId="12512"/>
    <cellStyle name="Comma 4 2 12 13 3 2" xfId="22587"/>
    <cellStyle name="Comma 4 2 12 14" xfId="621"/>
    <cellStyle name="Comma 4 2 12 14 2" xfId="1882"/>
    <cellStyle name="Comma 4 2 12 14 2 2" xfId="8961"/>
    <cellStyle name="Comma 4 2 12 14 2 2 2" xfId="12517"/>
    <cellStyle name="Comma 4 2 12 14 2 2 2 2" xfId="22592"/>
    <cellStyle name="Comma 4 2 12 14 2 3" xfId="12516"/>
    <cellStyle name="Comma 4 2 12 14 2 3 2" xfId="22591"/>
    <cellStyle name="Comma 4 2 12 14 3" xfId="12515"/>
    <cellStyle name="Comma 4 2 12 14 3 2" xfId="22590"/>
    <cellStyle name="Comma 4 2 12 15" xfId="622"/>
    <cellStyle name="Comma 4 2 12 15 2" xfId="1883"/>
    <cellStyle name="Comma 4 2 12 15 2 2" xfId="8962"/>
    <cellStyle name="Comma 4 2 12 15 2 2 2" xfId="12520"/>
    <cellStyle name="Comma 4 2 12 15 2 2 2 2" xfId="22595"/>
    <cellStyle name="Comma 4 2 12 15 2 3" xfId="12519"/>
    <cellStyle name="Comma 4 2 12 15 2 3 2" xfId="22594"/>
    <cellStyle name="Comma 4 2 12 15 3" xfId="12518"/>
    <cellStyle name="Comma 4 2 12 15 3 2" xfId="22593"/>
    <cellStyle name="Comma 4 2 12 16" xfId="1877"/>
    <cellStyle name="Comma 4 2 12 16 2" xfId="8956"/>
    <cellStyle name="Comma 4 2 12 16 2 2" xfId="12522"/>
    <cellStyle name="Comma 4 2 12 16 2 2 2" xfId="22597"/>
    <cellStyle name="Comma 4 2 12 16 3" xfId="12521"/>
    <cellStyle name="Comma 4 2 12 16 3 2" xfId="22596"/>
    <cellStyle name="Comma 4 2 12 17" xfId="12502"/>
    <cellStyle name="Comma 4 2 12 17 2" xfId="22577"/>
    <cellStyle name="Comma 4 2 12 2" xfId="623"/>
    <cellStyle name="Comma 4 2 12 2 2" xfId="1884"/>
    <cellStyle name="Comma 4 2 12 2 2 2" xfId="8963"/>
    <cellStyle name="Comma 4 2 12 2 2 2 2" xfId="12525"/>
    <cellStyle name="Comma 4 2 12 2 2 2 2 2" xfId="22600"/>
    <cellStyle name="Comma 4 2 12 2 2 3" xfId="12524"/>
    <cellStyle name="Comma 4 2 12 2 2 3 2" xfId="22599"/>
    <cellStyle name="Comma 4 2 12 2 3" xfId="12523"/>
    <cellStyle name="Comma 4 2 12 2 3 2" xfId="22598"/>
    <cellStyle name="Comma 4 2 12 3" xfId="624"/>
    <cellStyle name="Comma 4 2 12 3 2" xfId="1885"/>
    <cellStyle name="Comma 4 2 12 3 2 2" xfId="8964"/>
    <cellStyle name="Comma 4 2 12 3 2 2 2" xfId="12528"/>
    <cellStyle name="Comma 4 2 12 3 2 2 2 2" xfId="22603"/>
    <cellStyle name="Comma 4 2 12 3 2 3" xfId="12527"/>
    <cellStyle name="Comma 4 2 12 3 2 3 2" xfId="22602"/>
    <cellStyle name="Comma 4 2 12 3 3" xfId="12526"/>
    <cellStyle name="Comma 4 2 12 3 3 2" xfId="22601"/>
    <cellStyle name="Comma 4 2 12 4" xfId="625"/>
    <cellStyle name="Comma 4 2 12 4 2" xfId="1886"/>
    <cellStyle name="Comma 4 2 12 4 2 2" xfId="8965"/>
    <cellStyle name="Comma 4 2 12 4 2 2 2" xfId="12531"/>
    <cellStyle name="Comma 4 2 12 4 2 2 2 2" xfId="22606"/>
    <cellStyle name="Comma 4 2 12 4 2 3" xfId="12530"/>
    <cellStyle name="Comma 4 2 12 4 2 3 2" xfId="22605"/>
    <cellStyle name="Comma 4 2 12 4 3" xfId="12529"/>
    <cellStyle name="Comma 4 2 12 4 3 2" xfId="22604"/>
    <cellStyle name="Comma 4 2 12 5" xfId="626"/>
    <cellStyle name="Comma 4 2 12 5 2" xfId="1887"/>
    <cellStyle name="Comma 4 2 12 5 2 2" xfId="8966"/>
    <cellStyle name="Comma 4 2 12 5 2 2 2" xfId="12534"/>
    <cellStyle name="Comma 4 2 12 5 2 2 2 2" xfId="22609"/>
    <cellStyle name="Comma 4 2 12 5 2 3" xfId="12533"/>
    <cellStyle name="Comma 4 2 12 5 2 3 2" xfId="22608"/>
    <cellStyle name="Comma 4 2 12 5 3" xfId="12532"/>
    <cellStyle name="Comma 4 2 12 5 3 2" xfId="22607"/>
    <cellStyle name="Comma 4 2 12 6" xfId="627"/>
    <cellStyle name="Comma 4 2 12 6 2" xfId="1888"/>
    <cellStyle name="Comma 4 2 12 6 2 2" xfId="8967"/>
    <cellStyle name="Comma 4 2 12 6 2 2 2" xfId="12537"/>
    <cellStyle name="Comma 4 2 12 6 2 2 2 2" xfId="22612"/>
    <cellStyle name="Comma 4 2 12 6 2 3" xfId="12536"/>
    <cellStyle name="Comma 4 2 12 6 2 3 2" xfId="22611"/>
    <cellStyle name="Comma 4 2 12 6 3" xfId="12535"/>
    <cellStyle name="Comma 4 2 12 6 3 2" xfId="22610"/>
    <cellStyle name="Comma 4 2 12 7" xfId="628"/>
    <cellStyle name="Comma 4 2 12 7 2" xfId="1889"/>
    <cellStyle name="Comma 4 2 12 7 2 2" xfId="8968"/>
    <cellStyle name="Comma 4 2 12 7 2 2 2" xfId="12540"/>
    <cellStyle name="Comma 4 2 12 7 2 2 2 2" xfId="22615"/>
    <cellStyle name="Comma 4 2 12 7 2 3" xfId="12539"/>
    <cellStyle name="Comma 4 2 12 7 2 3 2" xfId="22614"/>
    <cellStyle name="Comma 4 2 12 7 3" xfId="12538"/>
    <cellStyle name="Comma 4 2 12 7 3 2" xfId="22613"/>
    <cellStyle name="Comma 4 2 12 8" xfId="629"/>
    <cellStyle name="Comma 4 2 12 8 2" xfId="1890"/>
    <cellStyle name="Comma 4 2 12 8 2 2" xfId="8969"/>
    <cellStyle name="Comma 4 2 12 8 2 2 2" xfId="12543"/>
    <cellStyle name="Comma 4 2 12 8 2 2 2 2" xfId="22618"/>
    <cellStyle name="Comma 4 2 12 8 2 3" xfId="12542"/>
    <cellStyle name="Comma 4 2 12 8 2 3 2" xfId="22617"/>
    <cellStyle name="Comma 4 2 12 8 3" xfId="12541"/>
    <cellStyle name="Comma 4 2 12 8 3 2" xfId="22616"/>
    <cellStyle name="Comma 4 2 12 9" xfId="630"/>
    <cellStyle name="Comma 4 2 12 9 2" xfId="1891"/>
    <cellStyle name="Comma 4 2 12 9 2 2" xfId="8970"/>
    <cellStyle name="Comma 4 2 12 9 2 2 2" xfId="12546"/>
    <cellStyle name="Comma 4 2 12 9 2 2 2 2" xfId="22621"/>
    <cellStyle name="Comma 4 2 12 9 2 3" xfId="12545"/>
    <cellStyle name="Comma 4 2 12 9 2 3 2" xfId="22620"/>
    <cellStyle name="Comma 4 2 12 9 3" xfId="12544"/>
    <cellStyle name="Comma 4 2 12 9 3 2" xfId="22619"/>
    <cellStyle name="Comma 4 2 13" xfId="631"/>
    <cellStyle name="Comma 4 2 13 10" xfId="632"/>
    <cellStyle name="Comma 4 2 13 10 2" xfId="1893"/>
    <cellStyle name="Comma 4 2 13 10 2 2" xfId="8972"/>
    <cellStyle name="Comma 4 2 13 10 2 2 2" xfId="12550"/>
    <cellStyle name="Comma 4 2 13 10 2 2 2 2" xfId="22625"/>
    <cellStyle name="Comma 4 2 13 10 2 3" xfId="12549"/>
    <cellStyle name="Comma 4 2 13 10 2 3 2" xfId="22624"/>
    <cellStyle name="Comma 4 2 13 10 3" xfId="12548"/>
    <cellStyle name="Comma 4 2 13 10 3 2" xfId="22623"/>
    <cellStyle name="Comma 4 2 13 11" xfId="633"/>
    <cellStyle name="Comma 4 2 13 11 2" xfId="1894"/>
    <cellStyle name="Comma 4 2 13 11 2 2" xfId="8973"/>
    <cellStyle name="Comma 4 2 13 11 2 2 2" xfId="12553"/>
    <cellStyle name="Comma 4 2 13 11 2 2 2 2" xfId="22628"/>
    <cellStyle name="Comma 4 2 13 11 2 3" xfId="12552"/>
    <cellStyle name="Comma 4 2 13 11 2 3 2" xfId="22627"/>
    <cellStyle name="Comma 4 2 13 11 3" xfId="12551"/>
    <cellStyle name="Comma 4 2 13 11 3 2" xfId="22626"/>
    <cellStyle name="Comma 4 2 13 12" xfId="634"/>
    <cellStyle name="Comma 4 2 13 12 2" xfId="1895"/>
    <cellStyle name="Comma 4 2 13 12 2 2" xfId="8974"/>
    <cellStyle name="Comma 4 2 13 12 2 2 2" xfId="12556"/>
    <cellStyle name="Comma 4 2 13 12 2 2 2 2" xfId="22631"/>
    <cellStyle name="Comma 4 2 13 12 2 3" xfId="12555"/>
    <cellStyle name="Comma 4 2 13 12 2 3 2" xfId="22630"/>
    <cellStyle name="Comma 4 2 13 12 3" xfId="12554"/>
    <cellStyle name="Comma 4 2 13 12 3 2" xfId="22629"/>
    <cellStyle name="Comma 4 2 13 13" xfId="635"/>
    <cellStyle name="Comma 4 2 13 13 2" xfId="1896"/>
    <cellStyle name="Comma 4 2 13 13 2 2" xfId="8975"/>
    <cellStyle name="Comma 4 2 13 13 2 2 2" xfId="12559"/>
    <cellStyle name="Comma 4 2 13 13 2 2 2 2" xfId="22634"/>
    <cellStyle name="Comma 4 2 13 13 2 3" xfId="12558"/>
    <cellStyle name="Comma 4 2 13 13 2 3 2" xfId="22633"/>
    <cellStyle name="Comma 4 2 13 13 3" xfId="12557"/>
    <cellStyle name="Comma 4 2 13 13 3 2" xfId="22632"/>
    <cellStyle name="Comma 4 2 13 14" xfId="636"/>
    <cellStyle name="Comma 4 2 13 14 2" xfId="1897"/>
    <cellStyle name="Comma 4 2 13 14 2 2" xfId="8976"/>
    <cellStyle name="Comma 4 2 13 14 2 2 2" xfId="12562"/>
    <cellStyle name="Comma 4 2 13 14 2 2 2 2" xfId="22637"/>
    <cellStyle name="Comma 4 2 13 14 2 3" xfId="12561"/>
    <cellStyle name="Comma 4 2 13 14 2 3 2" xfId="22636"/>
    <cellStyle name="Comma 4 2 13 14 3" xfId="12560"/>
    <cellStyle name="Comma 4 2 13 14 3 2" xfId="22635"/>
    <cellStyle name="Comma 4 2 13 15" xfId="637"/>
    <cellStyle name="Comma 4 2 13 15 2" xfId="1898"/>
    <cellStyle name="Comma 4 2 13 15 2 2" xfId="8977"/>
    <cellStyle name="Comma 4 2 13 15 2 2 2" xfId="12565"/>
    <cellStyle name="Comma 4 2 13 15 2 2 2 2" xfId="22640"/>
    <cellStyle name="Comma 4 2 13 15 2 3" xfId="12564"/>
    <cellStyle name="Comma 4 2 13 15 2 3 2" xfId="22639"/>
    <cellStyle name="Comma 4 2 13 15 3" xfId="12563"/>
    <cellStyle name="Comma 4 2 13 15 3 2" xfId="22638"/>
    <cellStyle name="Comma 4 2 13 16" xfId="1892"/>
    <cellStyle name="Comma 4 2 13 16 2" xfId="8971"/>
    <cellStyle name="Comma 4 2 13 16 2 2" xfId="12567"/>
    <cellStyle name="Comma 4 2 13 16 2 2 2" xfId="22642"/>
    <cellStyle name="Comma 4 2 13 16 3" xfId="12566"/>
    <cellStyle name="Comma 4 2 13 16 3 2" xfId="22641"/>
    <cellStyle name="Comma 4 2 13 17" xfId="12547"/>
    <cellStyle name="Comma 4 2 13 17 2" xfId="22622"/>
    <cellStyle name="Comma 4 2 13 2" xfId="638"/>
    <cellStyle name="Comma 4 2 13 2 2" xfId="1899"/>
    <cellStyle name="Comma 4 2 13 2 2 2" xfId="8978"/>
    <cellStyle name="Comma 4 2 13 2 2 2 2" xfId="12570"/>
    <cellStyle name="Comma 4 2 13 2 2 2 2 2" xfId="22645"/>
    <cellStyle name="Comma 4 2 13 2 2 3" xfId="12569"/>
    <cellStyle name="Comma 4 2 13 2 2 3 2" xfId="22644"/>
    <cellStyle name="Comma 4 2 13 2 3" xfId="12568"/>
    <cellStyle name="Comma 4 2 13 2 3 2" xfId="22643"/>
    <cellStyle name="Comma 4 2 13 3" xfId="639"/>
    <cellStyle name="Comma 4 2 13 3 2" xfId="1900"/>
    <cellStyle name="Comma 4 2 13 3 2 2" xfId="8979"/>
    <cellStyle name="Comma 4 2 13 3 2 2 2" xfId="12573"/>
    <cellStyle name="Comma 4 2 13 3 2 2 2 2" xfId="22648"/>
    <cellStyle name="Comma 4 2 13 3 2 3" xfId="12572"/>
    <cellStyle name="Comma 4 2 13 3 2 3 2" xfId="22647"/>
    <cellStyle name="Comma 4 2 13 3 3" xfId="12571"/>
    <cellStyle name="Comma 4 2 13 3 3 2" xfId="22646"/>
    <cellStyle name="Comma 4 2 13 4" xfId="640"/>
    <cellStyle name="Comma 4 2 13 4 2" xfId="1901"/>
    <cellStyle name="Comma 4 2 13 4 2 2" xfId="8980"/>
    <cellStyle name="Comma 4 2 13 4 2 2 2" xfId="12576"/>
    <cellStyle name="Comma 4 2 13 4 2 2 2 2" xfId="22651"/>
    <cellStyle name="Comma 4 2 13 4 2 3" xfId="12575"/>
    <cellStyle name="Comma 4 2 13 4 2 3 2" xfId="22650"/>
    <cellStyle name="Comma 4 2 13 4 3" xfId="12574"/>
    <cellStyle name="Comma 4 2 13 4 3 2" xfId="22649"/>
    <cellStyle name="Comma 4 2 13 5" xfId="641"/>
    <cellStyle name="Comma 4 2 13 5 2" xfId="1902"/>
    <cellStyle name="Comma 4 2 13 5 2 2" xfId="8981"/>
    <cellStyle name="Comma 4 2 13 5 2 2 2" xfId="12579"/>
    <cellStyle name="Comma 4 2 13 5 2 2 2 2" xfId="22654"/>
    <cellStyle name="Comma 4 2 13 5 2 3" xfId="12578"/>
    <cellStyle name="Comma 4 2 13 5 2 3 2" xfId="22653"/>
    <cellStyle name="Comma 4 2 13 5 3" xfId="12577"/>
    <cellStyle name="Comma 4 2 13 5 3 2" xfId="22652"/>
    <cellStyle name="Comma 4 2 13 6" xfId="642"/>
    <cellStyle name="Comma 4 2 13 6 2" xfId="1903"/>
    <cellStyle name="Comma 4 2 13 6 2 2" xfId="8982"/>
    <cellStyle name="Comma 4 2 13 6 2 2 2" xfId="12582"/>
    <cellStyle name="Comma 4 2 13 6 2 2 2 2" xfId="22657"/>
    <cellStyle name="Comma 4 2 13 6 2 3" xfId="12581"/>
    <cellStyle name="Comma 4 2 13 6 2 3 2" xfId="22656"/>
    <cellStyle name="Comma 4 2 13 6 3" xfId="12580"/>
    <cellStyle name="Comma 4 2 13 6 3 2" xfId="22655"/>
    <cellStyle name="Comma 4 2 13 7" xfId="643"/>
    <cellStyle name="Comma 4 2 13 7 2" xfId="1904"/>
    <cellStyle name="Comma 4 2 13 7 2 2" xfId="8983"/>
    <cellStyle name="Comma 4 2 13 7 2 2 2" xfId="12585"/>
    <cellStyle name="Comma 4 2 13 7 2 2 2 2" xfId="22660"/>
    <cellStyle name="Comma 4 2 13 7 2 3" xfId="12584"/>
    <cellStyle name="Comma 4 2 13 7 2 3 2" xfId="22659"/>
    <cellStyle name="Comma 4 2 13 7 3" xfId="12583"/>
    <cellStyle name="Comma 4 2 13 7 3 2" xfId="22658"/>
    <cellStyle name="Comma 4 2 13 8" xfId="644"/>
    <cellStyle name="Comma 4 2 13 8 2" xfId="1905"/>
    <cellStyle name="Comma 4 2 13 8 2 2" xfId="8984"/>
    <cellStyle name="Comma 4 2 13 8 2 2 2" xfId="12588"/>
    <cellStyle name="Comma 4 2 13 8 2 2 2 2" xfId="22663"/>
    <cellStyle name="Comma 4 2 13 8 2 3" xfId="12587"/>
    <cellStyle name="Comma 4 2 13 8 2 3 2" xfId="22662"/>
    <cellStyle name="Comma 4 2 13 8 3" xfId="12586"/>
    <cellStyle name="Comma 4 2 13 8 3 2" xfId="22661"/>
    <cellStyle name="Comma 4 2 13 9" xfId="645"/>
    <cellStyle name="Comma 4 2 13 9 2" xfId="1906"/>
    <cellStyle name="Comma 4 2 13 9 2 2" xfId="8985"/>
    <cellStyle name="Comma 4 2 13 9 2 2 2" xfId="12591"/>
    <cellStyle name="Comma 4 2 13 9 2 2 2 2" xfId="22666"/>
    <cellStyle name="Comma 4 2 13 9 2 3" xfId="12590"/>
    <cellStyle name="Comma 4 2 13 9 2 3 2" xfId="22665"/>
    <cellStyle name="Comma 4 2 13 9 3" xfId="12589"/>
    <cellStyle name="Comma 4 2 13 9 3 2" xfId="22664"/>
    <cellStyle name="Comma 4 2 14" xfId="646"/>
    <cellStyle name="Comma 4 2 14 10" xfId="647"/>
    <cellStyle name="Comma 4 2 14 10 2" xfId="1908"/>
    <cellStyle name="Comma 4 2 14 10 2 2" xfId="8987"/>
    <cellStyle name="Comma 4 2 14 10 2 2 2" xfId="12595"/>
    <cellStyle name="Comma 4 2 14 10 2 2 2 2" xfId="22670"/>
    <cellStyle name="Comma 4 2 14 10 2 3" xfId="12594"/>
    <cellStyle name="Comma 4 2 14 10 2 3 2" xfId="22669"/>
    <cellStyle name="Comma 4 2 14 10 3" xfId="12593"/>
    <cellStyle name="Comma 4 2 14 10 3 2" xfId="22668"/>
    <cellStyle name="Comma 4 2 14 11" xfId="648"/>
    <cellStyle name="Comma 4 2 14 11 2" xfId="1909"/>
    <cellStyle name="Comma 4 2 14 11 2 2" xfId="8988"/>
    <cellStyle name="Comma 4 2 14 11 2 2 2" xfId="12598"/>
    <cellStyle name="Comma 4 2 14 11 2 2 2 2" xfId="22673"/>
    <cellStyle name="Comma 4 2 14 11 2 3" xfId="12597"/>
    <cellStyle name="Comma 4 2 14 11 2 3 2" xfId="22672"/>
    <cellStyle name="Comma 4 2 14 11 3" xfId="12596"/>
    <cellStyle name="Comma 4 2 14 11 3 2" xfId="22671"/>
    <cellStyle name="Comma 4 2 14 12" xfId="649"/>
    <cellStyle name="Comma 4 2 14 12 2" xfId="1910"/>
    <cellStyle name="Comma 4 2 14 12 2 2" xfId="8989"/>
    <cellStyle name="Comma 4 2 14 12 2 2 2" xfId="12601"/>
    <cellStyle name="Comma 4 2 14 12 2 2 2 2" xfId="22676"/>
    <cellStyle name="Comma 4 2 14 12 2 3" xfId="12600"/>
    <cellStyle name="Comma 4 2 14 12 2 3 2" xfId="22675"/>
    <cellStyle name="Comma 4 2 14 12 3" xfId="12599"/>
    <cellStyle name="Comma 4 2 14 12 3 2" xfId="22674"/>
    <cellStyle name="Comma 4 2 14 13" xfId="650"/>
    <cellStyle name="Comma 4 2 14 13 2" xfId="1911"/>
    <cellStyle name="Comma 4 2 14 13 2 2" xfId="8990"/>
    <cellStyle name="Comma 4 2 14 13 2 2 2" xfId="12604"/>
    <cellStyle name="Comma 4 2 14 13 2 2 2 2" xfId="22679"/>
    <cellStyle name="Comma 4 2 14 13 2 3" xfId="12603"/>
    <cellStyle name="Comma 4 2 14 13 2 3 2" xfId="22678"/>
    <cellStyle name="Comma 4 2 14 13 3" xfId="12602"/>
    <cellStyle name="Comma 4 2 14 13 3 2" xfId="22677"/>
    <cellStyle name="Comma 4 2 14 14" xfId="651"/>
    <cellStyle name="Comma 4 2 14 14 2" xfId="1912"/>
    <cellStyle name="Comma 4 2 14 14 2 2" xfId="8991"/>
    <cellStyle name="Comma 4 2 14 14 2 2 2" xfId="12607"/>
    <cellStyle name="Comma 4 2 14 14 2 2 2 2" xfId="22682"/>
    <cellStyle name="Comma 4 2 14 14 2 3" xfId="12606"/>
    <cellStyle name="Comma 4 2 14 14 2 3 2" xfId="22681"/>
    <cellStyle name="Comma 4 2 14 14 3" xfId="12605"/>
    <cellStyle name="Comma 4 2 14 14 3 2" xfId="22680"/>
    <cellStyle name="Comma 4 2 14 15" xfId="652"/>
    <cellStyle name="Comma 4 2 14 15 2" xfId="1913"/>
    <cellStyle name="Comma 4 2 14 15 2 2" xfId="8992"/>
    <cellStyle name="Comma 4 2 14 15 2 2 2" xfId="12610"/>
    <cellStyle name="Comma 4 2 14 15 2 2 2 2" xfId="22685"/>
    <cellStyle name="Comma 4 2 14 15 2 3" xfId="12609"/>
    <cellStyle name="Comma 4 2 14 15 2 3 2" xfId="22684"/>
    <cellStyle name="Comma 4 2 14 15 3" xfId="12608"/>
    <cellStyle name="Comma 4 2 14 15 3 2" xfId="22683"/>
    <cellStyle name="Comma 4 2 14 16" xfId="1907"/>
    <cellStyle name="Comma 4 2 14 16 2" xfId="8986"/>
    <cellStyle name="Comma 4 2 14 16 2 2" xfId="12612"/>
    <cellStyle name="Comma 4 2 14 16 2 2 2" xfId="22687"/>
    <cellStyle name="Comma 4 2 14 16 3" xfId="12611"/>
    <cellStyle name="Comma 4 2 14 16 3 2" xfId="22686"/>
    <cellStyle name="Comma 4 2 14 17" xfId="12592"/>
    <cellStyle name="Comma 4 2 14 17 2" xfId="22667"/>
    <cellStyle name="Comma 4 2 14 2" xfId="653"/>
    <cellStyle name="Comma 4 2 14 2 2" xfId="1914"/>
    <cellStyle name="Comma 4 2 14 2 2 2" xfId="8993"/>
    <cellStyle name="Comma 4 2 14 2 2 2 2" xfId="12615"/>
    <cellStyle name="Comma 4 2 14 2 2 2 2 2" xfId="22690"/>
    <cellStyle name="Comma 4 2 14 2 2 3" xfId="12614"/>
    <cellStyle name="Comma 4 2 14 2 2 3 2" xfId="22689"/>
    <cellStyle name="Comma 4 2 14 2 3" xfId="12613"/>
    <cellStyle name="Comma 4 2 14 2 3 2" xfId="22688"/>
    <cellStyle name="Comma 4 2 14 3" xfId="654"/>
    <cellStyle name="Comma 4 2 14 3 2" xfId="1915"/>
    <cellStyle name="Comma 4 2 14 3 2 2" xfId="8994"/>
    <cellStyle name="Comma 4 2 14 3 2 2 2" xfId="12618"/>
    <cellStyle name="Comma 4 2 14 3 2 2 2 2" xfId="22693"/>
    <cellStyle name="Comma 4 2 14 3 2 3" xfId="12617"/>
    <cellStyle name="Comma 4 2 14 3 2 3 2" xfId="22692"/>
    <cellStyle name="Comma 4 2 14 3 3" xfId="12616"/>
    <cellStyle name="Comma 4 2 14 3 3 2" xfId="22691"/>
    <cellStyle name="Comma 4 2 14 4" xfId="655"/>
    <cellStyle name="Comma 4 2 14 4 2" xfId="1916"/>
    <cellStyle name="Comma 4 2 14 4 2 2" xfId="8995"/>
    <cellStyle name="Comma 4 2 14 4 2 2 2" xfId="12621"/>
    <cellStyle name="Comma 4 2 14 4 2 2 2 2" xfId="22696"/>
    <cellStyle name="Comma 4 2 14 4 2 3" xfId="12620"/>
    <cellStyle name="Comma 4 2 14 4 2 3 2" xfId="22695"/>
    <cellStyle name="Comma 4 2 14 4 3" xfId="12619"/>
    <cellStyle name="Comma 4 2 14 4 3 2" xfId="22694"/>
    <cellStyle name="Comma 4 2 14 5" xfId="656"/>
    <cellStyle name="Comma 4 2 14 5 2" xfId="1917"/>
    <cellStyle name="Comma 4 2 14 5 2 2" xfId="8996"/>
    <cellStyle name="Comma 4 2 14 5 2 2 2" xfId="12624"/>
    <cellStyle name="Comma 4 2 14 5 2 2 2 2" xfId="22699"/>
    <cellStyle name="Comma 4 2 14 5 2 3" xfId="12623"/>
    <cellStyle name="Comma 4 2 14 5 2 3 2" xfId="22698"/>
    <cellStyle name="Comma 4 2 14 5 3" xfId="12622"/>
    <cellStyle name="Comma 4 2 14 5 3 2" xfId="22697"/>
    <cellStyle name="Comma 4 2 14 6" xfId="657"/>
    <cellStyle name="Comma 4 2 14 6 2" xfId="1918"/>
    <cellStyle name="Comma 4 2 14 6 2 2" xfId="8997"/>
    <cellStyle name="Comma 4 2 14 6 2 2 2" xfId="12627"/>
    <cellStyle name="Comma 4 2 14 6 2 2 2 2" xfId="22702"/>
    <cellStyle name="Comma 4 2 14 6 2 3" xfId="12626"/>
    <cellStyle name="Comma 4 2 14 6 2 3 2" xfId="22701"/>
    <cellStyle name="Comma 4 2 14 6 3" xfId="12625"/>
    <cellStyle name="Comma 4 2 14 6 3 2" xfId="22700"/>
    <cellStyle name="Comma 4 2 14 7" xfId="658"/>
    <cellStyle name="Comma 4 2 14 7 2" xfId="1919"/>
    <cellStyle name="Comma 4 2 14 7 2 2" xfId="8998"/>
    <cellStyle name="Comma 4 2 14 7 2 2 2" xfId="12630"/>
    <cellStyle name="Comma 4 2 14 7 2 2 2 2" xfId="22705"/>
    <cellStyle name="Comma 4 2 14 7 2 3" xfId="12629"/>
    <cellStyle name="Comma 4 2 14 7 2 3 2" xfId="22704"/>
    <cellStyle name="Comma 4 2 14 7 3" xfId="12628"/>
    <cellStyle name="Comma 4 2 14 7 3 2" xfId="22703"/>
    <cellStyle name="Comma 4 2 14 8" xfId="659"/>
    <cellStyle name="Comma 4 2 14 8 2" xfId="1920"/>
    <cellStyle name="Comma 4 2 14 8 2 2" xfId="8999"/>
    <cellStyle name="Comma 4 2 14 8 2 2 2" xfId="12633"/>
    <cellStyle name="Comma 4 2 14 8 2 2 2 2" xfId="22708"/>
    <cellStyle name="Comma 4 2 14 8 2 3" xfId="12632"/>
    <cellStyle name="Comma 4 2 14 8 2 3 2" xfId="22707"/>
    <cellStyle name="Comma 4 2 14 8 3" xfId="12631"/>
    <cellStyle name="Comma 4 2 14 8 3 2" xfId="22706"/>
    <cellStyle name="Comma 4 2 14 9" xfId="660"/>
    <cellStyle name="Comma 4 2 14 9 2" xfId="1921"/>
    <cellStyle name="Comma 4 2 14 9 2 2" xfId="9000"/>
    <cellStyle name="Comma 4 2 14 9 2 2 2" xfId="12636"/>
    <cellStyle name="Comma 4 2 14 9 2 2 2 2" xfId="22711"/>
    <cellStyle name="Comma 4 2 14 9 2 3" xfId="12635"/>
    <cellStyle name="Comma 4 2 14 9 2 3 2" xfId="22710"/>
    <cellStyle name="Comma 4 2 14 9 3" xfId="12634"/>
    <cellStyle name="Comma 4 2 14 9 3 2" xfId="22709"/>
    <cellStyle name="Comma 4 2 15" xfId="661"/>
    <cellStyle name="Comma 4 2 15 10" xfId="662"/>
    <cellStyle name="Comma 4 2 15 10 2" xfId="1923"/>
    <cellStyle name="Comma 4 2 15 10 2 2" xfId="9002"/>
    <cellStyle name="Comma 4 2 15 10 2 2 2" xfId="12640"/>
    <cellStyle name="Comma 4 2 15 10 2 2 2 2" xfId="22715"/>
    <cellStyle name="Comma 4 2 15 10 2 3" xfId="12639"/>
    <cellStyle name="Comma 4 2 15 10 2 3 2" xfId="22714"/>
    <cellStyle name="Comma 4 2 15 10 3" xfId="12638"/>
    <cellStyle name="Comma 4 2 15 10 3 2" xfId="22713"/>
    <cellStyle name="Comma 4 2 15 11" xfId="663"/>
    <cellStyle name="Comma 4 2 15 11 2" xfId="1924"/>
    <cellStyle name="Comma 4 2 15 11 2 2" xfId="9003"/>
    <cellStyle name="Comma 4 2 15 11 2 2 2" xfId="12643"/>
    <cellStyle name="Comma 4 2 15 11 2 2 2 2" xfId="22718"/>
    <cellStyle name="Comma 4 2 15 11 2 3" xfId="12642"/>
    <cellStyle name="Comma 4 2 15 11 2 3 2" xfId="22717"/>
    <cellStyle name="Comma 4 2 15 11 3" xfId="12641"/>
    <cellStyle name="Comma 4 2 15 11 3 2" xfId="22716"/>
    <cellStyle name="Comma 4 2 15 12" xfId="664"/>
    <cellStyle name="Comma 4 2 15 12 2" xfId="1925"/>
    <cellStyle name="Comma 4 2 15 12 2 2" xfId="9004"/>
    <cellStyle name="Comma 4 2 15 12 2 2 2" xfId="12646"/>
    <cellStyle name="Comma 4 2 15 12 2 2 2 2" xfId="22721"/>
    <cellStyle name="Comma 4 2 15 12 2 3" xfId="12645"/>
    <cellStyle name="Comma 4 2 15 12 2 3 2" xfId="22720"/>
    <cellStyle name="Comma 4 2 15 12 3" xfId="12644"/>
    <cellStyle name="Comma 4 2 15 12 3 2" xfId="22719"/>
    <cellStyle name="Comma 4 2 15 13" xfId="665"/>
    <cellStyle name="Comma 4 2 15 13 2" xfId="1926"/>
    <cellStyle name="Comma 4 2 15 13 2 2" xfId="9005"/>
    <cellStyle name="Comma 4 2 15 13 2 2 2" xfId="12649"/>
    <cellStyle name="Comma 4 2 15 13 2 2 2 2" xfId="22724"/>
    <cellStyle name="Comma 4 2 15 13 2 3" xfId="12648"/>
    <cellStyle name="Comma 4 2 15 13 2 3 2" xfId="22723"/>
    <cellStyle name="Comma 4 2 15 13 3" xfId="12647"/>
    <cellStyle name="Comma 4 2 15 13 3 2" xfId="22722"/>
    <cellStyle name="Comma 4 2 15 14" xfId="666"/>
    <cellStyle name="Comma 4 2 15 14 2" xfId="1927"/>
    <cellStyle name="Comma 4 2 15 14 2 2" xfId="9006"/>
    <cellStyle name="Comma 4 2 15 14 2 2 2" xfId="12652"/>
    <cellStyle name="Comma 4 2 15 14 2 2 2 2" xfId="22727"/>
    <cellStyle name="Comma 4 2 15 14 2 3" xfId="12651"/>
    <cellStyle name="Comma 4 2 15 14 2 3 2" xfId="22726"/>
    <cellStyle name="Comma 4 2 15 14 3" xfId="12650"/>
    <cellStyle name="Comma 4 2 15 14 3 2" xfId="22725"/>
    <cellStyle name="Comma 4 2 15 15" xfId="667"/>
    <cellStyle name="Comma 4 2 15 15 2" xfId="1928"/>
    <cellStyle name="Comma 4 2 15 15 2 2" xfId="9007"/>
    <cellStyle name="Comma 4 2 15 15 2 2 2" xfId="12655"/>
    <cellStyle name="Comma 4 2 15 15 2 2 2 2" xfId="22730"/>
    <cellStyle name="Comma 4 2 15 15 2 3" xfId="12654"/>
    <cellStyle name="Comma 4 2 15 15 2 3 2" xfId="22729"/>
    <cellStyle name="Comma 4 2 15 15 3" xfId="12653"/>
    <cellStyle name="Comma 4 2 15 15 3 2" xfId="22728"/>
    <cellStyle name="Comma 4 2 15 16" xfId="1922"/>
    <cellStyle name="Comma 4 2 15 16 2" xfId="9001"/>
    <cellStyle name="Comma 4 2 15 16 2 2" xfId="12657"/>
    <cellStyle name="Comma 4 2 15 16 2 2 2" xfId="22732"/>
    <cellStyle name="Comma 4 2 15 16 3" xfId="12656"/>
    <cellStyle name="Comma 4 2 15 16 3 2" xfId="22731"/>
    <cellStyle name="Comma 4 2 15 17" xfId="12637"/>
    <cellStyle name="Comma 4 2 15 17 2" xfId="22712"/>
    <cellStyle name="Comma 4 2 15 2" xfId="668"/>
    <cellStyle name="Comma 4 2 15 2 2" xfId="1929"/>
    <cellStyle name="Comma 4 2 15 2 2 2" xfId="9008"/>
    <cellStyle name="Comma 4 2 15 2 2 2 2" xfId="12660"/>
    <cellStyle name="Comma 4 2 15 2 2 2 2 2" xfId="22735"/>
    <cellStyle name="Comma 4 2 15 2 2 3" xfId="12659"/>
    <cellStyle name="Comma 4 2 15 2 2 3 2" xfId="22734"/>
    <cellStyle name="Comma 4 2 15 2 3" xfId="12658"/>
    <cellStyle name="Comma 4 2 15 2 3 2" xfId="22733"/>
    <cellStyle name="Comma 4 2 15 3" xfId="669"/>
    <cellStyle name="Comma 4 2 15 3 2" xfId="1930"/>
    <cellStyle name="Comma 4 2 15 3 2 2" xfId="9009"/>
    <cellStyle name="Comma 4 2 15 3 2 2 2" xfId="12663"/>
    <cellStyle name="Comma 4 2 15 3 2 2 2 2" xfId="22738"/>
    <cellStyle name="Comma 4 2 15 3 2 3" xfId="12662"/>
    <cellStyle name="Comma 4 2 15 3 2 3 2" xfId="22737"/>
    <cellStyle name="Comma 4 2 15 3 3" xfId="12661"/>
    <cellStyle name="Comma 4 2 15 3 3 2" xfId="22736"/>
    <cellStyle name="Comma 4 2 15 4" xfId="670"/>
    <cellStyle name="Comma 4 2 15 4 2" xfId="1931"/>
    <cellStyle name="Comma 4 2 15 4 2 2" xfId="9010"/>
    <cellStyle name="Comma 4 2 15 4 2 2 2" xfId="12666"/>
    <cellStyle name="Comma 4 2 15 4 2 2 2 2" xfId="22741"/>
    <cellStyle name="Comma 4 2 15 4 2 3" xfId="12665"/>
    <cellStyle name="Comma 4 2 15 4 2 3 2" xfId="22740"/>
    <cellStyle name="Comma 4 2 15 4 3" xfId="12664"/>
    <cellStyle name="Comma 4 2 15 4 3 2" xfId="22739"/>
    <cellStyle name="Comma 4 2 15 5" xfId="671"/>
    <cellStyle name="Comma 4 2 15 5 2" xfId="1932"/>
    <cellStyle name="Comma 4 2 15 5 2 2" xfId="9011"/>
    <cellStyle name="Comma 4 2 15 5 2 2 2" xfId="12669"/>
    <cellStyle name="Comma 4 2 15 5 2 2 2 2" xfId="22744"/>
    <cellStyle name="Comma 4 2 15 5 2 3" xfId="12668"/>
    <cellStyle name="Comma 4 2 15 5 2 3 2" xfId="22743"/>
    <cellStyle name="Comma 4 2 15 5 3" xfId="12667"/>
    <cellStyle name="Comma 4 2 15 5 3 2" xfId="22742"/>
    <cellStyle name="Comma 4 2 15 6" xfId="672"/>
    <cellStyle name="Comma 4 2 15 6 2" xfId="1933"/>
    <cellStyle name="Comma 4 2 15 6 2 2" xfId="9012"/>
    <cellStyle name="Comma 4 2 15 6 2 2 2" xfId="12672"/>
    <cellStyle name="Comma 4 2 15 6 2 2 2 2" xfId="22747"/>
    <cellStyle name="Comma 4 2 15 6 2 3" xfId="12671"/>
    <cellStyle name="Comma 4 2 15 6 2 3 2" xfId="22746"/>
    <cellStyle name="Comma 4 2 15 6 3" xfId="12670"/>
    <cellStyle name="Comma 4 2 15 6 3 2" xfId="22745"/>
    <cellStyle name="Comma 4 2 15 7" xfId="673"/>
    <cellStyle name="Comma 4 2 15 7 2" xfId="1934"/>
    <cellStyle name="Comma 4 2 15 7 2 2" xfId="9013"/>
    <cellStyle name="Comma 4 2 15 7 2 2 2" xfId="12675"/>
    <cellStyle name="Comma 4 2 15 7 2 2 2 2" xfId="22750"/>
    <cellStyle name="Comma 4 2 15 7 2 3" xfId="12674"/>
    <cellStyle name="Comma 4 2 15 7 2 3 2" xfId="22749"/>
    <cellStyle name="Comma 4 2 15 7 3" xfId="12673"/>
    <cellStyle name="Comma 4 2 15 7 3 2" xfId="22748"/>
    <cellStyle name="Comma 4 2 15 8" xfId="674"/>
    <cellStyle name="Comma 4 2 15 8 2" xfId="1935"/>
    <cellStyle name="Comma 4 2 15 8 2 2" xfId="9014"/>
    <cellStyle name="Comma 4 2 15 8 2 2 2" xfId="12678"/>
    <cellStyle name="Comma 4 2 15 8 2 2 2 2" xfId="22753"/>
    <cellStyle name="Comma 4 2 15 8 2 3" xfId="12677"/>
    <cellStyle name="Comma 4 2 15 8 2 3 2" xfId="22752"/>
    <cellStyle name="Comma 4 2 15 8 3" xfId="12676"/>
    <cellStyle name="Comma 4 2 15 8 3 2" xfId="22751"/>
    <cellStyle name="Comma 4 2 15 9" xfId="675"/>
    <cellStyle name="Comma 4 2 15 9 2" xfId="1936"/>
    <cellStyle name="Comma 4 2 15 9 2 2" xfId="9015"/>
    <cellStyle name="Comma 4 2 15 9 2 2 2" xfId="12681"/>
    <cellStyle name="Comma 4 2 15 9 2 2 2 2" xfId="22756"/>
    <cellStyle name="Comma 4 2 15 9 2 3" xfId="12680"/>
    <cellStyle name="Comma 4 2 15 9 2 3 2" xfId="22755"/>
    <cellStyle name="Comma 4 2 15 9 3" xfId="12679"/>
    <cellStyle name="Comma 4 2 15 9 3 2" xfId="22754"/>
    <cellStyle name="Comma 4 2 16" xfId="676"/>
    <cellStyle name="Comma 4 2 16 10" xfId="677"/>
    <cellStyle name="Comma 4 2 16 10 2" xfId="1938"/>
    <cellStyle name="Comma 4 2 16 10 2 2" xfId="9017"/>
    <cellStyle name="Comma 4 2 16 10 2 2 2" xfId="12685"/>
    <cellStyle name="Comma 4 2 16 10 2 2 2 2" xfId="22760"/>
    <cellStyle name="Comma 4 2 16 10 2 3" xfId="12684"/>
    <cellStyle name="Comma 4 2 16 10 2 3 2" xfId="22759"/>
    <cellStyle name="Comma 4 2 16 10 3" xfId="12683"/>
    <cellStyle name="Comma 4 2 16 10 3 2" xfId="22758"/>
    <cellStyle name="Comma 4 2 16 11" xfId="678"/>
    <cellStyle name="Comma 4 2 16 11 2" xfId="1939"/>
    <cellStyle name="Comma 4 2 16 11 2 2" xfId="9018"/>
    <cellStyle name="Comma 4 2 16 11 2 2 2" xfId="12688"/>
    <cellStyle name="Comma 4 2 16 11 2 2 2 2" xfId="22763"/>
    <cellStyle name="Comma 4 2 16 11 2 3" xfId="12687"/>
    <cellStyle name="Comma 4 2 16 11 2 3 2" xfId="22762"/>
    <cellStyle name="Comma 4 2 16 11 3" xfId="12686"/>
    <cellStyle name="Comma 4 2 16 11 3 2" xfId="22761"/>
    <cellStyle name="Comma 4 2 16 12" xfId="679"/>
    <cellStyle name="Comma 4 2 16 12 2" xfId="1940"/>
    <cellStyle name="Comma 4 2 16 12 2 2" xfId="9019"/>
    <cellStyle name="Comma 4 2 16 12 2 2 2" xfId="12691"/>
    <cellStyle name="Comma 4 2 16 12 2 2 2 2" xfId="22766"/>
    <cellStyle name="Comma 4 2 16 12 2 3" xfId="12690"/>
    <cellStyle name="Comma 4 2 16 12 2 3 2" xfId="22765"/>
    <cellStyle name="Comma 4 2 16 12 3" xfId="12689"/>
    <cellStyle name="Comma 4 2 16 12 3 2" xfId="22764"/>
    <cellStyle name="Comma 4 2 16 13" xfId="680"/>
    <cellStyle name="Comma 4 2 16 13 2" xfId="1941"/>
    <cellStyle name="Comma 4 2 16 13 2 2" xfId="9020"/>
    <cellStyle name="Comma 4 2 16 13 2 2 2" xfId="12694"/>
    <cellStyle name="Comma 4 2 16 13 2 2 2 2" xfId="22769"/>
    <cellStyle name="Comma 4 2 16 13 2 3" xfId="12693"/>
    <cellStyle name="Comma 4 2 16 13 2 3 2" xfId="22768"/>
    <cellStyle name="Comma 4 2 16 13 3" xfId="12692"/>
    <cellStyle name="Comma 4 2 16 13 3 2" xfId="22767"/>
    <cellStyle name="Comma 4 2 16 14" xfId="681"/>
    <cellStyle name="Comma 4 2 16 14 2" xfId="1942"/>
    <cellStyle name="Comma 4 2 16 14 2 2" xfId="9021"/>
    <cellStyle name="Comma 4 2 16 14 2 2 2" xfId="12697"/>
    <cellStyle name="Comma 4 2 16 14 2 2 2 2" xfId="22772"/>
    <cellStyle name="Comma 4 2 16 14 2 3" xfId="12696"/>
    <cellStyle name="Comma 4 2 16 14 2 3 2" xfId="22771"/>
    <cellStyle name="Comma 4 2 16 14 3" xfId="12695"/>
    <cellStyle name="Comma 4 2 16 14 3 2" xfId="22770"/>
    <cellStyle name="Comma 4 2 16 15" xfId="682"/>
    <cellStyle name="Comma 4 2 16 15 2" xfId="1943"/>
    <cellStyle name="Comma 4 2 16 15 2 2" xfId="9022"/>
    <cellStyle name="Comma 4 2 16 15 2 2 2" xfId="12700"/>
    <cellStyle name="Comma 4 2 16 15 2 2 2 2" xfId="22775"/>
    <cellStyle name="Comma 4 2 16 15 2 3" xfId="12699"/>
    <cellStyle name="Comma 4 2 16 15 2 3 2" xfId="22774"/>
    <cellStyle name="Comma 4 2 16 15 3" xfId="12698"/>
    <cellStyle name="Comma 4 2 16 15 3 2" xfId="22773"/>
    <cellStyle name="Comma 4 2 16 16" xfId="1937"/>
    <cellStyle name="Comma 4 2 16 16 2" xfId="9016"/>
    <cellStyle name="Comma 4 2 16 16 2 2" xfId="12702"/>
    <cellStyle name="Comma 4 2 16 16 2 2 2" xfId="22777"/>
    <cellStyle name="Comma 4 2 16 16 3" xfId="12701"/>
    <cellStyle name="Comma 4 2 16 16 3 2" xfId="22776"/>
    <cellStyle name="Comma 4 2 16 17" xfId="12682"/>
    <cellStyle name="Comma 4 2 16 17 2" xfId="22757"/>
    <cellStyle name="Comma 4 2 16 2" xfId="683"/>
    <cellStyle name="Comma 4 2 16 2 2" xfId="1944"/>
    <cellStyle name="Comma 4 2 16 2 2 2" xfId="9023"/>
    <cellStyle name="Comma 4 2 16 2 2 2 2" xfId="12705"/>
    <cellStyle name="Comma 4 2 16 2 2 2 2 2" xfId="22780"/>
    <cellStyle name="Comma 4 2 16 2 2 3" xfId="12704"/>
    <cellStyle name="Comma 4 2 16 2 2 3 2" xfId="22779"/>
    <cellStyle name="Comma 4 2 16 2 3" xfId="12703"/>
    <cellStyle name="Comma 4 2 16 2 3 2" xfId="22778"/>
    <cellStyle name="Comma 4 2 16 3" xfId="684"/>
    <cellStyle name="Comma 4 2 16 3 2" xfId="1945"/>
    <cellStyle name="Comma 4 2 16 3 2 2" xfId="9024"/>
    <cellStyle name="Comma 4 2 16 3 2 2 2" xfId="12708"/>
    <cellStyle name="Comma 4 2 16 3 2 2 2 2" xfId="22783"/>
    <cellStyle name="Comma 4 2 16 3 2 3" xfId="12707"/>
    <cellStyle name="Comma 4 2 16 3 2 3 2" xfId="22782"/>
    <cellStyle name="Comma 4 2 16 3 3" xfId="12706"/>
    <cellStyle name="Comma 4 2 16 3 3 2" xfId="22781"/>
    <cellStyle name="Comma 4 2 16 4" xfId="685"/>
    <cellStyle name="Comma 4 2 16 4 2" xfId="1946"/>
    <cellStyle name="Comma 4 2 16 4 2 2" xfId="9025"/>
    <cellStyle name="Comma 4 2 16 4 2 2 2" xfId="12711"/>
    <cellStyle name="Comma 4 2 16 4 2 2 2 2" xfId="22786"/>
    <cellStyle name="Comma 4 2 16 4 2 3" xfId="12710"/>
    <cellStyle name="Comma 4 2 16 4 2 3 2" xfId="22785"/>
    <cellStyle name="Comma 4 2 16 4 3" xfId="12709"/>
    <cellStyle name="Comma 4 2 16 4 3 2" xfId="22784"/>
    <cellStyle name="Comma 4 2 16 5" xfId="686"/>
    <cellStyle name="Comma 4 2 16 5 2" xfId="1947"/>
    <cellStyle name="Comma 4 2 16 5 2 2" xfId="9026"/>
    <cellStyle name="Comma 4 2 16 5 2 2 2" xfId="12714"/>
    <cellStyle name="Comma 4 2 16 5 2 2 2 2" xfId="22789"/>
    <cellStyle name="Comma 4 2 16 5 2 3" xfId="12713"/>
    <cellStyle name="Comma 4 2 16 5 2 3 2" xfId="22788"/>
    <cellStyle name="Comma 4 2 16 5 3" xfId="12712"/>
    <cellStyle name="Comma 4 2 16 5 3 2" xfId="22787"/>
    <cellStyle name="Comma 4 2 16 6" xfId="687"/>
    <cellStyle name="Comma 4 2 16 6 2" xfId="1948"/>
    <cellStyle name="Comma 4 2 16 6 2 2" xfId="9027"/>
    <cellStyle name="Comma 4 2 16 6 2 2 2" xfId="12717"/>
    <cellStyle name="Comma 4 2 16 6 2 2 2 2" xfId="22792"/>
    <cellStyle name="Comma 4 2 16 6 2 3" xfId="12716"/>
    <cellStyle name="Comma 4 2 16 6 2 3 2" xfId="22791"/>
    <cellStyle name="Comma 4 2 16 6 3" xfId="12715"/>
    <cellStyle name="Comma 4 2 16 6 3 2" xfId="22790"/>
    <cellStyle name="Comma 4 2 16 7" xfId="688"/>
    <cellStyle name="Comma 4 2 16 7 2" xfId="1949"/>
    <cellStyle name="Comma 4 2 16 7 2 2" xfId="9028"/>
    <cellStyle name="Comma 4 2 16 7 2 2 2" xfId="12720"/>
    <cellStyle name="Comma 4 2 16 7 2 2 2 2" xfId="22795"/>
    <cellStyle name="Comma 4 2 16 7 2 3" xfId="12719"/>
    <cellStyle name="Comma 4 2 16 7 2 3 2" xfId="22794"/>
    <cellStyle name="Comma 4 2 16 7 3" xfId="12718"/>
    <cellStyle name="Comma 4 2 16 7 3 2" xfId="22793"/>
    <cellStyle name="Comma 4 2 16 8" xfId="689"/>
    <cellStyle name="Comma 4 2 16 8 2" xfId="1950"/>
    <cellStyle name="Comma 4 2 16 8 2 2" xfId="9029"/>
    <cellStyle name="Comma 4 2 16 8 2 2 2" xfId="12723"/>
    <cellStyle name="Comma 4 2 16 8 2 2 2 2" xfId="22798"/>
    <cellStyle name="Comma 4 2 16 8 2 3" xfId="12722"/>
    <cellStyle name="Comma 4 2 16 8 2 3 2" xfId="22797"/>
    <cellStyle name="Comma 4 2 16 8 3" xfId="12721"/>
    <cellStyle name="Comma 4 2 16 8 3 2" xfId="22796"/>
    <cellStyle name="Comma 4 2 16 9" xfId="690"/>
    <cellStyle name="Comma 4 2 16 9 2" xfId="1951"/>
    <cellStyle name="Comma 4 2 16 9 2 2" xfId="9030"/>
    <cellStyle name="Comma 4 2 16 9 2 2 2" xfId="12726"/>
    <cellStyle name="Comma 4 2 16 9 2 2 2 2" xfId="22801"/>
    <cellStyle name="Comma 4 2 16 9 2 3" xfId="12725"/>
    <cellStyle name="Comma 4 2 16 9 2 3 2" xfId="22800"/>
    <cellStyle name="Comma 4 2 16 9 3" xfId="12724"/>
    <cellStyle name="Comma 4 2 16 9 3 2" xfId="22799"/>
    <cellStyle name="Comma 4 2 17" xfId="1846"/>
    <cellStyle name="Comma 4 2 17 2" xfId="8925"/>
    <cellStyle name="Comma 4 2 17 2 2" xfId="12728"/>
    <cellStyle name="Comma 4 2 17 2 2 2" xfId="22803"/>
    <cellStyle name="Comma 4 2 17 3" xfId="12727"/>
    <cellStyle name="Comma 4 2 17 3 2" xfId="22802"/>
    <cellStyle name="Comma 4 2 18" xfId="9623"/>
    <cellStyle name="Comma 4 2 18 2" xfId="12729"/>
    <cellStyle name="Comma 4 2 18 2 2" xfId="22804"/>
    <cellStyle name="Comma 4 2 19" xfId="12411"/>
    <cellStyle name="Comma 4 2 19 2" xfId="22486"/>
    <cellStyle name="Comma 4 2 2" xfId="691"/>
    <cellStyle name="Comma 4 2 2 10" xfId="692"/>
    <cellStyle name="Comma 4 2 2 10 2" xfId="1953"/>
    <cellStyle name="Comma 4 2 2 10 2 2" xfId="9032"/>
    <cellStyle name="Comma 4 2 2 10 2 2 2" xfId="12733"/>
    <cellStyle name="Comma 4 2 2 10 2 2 2 2" xfId="22808"/>
    <cellStyle name="Comma 4 2 2 10 2 3" xfId="12732"/>
    <cellStyle name="Comma 4 2 2 10 2 3 2" xfId="22807"/>
    <cellStyle name="Comma 4 2 2 10 3" xfId="12731"/>
    <cellStyle name="Comma 4 2 2 10 3 2" xfId="22806"/>
    <cellStyle name="Comma 4 2 2 11" xfId="693"/>
    <cellStyle name="Comma 4 2 2 11 2" xfId="1954"/>
    <cellStyle name="Comma 4 2 2 11 2 2" xfId="9033"/>
    <cellStyle name="Comma 4 2 2 11 2 2 2" xfId="12736"/>
    <cellStyle name="Comma 4 2 2 11 2 2 2 2" xfId="22811"/>
    <cellStyle name="Comma 4 2 2 11 2 3" xfId="12735"/>
    <cellStyle name="Comma 4 2 2 11 2 3 2" xfId="22810"/>
    <cellStyle name="Comma 4 2 2 11 3" xfId="12734"/>
    <cellStyle name="Comma 4 2 2 11 3 2" xfId="22809"/>
    <cellStyle name="Comma 4 2 2 12" xfId="694"/>
    <cellStyle name="Comma 4 2 2 12 2" xfId="1955"/>
    <cellStyle name="Comma 4 2 2 12 2 2" xfId="9034"/>
    <cellStyle name="Comma 4 2 2 12 2 2 2" xfId="12739"/>
    <cellStyle name="Comma 4 2 2 12 2 2 2 2" xfId="22814"/>
    <cellStyle name="Comma 4 2 2 12 2 3" xfId="12738"/>
    <cellStyle name="Comma 4 2 2 12 2 3 2" xfId="22813"/>
    <cellStyle name="Comma 4 2 2 12 3" xfId="12737"/>
    <cellStyle name="Comma 4 2 2 12 3 2" xfId="22812"/>
    <cellStyle name="Comma 4 2 2 13" xfId="695"/>
    <cellStyle name="Comma 4 2 2 13 2" xfId="1956"/>
    <cellStyle name="Comma 4 2 2 13 2 2" xfId="9035"/>
    <cellStyle name="Comma 4 2 2 13 2 2 2" xfId="12742"/>
    <cellStyle name="Comma 4 2 2 13 2 2 2 2" xfId="22817"/>
    <cellStyle name="Comma 4 2 2 13 2 3" xfId="12741"/>
    <cellStyle name="Comma 4 2 2 13 2 3 2" xfId="22816"/>
    <cellStyle name="Comma 4 2 2 13 3" xfId="12740"/>
    <cellStyle name="Comma 4 2 2 13 3 2" xfId="22815"/>
    <cellStyle name="Comma 4 2 2 14" xfId="696"/>
    <cellStyle name="Comma 4 2 2 14 2" xfId="1957"/>
    <cellStyle name="Comma 4 2 2 14 2 2" xfId="9036"/>
    <cellStyle name="Comma 4 2 2 14 2 2 2" xfId="12745"/>
    <cellStyle name="Comma 4 2 2 14 2 2 2 2" xfId="22820"/>
    <cellStyle name="Comma 4 2 2 14 2 3" xfId="12744"/>
    <cellStyle name="Comma 4 2 2 14 2 3 2" xfId="22819"/>
    <cellStyle name="Comma 4 2 2 14 3" xfId="12743"/>
    <cellStyle name="Comma 4 2 2 14 3 2" xfId="22818"/>
    <cellStyle name="Comma 4 2 2 15" xfId="697"/>
    <cellStyle name="Comma 4 2 2 15 2" xfId="1958"/>
    <cellStyle name="Comma 4 2 2 15 2 2" xfId="9037"/>
    <cellStyle name="Comma 4 2 2 15 2 2 2" xfId="12748"/>
    <cellStyle name="Comma 4 2 2 15 2 2 2 2" xfId="22823"/>
    <cellStyle name="Comma 4 2 2 15 2 3" xfId="12747"/>
    <cellStyle name="Comma 4 2 2 15 2 3 2" xfId="22822"/>
    <cellStyle name="Comma 4 2 2 15 3" xfId="12746"/>
    <cellStyle name="Comma 4 2 2 15 3 2" xfId="22821"/>
    <cellStyle name="Comma 4 2 2 16" xfId="1952"/>
    <cellStyle name="Comma 4 2 2 16 2" xfId="9031"/>
    <cellStyle name="Comma 4 2 2 16 2 2" xfId="12750"/>
    <cellStyle name="Comma 4 2 2 16 2 2 2" xfId="22825"/>
    <cellStyle name="Comma 4 2 2 16 3" xfId="12749"/>
    <cellStyle name="Comma 4 2 2 16 3 2" xfId="22824"/>
    <cellStyle name="Comma 4 2 2 17" xfId="12730"/>
    <cellStyle name="Comma 4 2 2 17 2" xfId="22805"/>
    <cellStyle name="Comma 4 2 2 2" xfId="698"/>
    <cellStyle name="Comma 4 2 2 2 2" xfId="1959"/>
    <cellStyle name="Comma 4 2 2 2 2 2" xfId="9038"/>
    <cellStyle name="Comma 4 2 2 2 2 2 2" xfId="12753"/>
    <cellStyle name="Comma 4 2 2 2 2 2 2 2" xfId="22828"/>
    <cellStyle name="Comma 4 2 2 2 2 3" xfId="12752"/>
    <cellStyle name="Comma 4 2 2 2 2 3 2" xfId="22827"/>
    <cellStyle name="Comma 4 2 2 2 3" xfId="12751"/>
    <cellStyle name="Comma 4 2 2 2 3 2" xfId="22826"/>
    <cellStyle name="Comma 4 2 2 3" xfId="699"/>
    <cellStyle name="Comma 4 2 2 3 2" xfId="1960"/>
    <cellStyle name="Comma 4 2 2 3 2 2" xfId="9039"/>
    <cellStyle name="Comma 4 2 2 3 2 2 2" xfId="12756"/>
    <cellStyle name="Comma 4 2 2 3 2 2 2 2" xfId="22831"/>
    <cellStyle name="Comma 4 2 2 3 2 3" xfId="12755"/>
    <cellStyle name="Comma 4 2 2 3 2 3 2" xfId="22830"/>
    <cellStyle name="Comma 4 2 2 3 3" xfId="12754"/>
    <cellStyle name="Comma 4 2 2 3 3 2" xfId="22829"/>
    <cellStyle name="Comma 4 2 2 4" xfId="700"/>
    <cellStyle name="Comma 4 2 2 4 2" xfId="1961"/>
    <cellStyle name="Comma 4 2 2 4 2 2" xfId="9040"/>
    <cellStyle name="Comma 4 2 2 4 2 2 2" xfId="12759"/>
    <cellStyle name="Comma 4 2 2 4 2 2 2 2" xfId="22834"/>
    <cellStyle name="Comma 4 2 2 4 2 3" xfId="12758"/>
    <cellStyle name="Comma 4 2 2 4 2 3 2" xfId="22833"/>
    <cellStyle name="Comma 4 2 2 4 3" xfId="12757"/>
    <cellStyle name="Comma 4 2 2 4 3 2" xfId="22832"/>
    <cellStyle name="Comma 4 2 2 5" xfId="701"/>
    <cellStyle name="Comma 4 2 2 5 2" xfId="1962"/>
    <cellStyle name="Comma 4 2 2 5 2 2" xfId="9041"/>
    <cellStyle name="Comma 4 2 2 5 2 2 2" xfId="12762"/>
    <cellStyle name="Comma 4 2 2 5 2 2 2 2" xfId="22837"/>
    <cellStyle name="Comma 4 2 2 5 2 3" xfId="12761"/>
    <cellStyle name="Comma 4 2 2 5 2 3 2" xfId="22836"/>
    <cellStyle name="Comma 4 2 2 5 3" xfId="12760"/>
    <cellStyle name="Comma 4 2 2 5 3 2" xfId="22835"/>
    <cellStyle name="Comma 4 2 2 6" xfId="702"/>
    <cellStyle name="Comma 4 2 2 6 2" xfId="1963"/>
    <cellStyle name="Comma 4 2 2 6 2 2" xfId="9042"/>
    <cellStyle name="Comma 4 2 2 6 2 2 2" xfId="12765"/>
    <cellStyle name="Comma 4 2 2 6 2 2 2 2" xfId="22840"/>
    <cellStyle name="Comma 4 2 2 6 2 3" xfId="12764"/>
    <cellStyle name="Comma 4 2 2 6 2 3 2" xfId="22839"/>
    <cellStyle name="Comma 4 2 2 6 3" xfId="12763"/>
    <cellStyle name="Comma 4 2 2 6 3 2" xfId="22838"/>
    <cellStyle name="Comma 4 2 2 7" xfId="703"/>
    <cellStyle name="Comma 4 2 2 7 2" xfId="1964"/>
    <cellStyle name="Comma 4 2 2 7 2 2" xfId="9043"/>
    <cellStyle name="Comma 4 2 2 7 2 2 2" xfId="12768"/>
    <cellStyle name="Comma 4 2 2 7 2 2 2 2" xfId="22843"/>
    <cellStyle name="Comma 4 2 2 7 2 3" xfId="12767"/>
    <cellStyle name="Comma 4 2 2 7 2 3 2" xfId="22842"/>
    <cellStyle name="Comma 4 2 2 7 3" xfId="12766"/>
    <cellStyle name="Comma 4 2 2 7 3 2" xfId="22841"/>
    <cellStyle name="Comma 4 2 2 8" xfId="704"/>
    <cellStyle name="Comma 4 2 2 8 2" xfId="1965"/>
    <cellStyle name="Comma 4 2 2 8 2 2" xfId="9044"/>
    <cellStyle name="Comma 4 2 2 8 2 2 2" xfId="12771"/>
    <cellStyle name="Comma 4 2 2 8 2 2 2 2" xfId="22846"/>
    <cellStyle name="Comma 4 2 2 8 2 3" xfId="12770"/>
    <cellStyle name="Comma 4 2 2 8 2 3 2" xfId="22845"/>
    <cellStyle name="Comma 4 2 2 8 3" xfId="12769"/>
    <cellStyle name="Comma 4 2 2 8 3 2" xfId="22844"/>
    <cellStyle name="Comma 4 2 2 9" xfId="705"/>
    <cellStyle name="Comma 4 2 2 9 2" xfId="1966"/>
    <cellStyle name="Comma 4 2 2 9 2 2" xfId="9045"/>
    <cellStyle name="Comma 4 2 2 9 2 2 2" xfId="12774"/>
    <cellStyle name="Comma 4 2 2 9 2 2 2 2" xfId="22849"/>
    <cellStyle name="Comma 4 2 2 9 2 3" xfId="12773"/>
    <cellStyle name="Comma 4 2 2 9 2 3 2" xfId="22848"/>
    <cellStyle name="Comma 4 2 2 9 3" xfId="12772"/>
    <cellStyle name="Comma 4 2 2 9 3 2" xfId="22847"/>
    <cellStyle name="Comma 4 2 3" xfId="706"/>
    <cellStyle name="Comma 4 2 3 10" xfId="707"/>
    <cellStyle name="Comma 4 2 3 10 2" xfId="1968"/>
    <cellStyle name="Comma 4 2 3 10 2 2" xfId="9047"/>
    <cellStyle name="Comma 4 2 3 10 2 2 2" xfId="12778"/>
    <cellStyle name="Comma 4 2 3 10 2 2 2 2" xfId="22853"/>
    <cellStyle name="Comma 4 2 3 10 2 3" xfId="12777"/>
    <cellStyle name="Comma 4 2 3 10 2 3 2" xfId="22852"/>
    <cellStyle name="Comma 4 2 3 10 3" xfId="12776"/>
    <cellStyle name="Comma 4 2 3 10 3 2" xfId="22851"/>
    <cellStyle name="Comma 4 2 3 11" xfId="708"/>
    <cellStyle name="Comma 4 2 3 11 2" xfId="1969"/>
    <cellStyle name="Comma 4 2 3 11 2 2" xfId="9048"/>
    <cellStyle name="Comma 4 2 3 11 2 2 2" xfId="12781"/>
    <cellStyle name="Comma 4 2 3 11 2 2 2 2" xfId="22856"/>
    <cellStyle name="Comma 4 2 3 11 2 3" xfId="12780"/>
    <cellStyle name="Comma 4 2 3 11 2 3 2" xfId="22855"/>
    <cellStyle name="Comma 4 2 3 11 3" xfId="12779"/>
    <cellStyle name="Comma 4 2 3 11 3 2" xfId="22854"/>
    <cellStyle name="Comma 4 2 3 12" xfId="709"/>
    <cellStyle name="Comma 4 2 3 12 2" xfId="1970"/>
    <cellStyle name="Comma 4 2 3 12 2 2" xfId="9049"/>
    <cellStyle name="Comma 4 2 3 12 2 2 2" xfId="12784"/>
    <cellStyle name="Comma 4 2 3 12 2 2 2 2" xfId="22859"/>
    <cellStyle name="Comma 4 2 3 12 2 3" xfId="12783"/>
    <cellStyle name="Comma 4 2 3 12 2 3 2" xfId="22858"/>
    <cellStyle name="Comma 4 2 3 12 3" xfId="12782"/>
    <cellStyle name="Comma 4 2 3 12 3 2" xfId="22857"/>
    <cellStyle name="Comma 4 2 3 13" xfId="710"/>
    <cellStyle name="Comma 4 2 3 13 2" xfId="1971"/>
    <cellStyle name="Comma 4 2 3 13 2 2" xfId="9050"/>
    <cellStyle name="Comma 4 2 3 13 2 2 2" xfId="12787"/>
    <cellStyle name="Comma 4 2 3 13 2 2 2 2" xfId="22862"/>
    <cellStyle name="Comma 4 2 3 13 2 3" xfId="12786"/>
    <cellStyle name="Comma 4 2 3 13 2 3 2" xfId="22861"/>
    <cellStyle name="Comma 4 2 3 13 3" xfId="12785"/>
    <cellStyle name="Comma 4 2 3 13 3 2" xfId="22860"/>
    <cellStyle name="Comma 4 2 3 14" xfId="711"/>
    <cellStyle name="Comma 4 2 3 14 2" xfId="1972"/>
    <cellStyle name="Comma 4 2 3 14 2 2" xfId="9051"/>
    <cellStyle name="Comma 4 2 3 14 2 2 2" xfId="12790"/>
    <cellStyle name="Comma 4 2 3 14 2 2 2 2" xfId="22865"/>
    <cellStyle name="Comma 4 2 3 14 2 3" xfId="12789"/>
    <cellStyle name="Comma 4 2 3 14 2 3 2" xfId="22864"/>
    <cellStyle name="Comma 4 2 3 14 3" xfId="12788"/>
    <cellStyle name="Comma 4 2 3 14 3 2" xfId="22863"/>
    <cellStyle name="Comma 4 2 3 15" xfId="712"/>
    <cellStyle name="Comma 4 2 3 15 2" xfId="1973"/>
    <cellStyle name="Comma 4 2 3 15 2 2" xfId="9052"/>
    <cellStyle name="Comma 4 2 3 15 2 2 2" xfId="12793"/>
    <cellStyle name="Comma 4 2 3 15 2 2 2 2" xfId="22868"/>
    <cellStyle name="Comma 4 2 3 15 2 3" xfId="12792"/>
    <cellStyle name="Comma 4 2 3 15 2 3 2" xfId="22867"/>
    <cellStyle name="Comma 4 2 3 15 3" xfId="12791"/>
    <cellStyle name="Comma 4 2 3 15 3 2" xfId="22866"/>
    <cellStyle name="Comma 4 2 3 16" xfId="1967"/>
    <cellStyle name="Comma 4 2 3 16 2" xfId="9046"/>
    <cellStyle name="Comma 4 2 3 16 2 2" xfId="12795"/>
    <cellStyle name="Comma 4 2 3 16 2 2 2" xfId="22870"/>
    <cellStyle name="Comma 4 2 3 16 3" xfId="12794"/>
    <cellStyle name="Comma 4 2 3 16 3 2" xfId="22869"/>
    <cellStyle name="Comma 4 2 3 17" xfId="12775"/>
    <cellStyle name="Comma 4 2 3 17 2" xfId="22850"/>
    <cellStyle name="Comma 4 2 3 2" xfId="713"/>
    <cellStyle name="Comma 4 2 3 2 2" xfId="1974"/>
    <cellStyle name="Comma 4 2 3 2 2 2" xfId="9053"/>
    <cellStyle name="Comma 4 2 3 2 2 2 2" xfId="12798"/>
    <cellStyle name="Comma 4 2 3 2 2 2 2 2" xfId="22873"/>
    <cellStyle name="Comma 4 2 3 2 2 3" xfId="12797"/>
    <cellStyle name="Comma 4 2 3 2 2 3 2" xfId="22872"/>
    <cellStyle name="Comma 4 2 3 2 3" xfId="12796"/>
    <cellStyle name="Comma 4 2 3 2 3 2" xfId="22871"/>
    <cellStyle name="Comma 4 2 3 3" xfId="714"/>
    <cellStyle name="Comma 4 2 3 3 2" xfId="1975"/>
    <cellStyle name="Comma 4 2 3 3 2 2" xfId="9054"/>
    <cellStyle name="Comma 4 2 3 3 2 2 2" xfId="12801"/>
    <cellStyle name="Comma 4 2 3 3 2 2 2 2" xfId="22876"/>
    <cellStyle name="Comma 4 2 3 3 2 3" xfId="12800"/>
    <cellStyle name="Comma 4 2 3 3 2 3 2" xfId="22875"/>
    <cellStyle name="Comma 4 2 3 3 3" xfId="12799"/>
    <cellStyle name="Comma 4 2 3 3 3 2" xfId="22874"/>
    <cellStyle name="Comma 4 2 3 4" xfId="715"/>
    <cellStyle name="Comma 4 2 3 4 2" xfId="1976"/>
    <cellStyle name="Comma 4 2 3 4 2 2" xfId="9055"/>
    <cellStyle name="Comma 4 2 3 4 2 2 2" xfId="12804"/>
    <cellStyle name="Comma 4 2 3 4 2 2 2 2" xfId="22879"/>
    <cellStyle name="Comma 4 2 3 4 2 3" xfId="12803"/>
    <cellStyle name="Comma 4 2 3 4 2 3 2" xfId="22878"/>
    <cellStyle name="Comma 4 2 3 4 3" xfId="12802"/>
    <cellStyle name="Comma 4 2 3 4 3 2" xfId="22877"/>
    <cellStyle name="Comma 4 2 3 5" xfId="716"/>
    <cellStyle name="Comma 4 2 3 5 2" xfId="1977"/>
    <cellStyle name="Comma 4 2 3 5 2 2" xfId="9056"/>
    <cellStyle name="Comma 4 2 3 5 2 2 2" xfId="12807"/>
    <cellStyle name="Comma 4 2 3 5 2 2 2 2" xfId="22882"/>
    <cellStyle name="Comma 4 2 3 5 2 3" xfId="12806"/>
    <cellStyle name="Comma 4 2 3 5 2 3 2" xfId="22881"/>
    <cellStyle name="Comma 4 2 3 5 3" xfId="12805"/>
    <cellStyle name="Comma 4 2 3 5 3 2" xfId="22880"/>
    <cellStyle name="Comma 4 2 3 6" xfId="717"/>
    <cellStyle name="Comma 4 2 3 6 2" xfId="1978"/>
    <cellStyle name="Comma 4 2 3 6 2 2" xfId="9057"/>
    <cellStyle name="Comma 4 2 3 6 2 2 2" xfId="12810"/>
    <cellStyle name="Comma 4 2 3 6 2 2 2 2" xfId="22885"/>
    <cellStyle name="Comma 4 2 3 6 2 3" xfId="12809"/>
    <cellStyle name="Comma 4 2 3 6 2 3 2" xfId="22884"/>
    <cellStyle name="Comma 4 2 3 6 3" xfId="12808"/>
    <cellStyle name="Comma 4 2 3 6 3 2" xfId="22883"/>
    <cellStyle name="Comma 4 2 3 7" xfId="718"/>
    <cellStyle name="Comma 4 2 3 7 2" xfId="1979"/>
    <cellStyle name="Comma 4 2 3 7 2 2" xfId="9058"/>
    <cellStyle name="Comma 4 2 3 7 2 2 2" xfId="12813"/>
    <cellStyle name="Comma 4 2 3 7 2 2 2 2" xfId="22888"/>
    <cellStyle name="Comma 4 2 3 7 2 3" xfId="12812"/>
    <cellStyle name="Comma 4 2 3 7 2 3 2" xfId="22887"/>
    <cellStyle name="Comma 4 2 3 7 3" xfId="12811"/>
    <cellStyle name="Comma 4 2 3 7 3 2" xfId="22886"/>
    <cellStyle name="Comma 4 2 3 8" xfId="719"/>
    <cellStyle name="Comma 4 2 3 8 2" xfId="1980"/>
    <cellStyle name="Comma 4 2 3 8 2 2" xfId="9059"/>
    <cellStyle name="Comma 4 2 3 8 2 2 2" xfId="12816"/>
    <cellStyle name="Comma 4 2 3 8 2 2 2 2" xfId="22891"/>
    <cellStyle name="Comma 4 2 3 8 2 3" xfId="12815"/>
    <cellStyle name="Comma 4 2 3 8 2 3 2" xfId="22890"/>
    <cellStyle name="Comma 4 2 3 8 3" xfId="12814"/>
    <cellStyle name="Comma 4 2 3 8 3 2" xfId="22889"/>
    <cellStyle name="Comma 4 2 3 9" xfId="720"/>
    <cellStyle name="Comma 4 2 3 9 2" xfId="1981"/>
    <cellStyle name="Comma 4 2 3 9 2 2" xfId="9060"/>
    <cellStyle name="Comma 4 2 3 9 2 2 2" xfId="12819"/>
    <cellStyle name="Comma 4 2 3 9 2 2 2 2" xfId="22894"/>
    <cellStyle name="Comma 4 2 3 9 2 3" xfId="12818"/>
    <cellStyle name="Comma 4 2 3 9 2 3 2" xfId="22893"/>
    <cellStyle name="Comma 4 2 3 9 3" xfId="12817"/>
    <cellStyle name="Comma 4 2 3 9 3 2" xfId="22892"/>
    <cellStyle name="Comma 4 2 4" xfId="721"/>
    <cellStyle name="Comma 4 2 4 10" xfId="722"/>
    <cellStyle name="Comma 4 2 4 10 2" xfId="1983"/>
    <cellStyle name="Comma 4 2 4 10 2 2" xfId="9062"/>
    <cellStyle name="Comma 4 2 4 10 2 2 2" xfId="12823"/>
    <cellStyle name="Comma 4 2 4 10 2 2 2 2" xfId="22898"/>
    <cellStyle name="Comma 4 2 4 10 2 3" xfId="12822"/>
    <cellStyle name="Comma 4 2 4 10 2 3 2" xfId="22897"/>
    <cellStyle name="Comma 4 2 4 10 3" xfId="12821"/>
    <cellStyle name="Comma 4 2 4 10 3 2" xfId="22896"/>
    <cellStyle name="Comma 4 2 4 11" xfId="723"/>
    <cellStyle name="Comma 4 2 4 11 2" xfId="1984"/>
    <cellStyle name="Comma 4 2 4 11 2 2" xfId="9063"/>
    <cellStyle name="Comma 4 2 4 11 2 2 2" xfId="12826"/>
    <cellStyle name="Comma 4 2 4 11 2 2 2 2" xfId="22901"/>
    <cellStyle name="Comma 4 2 4 11 2 3" xfId="12825"/>
    <cellStyle name="Comma 4 2 4 11 2 3 2" xfId="22900"/>
    <cellStyle name="Comma 4 2 4 11 3" xfId="12824"/>
    <cellStyle name="Comma 4 2 4 11 3 2" xfId="22899"/>
    <cellStyle name="Comma 4 2 4 12" xfId="724"/>
    <cellStyle name="Comma 4 2 4 12 2" xfId="1985"/>
    <cellStyle name="Comma 4 2 4 12 2 2" xfId="9064"/>
    <cellStyle name="Comma 4 2 4 12 2 2 2" xfId="12829"/>
    <cellStyle name="Comma 4 2 4 12 2 2 2 2" xfId="22904"/>
    <cellStyle name="Comma 4 2 4 12 2 3" xfId="12828"/>
    <cellStyle name="Comma 4 2 4 12 2 3 2" xfId="22903"/>
    <cellStyle name="Comma 4 2 4 12 3" xfId="12827"/>
    <cellStyle name="Comma 4 2 4 12 3 2" xfId="22902"/>
    <cellStyle name="Comma 4 2 4 13" xfId="725"/>
    <cellStyle name="Comma 4 2 4 13 2" xfId="1986"/>
    <cellStyle name="Comma 4 2 4 13 2 2" xfId="9065"/>
    <cellStyle name="Comma 4 2 4 13 2 2 2" xfId="12832"/>
    <cellStyle name="Comma 4 2 4 13 2 2 2 2" xfId="22907"/>
    <cellStyle name="Comma 4 2 4 13 2 3" xfId="12831"/>
    <cellStyle name="Comma 4 2 4 13 2 3 2" xfId="22906"/>
    <cellStyle name="Comma 4 2 4 13 3" xfId="12830"/>
    <cellStyle name="Comma 4 2 4 13 3 2" xfId="22905"/>
    <cellStyle name="Comma 4 2 4 14" xfId="726"/>
    <cellStyle name="Comma 4 2 4 14 2" xfId="1987"/>
    <cellStyle name="Comma 4 2 4 14 2 2" xfId="9066"/>
    <cellStyle name="Comma 4 2 4 14 2 2 2" xfId="12835"/>
    <cellStyle name="Comma 4 2 4 14 2 2 2 2" xfId="22910"/>
    <cellStyle name="Comma 4 2 4 14 2 3" xfId="12834"/>
    <cellStyle name="Comma 4 2 4 14 2 3 2" xfId="22909"/>
    <cellStyle name="Comma 4 2 4 14 3" xfId="12833"/>
    <cellStyle name="Comma 4 2 4 14 3 2" xfId="22908"/>
    <cellStyle name="Comma 4 2 4 15" xfId="727"/>
    <cellStyle name="Comma 4 2 4 15 2" xfId="1988"/>
    <cellStyle name="Comma 4 2 4 15 2 2" xfId="9067"/>
    <cellStyle name="Comma 4 2 4 15 2 2 2" xfId="12838"/>
    <cellStyle name="Comma 4 2 4 15 2 2 2 2" xfId="22913"/>
    <cellStyle name="Comma 4 2 4 15 2 3" xfId="12837"/>
    <cellStyle name="Comma 4 2 4 15 2 3 2" xfId="22912"/>
    <cellStyle name="Comma 4 2 4 15 3" xfId="12836"/>
    <cellStyle name="Comma 4 2 4 15 3 2" xfId="22911"/>
    <cellStyle name="Comma 4 2 4 16" xfId="1982"/>
    <cellStyle name="Comma 4 2 4 16 2" xfId="9061"/>
    <cellStyle name="Comma 4 2 4 16 2 2" xfId="12840"/>
    <cellStyle name="Comma 4 2 4 16 2 2 2" xfId="22915"/>
    <cellStyle name="Comma 4 2 4 16 3" xfId="12839"/>
    <cellStyle name="Comma 4 2 4 16 3 2" xfId="22914"/>
    <cellStyle name="Comma 4 2 4 17" xfId="12820"/>
    <cellStyle name="Comma 4 2 4 17 2" xfId="22895"/>
    <cellStyle name="Comma 4 2 4 2" xfId="728"/>
    <cellStyle name="Comma 4 2 4 2 2" xfId="1989"/>
    <cellStyle name="Comma 4 2 4 2 2 2" xfId="9068"/>
    <cellStyle name="Comma 4 2 4 2 2 2 2" xfId="12843"/>
    <cellStyle name="Comma 4 2 4 2 2 2 2 2" xfId="22918"/>
    <cellStyle name="Comma 4 2 4 2 2 3" xfId="12842"/>
    <cellStyle name="Comma 4 2 4 2 2 3 2" xfId="22917"/>
    <cellStyle name="Comma 4 2 4 2 3" xfId="12841"/>
    <cellStyle name="Comma 4 2 4 2 3 2" xfId="22916"/>
    <cellStyle name="Comma 4 2 4 3" xfId="729"/>
    <cellStyle name="Comma 4 2 4 3 2" xfId="1990"/>
    <cellStyle name="Comma 4 2 4 3 2 2" xfId="9069"/>
    <cellStyle name="Comma 4 2 4 3 2 2 2" xfId="12846"/>
    <cellStyle name="Comma 4 2 4 3 2 2 2 2" xfId="22921"/>
    <cellStyle name="Comma 4 2 4 3 2 3" xfId="12845"/>
    <cellStyle name="Comma 4 2 4 3 2 3 2" xfId="22920"/>
    <cellStyle name="Comma 4 2 4 3 3" xfId="12844"/>
    <cellStyle name="Comma 4 2 4 3 3 2" xfId="22919"/>
    <cellStyle name="Comma 4 2 4 4" xfId="730"/>
    <cellStyle name="Comma 4 2 4 4 2" xfId="1991"/>
    <cellStyle name="Comma 4 2 4 4 2 2" xfId="9070"/>
    <cellStyle name="Comma 4 2 4 4 2 2 2" xfId="12849"/>
    <cellStyle name="Comma 4 2 4 4 2 2 2 2" xfId="22924"/>
    <cellStyle name="Comma 4 2 4 4 2 3" xfId="12848"/>
    <cellStyle name="Comma 4 2 4 4 2 3 2" xfId="22923"/>
    <cellStyle name="Comma 4 2 4 4 3" xfId="12847"/>
    <cellStyle name="Comma 4 2 4 4 3 2" xfId="22922"/>
    <cellStyle name="Comma 4 2 4 5" xfId="731"/>
    <cellStyle name="Comma 4 2 4 5 2" xfId="1992"/>
    <cellStyle name="Comma 4 2 4 5 2 2" xfId="9071"/>
    <cellStyle name="Comma 4 2 4 5 2 2 2" xfId="12852"/>
    <cellStyle name="Comma 4 2 4 5 2 2 2 2" xfId="22927"/>
    <cellStyle name="Comma 4 2 4 5 2 3" xfId="12851"/>
    <cellStyle name="Comma 4 2 4 5 2 3 2" xfId="22926"/>
    <cellStyle name="Comma 4 2 4 5 3" xfId="12850"/>
    <cellStyle name="Comma 4 2 4 5 3 2" xfId="22925"/>
    <cellStyle name="Comma 4 2 4 6" xfId="732"/>
    <cellStyle name="Comma 4 2 4 6 2" xfId="1993"/>
    <cellStyle name="Comma 4 2 4 6 2 2" xfId="9072"/>
    <cellStyle name="Comma 4 2 4 6 2 2 2" xfId="12855"/>
    <cellStyle name="Comma 4 2 4 6 2 2 2 2" xfId="22930"/>
    <cellStyle name="Comma 4 2 4 6 2 3" xfId="12854"/>
    <cellStyle name="Comma 4 2 4 6 2 3 2" xfId="22929"/>
    <cellStyle name="Comma 4 2 4 6 3" xfId="12853"/>
    <cellStyle name="Comma 4 2 4 6 3 2" xfId="22928"/>
    <cellStyle name="Comma 4 2 4 7" xfId="733"/>
    <cellStyle name="Comma 4 2 4 7 2" xfId="1994"/>
    <cellStyle name="Comma 4 2 4 7 2 2" xfId="9073"/>
    <cellStyle name="Comma 4 2 4 7 2 2 2" xfId="12858"/>
    <cellStyle name="Comma 4 2 4 7 2 2 2 2" xfId="22933"/>
    <cellStyle name="Comma 4 2 4 7 2 3" xfId="12857"/>
    <cellStyle name="Comma 4 2 4 7 2 3 2" xfId="22932"/>
    <cellStyle name="Comma 4 2 4 7 3" xfId="12856"/>
    <cellStyle name="Comma 4 2 4 7 3 2" xfId="22931"/>
    <cellStyle name="Comma 4 2 4 8" xfId="734"/>
    <cellStyle name="Comma 4 2 4 8 2" xfId="1995"/>
    <cellStyle name="Comma 4 2 4 8 2 2" xfId="9074"/>
    <cellStyle name="Comma 4 2 4 8 2 2 2" xfId="12861"/>
    <cellStyle name="Comma 4 2 4 8 2 2 2 2" xfId="22936"/>
    <cellStyle name="Comma 4 2 4 8 2 3" xfId="12860"/>
    <cellStyle name="Comma 4 2 4 8 2 3 2" xfId="22935"/>
    <cellStyle name="Comma 4 2 4 8 3" xfId="12859"/>
    <cellStyle name="Comma 4 2 4 8 3 2" xfId="22934"/>
    <cellStyle name="Comma 4 2 4 9" xfId="735"/>
    <cellStyle name="Comma 4 2 4 9 2" xfId="1996"/>
    <cellStyle name="Comma 4 2 4 9 2 2" xfId="9075"/>
    <cellStyle name="Comma 4 2 4 9 2 2 2" xfId="12864"/>
    <cellStyle name="Comma 4 2 4 9 2 2 2 2" xfId="22939"/>
    <cellStyle name="Comma 4 2 4 9 2 3" xfId="12863"/>
    <cellStyle name="Comma 4 2 4 9 2 3 2" xfId="22938"/>
    <cellStyle name="Comma 4 2 4 9 3" xfId="12862"/>
    <cellStyle name="Comma 4 2 4 9 3 2" xfId="22937"/>
    <cellStyle name="Comma 4 2 5" xfId="736"/>
    <cellStyle name="Comma 4 2 5 10" xfId="737"/>
    <cellStyle name="Comma 4 2 5 10 2" xfId="1998"/>
    <cellStyle name="Comma 4 2 5 10 2 2" xfId="9077"/>
    <cellStyle name="Comma 4 2 5 10 2 2 2" xfId="12868"/>
    <cellStyle name="Comma 4 2 5 10 2 2 2 2" xfId="22943"/>
    <cellStyle name="Comma 4 2 5 10 2 3" xfId="12867"/>
    <cellStyle name="Comma 4 2 5 10 2 3 2" xfId="22942"/>
    <cellStyle name="Comma 4 2 5 10 3" xfId="12866"/>
    <cellStyle name="Comma 4 2 5 10 3 2" xfId="22941"/>
    <cellStyle name="Comma 4 2 5 11" xfId="738"/>
    <cellStyle name="Comma 4 2 5 11 2" xfId="1999"/>
    <cellStyle name="Comma 4 2 5 11 2 2" xfId="9078"/>
    <cellStyle name="Comma 4 2 5 11 2 2 2" xfId="12871"/>
    <cellStyle name="Comma 4 2 5 11 2 2 2 2" xfId="22946"/>
    <cellStyle name="Comma 4 2 5 11 2 3" xfId="12870"/>
    <cellStyle name="Comma 4 2 5 11 2 3 2" xfId="22945"/>
    <cellStyle name="Comma 4 2 5 11 3" xfId="12869"/>
    <cellStyle name="Comma 4 2 5 11 3 2" xfId="22944"/>
    <cellStyle name="Comma 4 2 5 12" xfId="739"/>
    <cellStyle name="Comma 4 2 5 12 2" xfId="2000"/>
    <cellStyle name="Comma 4 2 5 12 2 2" xfId="9079"/>
    <cellStyle name="Comma 4 2 5 12 2 2 2" xfId="12874"/>
    <cellStyle name="Comma 4 2 5 12 2 2 2 2" xfId="22949"/>
    <cellStyle name="Comma 4 2 5 12 2 3" xfId="12873"/>
    <cellStyle name="Comma 4 2 5 12 2 3 2" xfId="22948"/>
    <cellStyle name="Comma 4 2 5 12 3" xfId="12872"/>
    <cellStyle name="Comma 4 2 5 12 3 2" xfId="22947"/>
    <cellStyle name="Comma 4 2 5 13" xfId="740"/>
    <cellStyle name="Comma 4 2 5 13 2" xfId="2001"/>
    <cellStyle name="Comma 4 2 5 13 2 2" xfId="9080"/>
    <cellStyle name="Comma 4 2 5 13 2 2 2" xfId="12877"/>
    <cellStyle name="Comma 4 2 5 13 2 2 2 2" xfId="22952"/>
    <cellStyle name="Comma 4 2 5 13 2 3" xfId="12876"/>
    <cellStyle name="Comma 4 2 5 13 2 3 2" xfId="22951"/>
    <cellStyle name="Comma 4 2 5 13 3" xfId="12875"/>
    <cellStyle name="Comma 4 2 5 13 3 2" xfId="22950"/>
    <cellStyle name="Comma 4 2 5 14" xfId="741"/>
    <cellStyle name="Comma 4 2 5 14 2" xfId="2002"/>
    <cellStyle name="Comma 4 2 5 14 2 2" xfId="9081"/>
    <cellStyle name="Comma 4 2 5 14 2 2 2" xfId="12880"/>
    <cellStyle name="Comma 4 2 5 14 2 2 2 2" xfId="22955"/>
    <cellStyle name="Comma 4 2 5 14 2 3" xfId="12879"/>
    <cellStyle name="Comma 4 2 5 14 2 3 2" xfId="22954"/>
    <cellStyle name="Comma 4 2 5 14 3" xfId="12878"/>
    <cellStyle name="Comma 4 2 5 14 3 2" xfId="22953"/>
    <cellStyle name="Comma 4 2 5 15" xfId="742"/>
    <cellStyle name="Comma 4 2 5 15 2" xfId="2003"/>
    <cellStyle name="Comma 4 2 5 15 2 2" xfId="9082"/>
    <cellStyle name="Comma 4 2 5 15 2 2 2" xfId="12883"/>
    <cellStyle name="Comma 4 2 5 15 2 2 2 2" xfId="22958"/>
    <cellStyle name="Comma 4 2 5 15 2 3" xfId="12882"/>
    <cellStyle name="Comma 4 2 5 15 2 3 2" xfId="22957"/>
    <cellStyle name="Comma 4 2 5 15 3" xfId="12881"/>
    <cellStyle name="Comma 4 2 5 15 3 2" xfId="22956"/>
    <cellStyle name="Comma 4 2 5 16" xfId="1997"/>
    <cellStyle name="Comma 4 2 5 16 2" xfId="9076"/>
    <cellStyle name="Comma 4 2 5 16 2 2" xfId="12885"/>
    <cellStyle name="Comma 4 2 5 16 2 2 2" xfId="22960"/>
    <cellStyle name="Comma 4 2 5 16 3" xfId="12884"/>
    <cellStyle name="Comma 4 2 5 16 3 2" xfId="22959"/>
    <cellStyle name="Comma 4 2 5 17" xfId="12865"/>
    <cellStyle name="Comma 4 2 5 17 2" xfId="22940"/>
    <cellStyle name="Comma 4 2 5 2" xfId="743"/>
    <cellStyle name="Comma 4 2 5 2 2" xfId="2004"/>
    <cellStyle name="Comma 4 2 5 2 2 2" xfId="9083"/>
    <cellStyle name="Comma 4 2 5 2 2 2 2" xfId="12888"/>
    <cellStyle name="Comma 4 2 5 2 2 2 2 2" xfId="22963"/>
    <cellStyle name="Comma 4 2 5 2 2 3" xfId="12887"/>
    <cellStyle name="Comma 4 2 5 2 2 3 2" xfId="22962"/>
    <cellStyle name="Comma 4 2 5 2 3" xfId="12886"/>
    <cellStyle name="Comma 4 2 5 2 3 2" xfId="22961"/>
    <cellStyle name="Comma 4 2 5 3" xfId="744"/>
    <cellStyle name="Comma 4 2 5 3 2" xfId="2005"/>
    <cellStyle name="Comma 4 2 5 3 2 2" xfId="9084"/>
    <cellStyle name="Comma 4 2 5 3 2 2 2" xfId="12891"/>
    <cellStyle name="Comma 4 2 5 3 2 2 2 2" xfId="22966"/>
    <cellStyle name="Comma 4 2 5 3 2 3" xfId="12890"/>
    <cellStyle name="Comma 4 2 5 3 2 3 2" xfId="22965"/>
    <cellStyle name="Comma 4 2 5 3 3" xfId="12889"/>
    <cellStyle name="Comma 4 2 5 3 3 2" xfId="22964"/>
    <cellStyle name="Comma 4 2 5 4" xfId="745"/>
    <cellStyle name="Comma 4 2 5 4 2" xfId="2006"/>
    <cellStyle name="Comma 4 2 5 4 2 2" xfId="9085"/>
    <cellStyle name="Comma 4 2 5 4 2 2 2" xfId="12894"/>
    <cellStyle name="Comma 4 2 5 4 2 2 2 2" xfId="22969"/>
    <cellStyle name="Comma 4 2 5 4 2 3" xfId="12893"/>
    <cellStyle name="Comma 4 2 5 4 2 3 2" xfId="22968"/>
    <cellStyle name="Comma 4 2 5 4 3" xfId="12892"/>
    <cellStyle name="Comma 4 2 5 4 3 2" xfId="22967"/>
    <cellStyle name="Comma 4 2 5 5" xfId="746"/>
    <cellStyle name="Comma 4 2 5 5 2" xfId="2007"/>
    <cellStyle name="Comma 4 2 5 5 2 2" xfId="9086"/>
    <cellStyle name="Comma 4 2 5 5 2 2 2" xfId="12897"/>
    <cellStyle name="Comma 4 2 5 5 2 2 2 2" xfId="22972"/>
    <cellStyle name="Comma 4 2 5 5 2 3" xfId="12896"/>
    <cellStyle name="Comma 4 2 5 5 2 3 2" xfId="22971"/>
    <cellStyle name="Comma 4 2 5 5 3" xfId="12895"/>
    <cellStyle name="Comma 4 2 5 5 3 2" xfId="22970"/>
    <cellStyle name="Comma 4 2 5 6" xfId="747"/>
    <cellStyle name="Comma 4 2 5 6 2" xfId="2008"/>
    <cellStyle name="Comma 4 2 5 6 2 2" xfId="9087"/>
    <cellStyle name="Comma 4 2 5 6 2 2 2" xfId="12900"/>
    <cellStyle name="Comma 4 2 5 6 2 2 2 2" xfId="22975"/>
    <cellStyle name="Comma 4 2 5 6 2 3" xfId="12899"/>
    <cellStyle name="Comma 4 2 5 6 2 3 2" xfId="22974"/>
    <cellStyle name="Comma 4 2 5 6 3" xfId="12898"/>
    <cellStyle name="Comma 4 2 5 6 3 2" xfId="22973"/>
    <cellStyle name="Comma 4 2 5 7" xfId="748"/>
    <cellStyle name="Comma 4 2 5 7 2" xfId="2009"/>
    <cellStyle name="Comma 4 2 5 7 2 2" xfId="9088"/>
    <cellStyle name="Comma 4 2 5 7 2 2 2" xfId="12903"/>
    <cellStyle name="Comma 4 2 5 7 2 2 2 2" xfId="22978"/>
    <cellStyle name="Comma 4 2 5 7 2 3" xfId="12902"/>
    <cellStyle name="Comma 4 2 5 7 2 3 2" xfId="22977"/>
    <cellStyle name="Comma 4 2 5 7 3" xfId="12901"/>
    <cellStyle name="Comma 4 2 5 7 3 2" xfId="22976"/>
    <cellStyle name="Comma 4 2 5 8" xfId="749"/>
    <cellStyle name="Comma 4 2 5 8 2" xfId="2010"/>
    <cellStyle name="Comma 4 2 5 8 2 2" xfId="9089"/>
    <cellStyle name="Comma 4 2 5 8 2 2 2" xfId="12906"/>
    <cellStyle name="Comma 4 2 5 8 2 2 2 2" xfId="22981"/>
    <cellStyle name="Comma 4 2 5 8 2 3" xfId="12905"/>
    <cellStyle name="Comma 4 2 5 8 2 3 2" xfId="22980"/>
    <cellStyle name="Comma 4 2 5 8 3" xfId="12904"/>
    <cellStyle name="Comma 4 2 5 8 3 2" xfId="22979"/>
    <cellStyle name="Comma 4 2 5 9" xfId="750"/>
    <cellStyle name="Comma 4 2 5 9 2" xfId="2011"/>
    <cellStyle name="Comma 4 2 5 9 2 2" xfId="9090"/>
    <cellStyle name="Comma 4 2 5 9 2 2 2" xfId="12909"/>
    <cellStyle name="Comma 4 2 5 9 2 2 2 2" xfId="22984"/>
    <cellStyle name="Comma 4 2 5 9 2 3" xfId="12908"/>
    <cellStyle name="Comma 4 2 5 9 2 3 2" xfId="22983"/>
    <cellStyle name="Comma 4 2 5 9 3" xfId="12907"/>
    <cellStyle name="Comma 4 2 5 9 3 2" xfId="22982"/>
    <cellStyle name="Comma 4 2 6" xfId="751"/>
    <cellStyle name="Comma 4 2 6 10" xfId="752"/>
    <cellStyle name="Comma 4 2 6 10 2" xfId="2013"/>
    <cellStyle name="Comma 4 2 6 10 2 2" xfId="9092"/>
    <cellStyle name="Comma 4 2 6 10 2 2 2" xfId="12913"/>
    <cellStyle name="Comma 4 2 6 10 2 2 2 2" xfId="22988"/>
    <cellStyle name="Comma 4 2 6 10 2 3" xfId="12912"/>
    <cellStyle name="Comma 4 2 6 10 2 3 2" xfId="22987"/>
    <cellStyle name="Comma 4 2 6 10 3" xfId="12911"/>
    <cellStyle name="Comma 4 2 6 10 3 2" xfId="22986"/>
    <cellStyle name="Comma 4 2 6 11" xfId="753"/>
    <cellStyle name="Comma 4 2 6 11 2" xfId="2014"/>
    <cellStyle name="Comma 4 2 6 11 2 2" xfId="9093"/>
    <cellStyle name="Comma 4 2 6 11 2 2 2" xfId="12916"/>
    <cellStyle name="Comma 4 2 6 11 2 2 2 2" xfId="22991"/>
    <cellStyle name="Comma 4 2 6 11 2 3" xfId="12915"/>
    <cellStyle name="Comma 4 2 6 11 2 3 2" xfId="22990"/>
    <cellStyle name="Comma 4 2 6 11 3" xfId="12914"/>
    <cellStyle name="Comma 4 2 6 11 3 2" xfId="22989"/>
    <cellStyle name="Comma 4 2 6 12" xfId="754"/>
    <cellStyle name="Comma 4 2 6 12 2" xfId="2015"/>
    <cellStyle name="Comma 4 2 6 12 2 2" xfId="9094"/>
    <cellStyle name="Comma 4 2 6 12 2 2 2" xfId="12919"/>
    <cellStyle name="Comma 4 2 6 12 2 2 2 2" xfId="22994"/>
    <cellStyle name="Comma 4 2 6 12 2 3" xfId="12918"/>
    <cellStyle name="Comma 4 2 6 12 2 3 2" xfId="22993"/>
    <cellStyle name="Comma 4 2 6 12 3" xfId="12917"/>
    <cellStyle name="Comma 4 2 6 12 3 2" xfId="22992"/>
    <cellStyle name="Comma 4 2 6 13" xfId="755"/>
    <cellStyle name="Comma 4 2 6 13 2" xfId="2016"/>
    <cellStyle name="Comma 4 2 6 13 2 2" xfId="9095"/>
    <cellStyle name="Comma 4 2 6 13 2 2 2" xfId="12922"/>
    <cellStyle name="Comma 4 2 6 13 2 2 2 2" xfId="22997"/>
    <cellStyle name="Comma 4 2 6 13 2 3" xfId="12921"/>
    <cellStyle name="Comma 4 2 6 13 2 3 2" xfId="22996"/>
    <cellStyle name="Comma 4 2 6 13 3" xfId="12920"/>
    <cellStyle name="Comma 4 2 6 13 3 2" xfId="22995"/>
    <cellStyle name="Comma 4 2 6 14" xfId="756"/>
    <cellStyle name="Comma 4 2 6 14 2" xfId="2017"/>
    <cellStyle name="Comma 4 2 6 14 2 2" xfId="9096"/>
    <cellStyle name="Comma 4 2 6 14 2 2 2" xfId="12925"/>
    <cellStyle name="Comma 4 2 6 14 2 2 2 2" xfId="23000"/>
    <cellStyle name="Comma 4 2 6 14 2 3" xfId="12924"/>
    <cellStyle name="Comma 4 2 6 14 2 3 2" xfId="22999"/>
    <cellStyle name="Comma 4 2 6 14 3" xfId="12923"/>
    <cellStyle name="Comma 4 2 6 14 3 2" xfId="22998"/>
    <cellStyle name="Comma 4 2 6 15" xfId="757"/>
    <cellStyle name="Comma 4 2 6 15 2" xfId="2018"/>
    <cellStyle name="Comma 4 2 6 15 2 2" xfId="9097"/>
    <cellStyle name="Comma 4 2 6 15 2 2 2" xfId="12928"/>
    <cellStyle name="Comma 4 2 6 15 2 2 2 2" xfId="23003"/>
    <cellStyle name="Comma 4 2 6 15 2 3" xfId="12927"/>
    <cellStyle name="Comma 4 2 6 15 2 3 2" xfId="23002"/>
    <cellStyle name="Comma 4 2 6 15 3" xfId="12926"/>
    <cellStyle name="Comma 4 2 6 15 3 2" xfId="23001"/>
    <cellStyle name="Comma 4 2 6 16" xfId="2012"/>
    <cellStyle name="Comma 4 2 6 16 2" xfId="9091"/>
    <cellStyle name="Comma 4 2 6 16 2 2" xfId="12930"/>
    <cellStyle name="Comma 4 2 6 16 2 2 2" xfId="23005"/>
    <cellStyle name="Comma 4 2 6 16 3" xfId="12929"/>
    <cellStyle name="Comma 4 2 6 16 3 2" xfId="23004"/>
    <cellStyle name="Comma 4 2 6 17" xfId="12910"/>
    <cellStyle name="Comma 4 2 6 17 2" xfId="22985"/>
    <cellStyle name="Comma 4 2 6 2" xfId="758"/>
    <cellStyle name="Comma 4 2 6 2 2" xfId="2019"/>
    <cellStyle name="Comma 4 2 6 2 2 2" xfId="9098"/>
    <cellStyle name="Comma 4 2 6 2 2 2 2" xfId="12933"/>
    <cellStyle name="Comma 4 2 6 2 2 2 2 2" xfId="23008"/>
    <cellStyle name="Comma 4 2 6 2 2 3" xfId="12932"/>
    <cellStyle name="Comma 4 2 6 2 2 3 2" xfId="23007"/>
    <cellStyle name="Comma 4 2 6 2 3" xfId="12931"/>
    <cellStyle name="Comma 4 2 6 2 3 2" xfId="23006"/>
    <cellStyle name="Comma 4 2 6 3" xfId="759"/>
    <cellStyle name="Comma 4 2 6 3 2" xfId="2020"/>
    <cellStyle name="Comma 4 2 6 3 2 2" xfId="9099"/>
    <cellStyle name="Comma 4 2 6 3 2 2 2" xfId="12936"/>
    <cellStyle name="Comma 4 2 6 3 2 2 2 2" xfId="23011"/>
    <cellStyle name="Comma 4 2 6 3 2 3" xfId="12935"/>
    <cellStyle name="Comma 4 2 6 3 2 3 2" xfId="23010"/>
    <cellStyle name="Comma 4 2 6 3 3" xfId="12934"/>
    <cellStyle name="Comma 4 2 6 3 3 2" xfId="23009"/>
    <cellStyle name="Comma 4 2 6 4" xfId="760"/>
    <cellStyle name="Comma 4 2 6 4 2" xfId="2021"/>
    <cellStyle name="Comma 4 2 6 4 2 2" xfId="9100"/>
    <cellStyle name="Comma 4 2 6 4 2 2 2" xfId="12939"/>
    <cellStyle name="Comma 4 2 6 4 2 2 2 2" xfId="23014"/>
    <cellStyle name="Comma 4 2 6 4 2 3" xfId="12938"/>
    <cellStyle name="Comma 4 2 6 4 2 3 2" xfId="23013"/>
    <cellStyle name="Comma 4 2 6 4 3" xfId="12937"/>
    <cellStyle name="Comma 4 2 6 4 3 2" xfId="23012"/>
    <cellStyle name="Comma 4 2 6 5" xfId="761"/>
    <cellStyle name="Comma 4 2 6 5 2" xfId="2022"/>
    <cellStyle name="Comma 4 2 6 5 2 2" xfId="9101"/>
    <cellStyle name="Comma 4 2 6 5 2 2 2" xfId="12942"/>
    <cellStyle name="Comma 4 2 6 5 2 2 2 2" xfId="23017"/>
    <cellStyle name="Comma 4 2 6 5 2 3" xfId="12941"/>
    <cellStyle name="Comma 4 2 6 5 2 3 2" xfId="23016"/>
    <cellStyle name="Comma 4 2 6 5 3" xfId="12940"/>
    <cellStyle name="Comma 4 2 6 5 3 2" xfId="23015"/>
    <cellStyle name="Comma 4 2 6 6" xfId="762"/>
    <cellStyle name="Comma 4 2 6 6 2" xfId="2023"/>
    <cellStyle name="Comma 4 2 6 6 2 2" xfId="9102"/>
    <cellStyle name="Comma 4 2 6 6 2 2 2" xfId="12945"/>
    <cellStyle name="Comma 4 2 6 6 2 2 2 2" xfId="23020"/>
    <cellStyle name="Comma 4 2 6 6 2 3" xfId="12944"/>
    <cellStyle name="Comma 4 2 6 6 2 3 2" xfId="23019"/>
    <cellStyle name="Comma 4 2 6 6 3" xfId="12943"/>
    <cellStyle name="Comma 4 2 6 6 3 2" xfId="23018"/>
    <cellStyle name="Comma 4 2 6 7" xfId="763"/>
    <cellStyle name="Comma 4 2 6 7 2" xfId="2024"/>
    <cellStyle name="Comma 4 2 6 7 2 2" xfId="9103"/>
    <cellStyle name="Comma 4 2 6 7 2 2 2" xfId="12948"/>
    <cellStyle name="Comma 4 2 6 7 2 2 2 2" xfId="23023"/>
    <cellStyle name="Comma 4 2 6 7 2 3" xfId="12947"/>
    <cellStyle name="Comma 4 2 6 7 2 3 2" xfId="23022"/>
    <cellStyle name="Comma 4 2 6 7 3" xfId="12946"/>
    <cellStyle name="Comma 4 2 6 7 3 2" xfId="23021"/>
    <cellStyle name="Comma 4 2 6 8" xfId="764"/>
    <cellStyle name="Comma 4 2 6 8 2" xfId="2025"/>
    <cellStyle name="Comma 4 2 6 8 2 2" xfId="9104"/>
    <cellStyle name="Comma 4 2 6 8 2 2 2" xfId="12951"/>
    <cellStyle name="Comma 4 2 6 8 2 2 2 2" xfId="23026"/>
    <cellStyle name="Comma 4 2 6 8 2 3" xfId="12950"/>
    <cellStyle name="Comma 4 2 6 8 2 3 2" xfId="23025"/>
    <cellStyle name="Comma 4 2 6 8 3" xfId="12949"/>
    <cellStyle name="Comma 4 2 6 8 3 2" xfId="23024"/>
    <cellStyle name="Comma 4 2 6 9" xfId="765"/>
    <cellStyle name="Comma 4 2 6 9 2" xfId="2026"/>
    <cellStyle name="Comma 4 2 6 9 2 2" xfId="9105"/>
    <cellStyle name="Comma 4 2 6 9 2 2 2" xfId="12954"/>
    <cellStyle name="Comma 4 2 6 9 2 2 2 2" xfId="23029"/>
    <cellStyle name="Comma 4 2 6 9 2 3" xfId="12953"/>
    <cellStyle name="Comma 4 2 6 9 2 3 2" xfId="23028"/>
    <cellStyle name="Comma 4 2 6 9 3" xfId="12952"/>
    <cellStyle name="Comma 4 2 6 9 3 2" xfId="23027"/>
    <cellStyle name="Comma 4 2 7" xfId="766"/>
    <cellStyle name="Comma 4 2 7 10" xfId="767"/>
    <cellStyle name="Comma 4 2 7 10 2" xfId="2028"/>
    <cellStyle name="Comma 4 2 7 10 2 2" xfId="9107"/>
    <cellStyle name="Comma 4 2 7 10 2 2 2" xfId="12958"/>
    <cellStyle name="Comma 4 2 7 10 2 2 2 2" xfId="23033"/>
    <cellStyle name="Comma 4 2 7 10 2 3" xfId="12957"/>
    <cellStyle name="Comma 4 2 7 10 2 3 2" xfId="23032"/>
    <cellStyle name="Comma 4 2 7 10 3" xfId="12956"/>
    <cellStyle name="Comma 4 2 7 10 3 2" xfId="23031"/>
    <cellStyle name="Comma 4 2 7 11" xfId="768"/>
    <cellStyle name="Comma 4 2 7 11 2" xfId="2029"/>
    <cellStyle name="Comma 4 2 7 11 2 2" xfId="9108"/>
    <cellStyle name="Comma 4 2 7 11 2 2 2" xfId="12961"/>
    <cellStyle name="Comma 4 2 7 11 2 2 2 2" xfId="23036"/>
    <cellStyle name="Comma 4 2 7 11 2 3" xfId="12960"/>
    <cellStyle name="Comma 4 2 7 11 2 3 2" xfId="23035"/>
    <cellStyle name="Comma 4 2 7 11 3" xfId="12959"/>
    <cellStyle name="Comma 4 2 7 11 3 2" xfId="23034"/>
    <cellStyle name="Comma 4 2 7 12" xfId="769"/>
    <cellStyle name="Comma 4 2 7 12 2" xfId="2030"/>
    <cellStyle name="Comma 4 2 7 12 2 2" xfId="9109"/>
    <cellStyle name="Comma 4 2 7 12 2 2 2" xfId="12964"/>
    <cellStyle name="Comma 4 2 7 12 2 2 2 2" xfId="23039"/>
    <cellStyle name="Comma 4 2 7 12 2 3" xfId="12963"/>
    <cellStyle name="Comma 4 2 7 12 2 3 2" xfId="23038"/>
    <cellStyle name="Comma 4 2 7 12 3" xfId="12962"/>
    <cellStyle name="Comma 4 2 7 12 3 2" xfId="23037"/>
    <cellStyle name="Comma 4 2 7 13" xfId="770"/>
    <cellStyle name="Comma 4 2 7 13 2" xfId="2031"/>
    <cellStyle name="Comma 4 2 7 13 2 2" xfId="9110"/>
    <cellStyle name="Comma 4 2 7 13 2 2 2" xfId="12967"/>
    <cellStyle name="Comma 4 2 7 13 2 2 2 2" xfId="23042"/>
    <cellStyle name="Comma 4 2 7 13 2 3" xfId="12966"/>
    <cellStyle name="Comma 4 2 7 13 2 3 2" xfId="23041"/>
    <cellStyle name="Comma 4 2 7 13 3" xfId="12965"/>
    <cellStyle name="Comma 4 2 7 13 3 2" xfId="23040"/>
    <cellStyle name="Comma 4 2 7 14" xfId="771"/>
    <cellStyle name="Comma 4 2 7 14 2" xfId="2032"/>
    <cellStyle name="Comma 4 2 7 14 2 2" xfId="9111"/>
    <cellStyle name="Comma 4 2 7 14 2 2 2" xfId="12970"/>
    <cellStyle name="Comma 4 2 7 14 2 2 2 2" xfId="23045"/>
    <cellStyle name="Comma 4 2 7 14 2 3" xfId="12969"/>
    <cellStyle name="Comma 4 2 7 14 2 3 2" xfId="23044"/>
    <cellStyle name="Comma 4 2 7 14 3" xfId="12968"/>
    <cellStyle name="Comma 4 2 7 14 3 2" xfId="23043"/>
    <cellStyle name="Comma 4 2 7 15" xfId="772"/>
    <cellStyle name="Comma 4 2 7 15 2" xfId="2033"/>
    <cellStyle name="Comma 4 2 7 15 2 2" xfId="9112"/>
    <cellStyle name="Comma 4 2 7 15 2 2 2" xfId="12973"/>
    <cellStyle name="Comma 4 2 7 15 2 2 2 2" xfId="23048"/>
    <cellStyle name="Comma 4 2 7 15 2 3" xfId="12972"/>
    <cellStyle name="Comma 4 2 7 15 2 3 2" xfId="23047"/>
    <cellStyle name="Comma 4 2 7 15 3" xfId="12971"/>
    <cellStyle name="Comma 4 2 7 15 3 2" xfId="23046"/>
    <cellStyle name="Comma 4 2 7 16" xfId="2027"/>
    <cellStyle name="Comma 4 2 7 16 2" xfId="9106"/>
    <cellStyle name="Comma 4 2 7 16 2 2" xfId="12975"/>
    <cellStyle name="Comma 4 2 7 16 2 2 2" xfId="23050"/>
    <cellStyle name="Comma 4 2 7 16 3" xfId="12974"/>
    <cellStyle name="Comma 4 2 7 16 3 2" xfId="23049"/>
    <cellStyle name="Comma 4 2 7 17" xfId="12955"/>
    <cellStyle name="Comma 4 2 7 17 2" xfId="23030"/>
    <cellStyle name="Comma 4 2 7 2" xfId="773"/>
    <cellStyle name="Comma 4 2 7 2 2" xfId="2034"/>
    <cellStyle name="Comma 4 2 7 2 2 2" xfId="9113"/>
    <cellStyle name="Comma 4 2 7 2 2 2 2" xfId="12978"/>
    <cellStyle name="Comma 4 2 7 2 2 2 2 2" xfId="23053"/>
    <cellStyle name="Comma 4 2 7 2 2 3" xfId="12977"/>
    <cellStyle name="Comma 4 2 7 2 2 3 2" xfId="23052"/>
    <cellStyle name="Comma 4 2 7 2 3" xfId="12976"/>
    <cellStyle name="Comma 4 2 7 2 3 2" xfId="23051"/>
    <cellStyle name="Comma 4 2 7 3" xfId="774"/>
    <cellStyle name="Comma 4 2 7 3 2" xfId="2035"/>
    <cellStyle name="Comma 4 2 7 3 2 2" xfId="9114"/>
    <cellStyle name="Comma 4 2 7 3 2 2 2" xfId="12981"/>
    <cellStyle name="Comma 4 2 7 3 2 2 2 2" xfId="23056"/>
    <cellStyle name="Comma 4 2 7 3 2 3" xfId="12980"/>
    <cellStyle name="Comma 4 2 7 3 2 3 2" xfId="23055"/>
    <cellStyle name="Comma 4 2 7 3 3" xfId="12979"/>
    <cellStyle name="Comma 4 2 7 3 3 2" xfId="23054"/>
    <cellStyle name="Comma 4 2 7 4" xfId="775"/>
    <cellStyle name="Comma 4 2 7 4 2" xfId="2036"/>
    <cellStyle name="Comma 4 2 7 4 2 2" xfId="9115"/>
    <cellStyle name="Comma 4 2 7 4 2 2 2" xfId="12984"/>
    <cellStyle name="Comma 4 2 7 4 2 2 2 2" xfId="23059"/>
    <cellStyle name="Comma 4 2 7 4 2 3" xfId="12983"/>
    <cellStyle name="Comma 4 2 7 4 2 3 2" xfId="23058"/>
    <cellStyle name="Comma 4 2 7 4 3" xfId="12982"/>
    <cellStyle name="Comma 4 2 7 4 3 2" xfId="23057"/>
    <cellStyle name="Comma 4 2 7 5" xfId="776"/>
    <cellStyle name="Comma 4 2 7 5 2" xfId="2037"/>
    <cellStyle name="Comma 4 2 7 5 2 2" xfId="9116"/>
    <cellStyle name="Comma 4 2 7 5 2 2 2" xfId="12987"/>
    <cellStyle name="Comma 4 2 7 5 2 2 2 2" xfId="23062"/>
    <cellStyle name="Comma 4 2 7 5 2 3" xfId="12986"/>
    <cellStyle name="Comma 4 2 7 5 2 3 2" xfId="23061"/>
    <cellStyle name="Comma 4 2 7 5 3" xfId="12985"/>
    <cellStyle name="Comma 4 2 7 5 3 2" xfId="23060"/>
    <cellStyle name="Comma 4 2 7 6" xfId="777"/>
    <cellStyle name="Comma 4 2 7 6 2" xfId="2038"/>
    <cellStyle name="Comma 4 2 7 6 2 2" xfId="9117"/>
    <cellStyle name="Comma 4 2 7 6 2 2 2" xfId="12990"/>
    <cellStyle name="Comma 4 2 7 6 2 2 2 2" xfId="23065"/>
    <cellStyle name="Comma 4 2 7 6 2 3" xfId="12989"/>
    <cellStyle name="Comma 4 2 7 6 2 3 2" xfId="23064"/>
    <cellStyle name="Comma 4 2 7 6 3" xfId="12988"/>
    <cellStyle name="Comma 4 2 7 6 3 2" xfId="23063"/>
    <cellStyle name="Comma 4 2 7 7" xfId="778"/>
    <cellStyle name="Comma 4 2 7 7 2" xfId="2039"/>
    <cellStyle name="Comma 4 2 7 7 2 2" xfId="9118"/>
    <cellStyle name="Comma 4 2 7 7 2 2 2" xfId="12993"/>
    <cellStyle name="Comma 4 2 7 7 2 2 2 2" xfId="23068"/>
    <cellStyle name="Comma 4 2 7 7 2 3" xfId="12992"/>
    <cellStyle name="Comma 4 2 7 7 2 3 2" xfId="23067"/>
    <cellStyle name="Comma 4 2 7 7 3" xfId="12991"/>
    <cellStyle name="Comma 4 2 7 7 3 2" xfId="23066"/>
    <cellStyle name="Comma 4 2 7 8" xfId="779"/>
    <cellStyle name="Comma 4 2 7 8 2" xfId="2040"/>
    <cellStyle name="Comma 4 2 7 8 2 2" xfId="9119"/>
    <cellStyle name="Comma 4 2 7 8 2 2 2" xfId="12996"/>
    <cellStyle name="Comma 4 2 7 8 2 2 2 2" xfId="23071"/>
    <cellStyle name="Comma 4 2 7 8 2 3" xfId="12995"/>
    <cellStyle name="Comma 4 2 7 8 2 3 2" xfId="23070"/>
    <cellStyle name="Comma 4 2 7 8 3" xfId="12994"/>
    <cellStyle name="Comma 4 2 7 8 3 2" xfId="23069"/>
    <cellStyle name="Comma 4 2 7 9" xfId="780"/>
    <cellStyle name="Comma 4 2 7 9 2" xfId="2041"/>
    <cellStyle name="Comma 4 2 7 9 2 2" xfId="9120"/>
    <cellStyle name="Comma 4 2 7 9 2 2 2" xfId="12999"/>
    <cellStyle name="Comma 4 2 7 9 2 2 2 2" xfId="23074"/>
    <cellStyle name="Comma 4 2 7 9 2 3" xfId="12998"/>
    <cellStyle name="Comma 4 2 7 9 2 3 2" xfId="23073"/>
    <cellStyle name="Comma 4 2 7 9 3" xfId="12997"/>
    <cellStyle name="Comma 4 2 7 9 3 2" xfId="23072"/>
    <cellStyle name="Comma 4 2 8" xfId="781"/>
    <cellStyle name="Comma 4 2 8 10" xfId="782"/>
    <cellStyle name="Comma 4 2 8 10 2" xfId="2043"/>
    <cellStyle name="Comma 4 2 8 10 2 2" xfId="9122"/>
    <cellStyle name="Comma 4 2 8 10 2 2 2" xfId="13003"/>
    <cellStyle name="Comma 4 2 8 10 2 2 2 2" xfId="23078"/>
    <cellStyle name="Comma 4 2 8 10 2 3" xfId="13002"/>
    <cellStyle name="Comma 4 2 8 10 2 3 2" xfId="23077"/>
    <cellStyle name="Comma 4 2 8 10 3" xfId="13001"/>
    <cellStyle name="Comma 4 2 8 10 3 2" xfId="23076"/>
    <cellStyle name="Comma 4 2 8 11" xfId="783"/>
    <cellStyle name="Comma 4 2 8 11 2" xfId="2044"/>
    <cellStyle name="Comma 4 2 8 11 2 2" xfId="9123"/>
    <cellStyle name="Comma 4 2 8 11 2 2 2" xfId="13006"/>
    <cellStyle name="Comma 4 2 8 11 2 2 2 2" xfId="23081"/>
    <cellStyle name="Comma 4 2 8 11 2 3" xfId="13005"/>
    <cellStyle name="Comma 4 2 8 11 2 3 2" xfId="23080"/>
    <cellStyle name="Comma 4 2 8 11 3" xfId="13004"/>
    <cellStyle name="Comma 4 2 8 11 3 2" xfId="23079"/>
    <cellStyle name="Comma 4 2 8 12" xfId="784"/>
    <cellStyle name="Comma 4 2 8 12 2" xfId="2045"/>
    <cellStyle name="Comma 4 2 8 12 2 2" xfId="9124"/>
    <cellStyle name="Comma 4 2 8 12 2 2 2" xfId="13009"/>
    <cellStyle name="Comma 4 2 8 12 2 2 2 2" xfId="23084"/>
    <cellStyle name="Comma 4 2 8 12 2 3" xfId="13008"/>
    <cellStyle name="Comma 4 2 8 12 2 3 2" xfId="23083"/>
    <cellStyle name="Comma 4 2 8 12 3" xfId="13007"/>
    <cellStyle name="Comma 4 2 8 12 3 2" xfId="23082"/>
    <cellStyle name="Comma 4 2 8 13" xfId="785"/>
    <cellStyle name="Comma 4 2 8 13 2" xfId="2046"/>
    <cellStyle name="Comma 4 2 8 13 2 2" xfId="9125"/>
    <cellStyle name="Comma 4 2 8 13 2 2 2" xfId="13012"/>
    <cellStyle name="Comma 4 2 8 13 2 2 2 2" xfId="23087"/>
    <cellStyle name="Comma 4 2 8 13 2 3" xfId="13011"/>
    <cellStyle name="Comma 4 2 8 13 2 3 2" xfId="23086"/>
    <cellStyle name="Comma 4 2 8 13 3" xfId="13010"/>
    <cellStyle name="Comma 4 2 8 13 3 2" xfId="23085"/>
    <cellStyle name="Comma 4 2 8 14" xfId="786"/>
    <cellStyle name="Comma 4 2 8 14 2" xfId="2047"/>
    <cellStyle name="Comma 4 2 8 14 2 2" xfId="9126"/>
    <cellStyle name="Comma 4 2 8 14 2 2 2" xfId="13015"/>
    <cellStyle name="Comma 4 2 8 14 2 2 2 2" xfId="23090"/>
    <cellStyle name="Comma 4 2 8 14 2 3" xfId="13014"/>
    <cellStyle name="Comma 4 2 8 14 2 3 2" xfId="23089"/>
    <cellStyle name="Comma 4 2 8 14 3" xfId="13013"/>
    <cellStyle name="Comma 4 2 8 14 3 2" xfId="23088"/>
    <cellStyle name="Comma 4 2 8 15" xfId="787"/>
    <cellStyle name="Comma 4 2 8 15 2" xfId="2048"/>
    <cellStyle name="Comma 4 2 8 15 2 2" xfId="9127"/>
    <cellStyle name="Comma 4 2 8 15 2 2 2" xfId="13018"/>
    <cellStyle name="Comma 4 2 8 15 2 2 2 2" xfId="23093"/>
    <cellStyle name="Comma 4 2 8 15 2 3" xfId="13017"/>
    <cellStyle name="Comma 4 2 8 15 2 3 2" xfId="23092"/>
    <cellStyle name="Comma 4 2 8 15 3" xfId="13016"/>
    <cellStyle name="Comma 4 2 8 15 3 2" xfId="23091"/>
    <cellStyle name="Comma 4 2 8 16" xfId="2042"/>
    <cellStyle name="Comma 4 2 8 16 2" xfId="9121"/>
    <cellStyle name="Comma 4 2 8 16 2 2" xfId="13020"/>
    <cellStyle name="Comma 4 2 8 16 2 2 2" xfId="23095"/>
    <cellStyle name="Comma 4 2 8 16 3" xfId="13019"/>
    <cellStyle name="Comma 4 2 8 16 3 2" xfId="23094"/>
    <cellStyle name="Comma 4 2 8 17" xfId="13000"/>
    <cellStyle name="Comma 4 2 8 17 2" xfId="23075"/>
    <cellStyle name="Comma 4 2 8 2" xfId="788"/>
    <cellStyle name="Comma 4 2 8 2 2" xfId="2049"/>
    <cellStyle name="Comma 4 2 8 2 2 2" xfId="9128"/>
    <cellStyle name="Comma 4 2 8 2 2 2 2" xfId="13023"/>
    <cellStyle name="Comma 4 2 8 2 2 2 2 2" xfId="23098"/>
    <cellStyle name="Comma 4 2 8 2 2 3" xfId="13022"/>
    <cellStyle name="Comma 4 2 8 2 2 3 2" xfId="23097"/>
    <cellStyle name="Comma 4 2 8 2 3" xfId="13021"/>
    <cellStyle name="Comma 4 2 8 2 3 2" xfId="23096"/>
    <cellStyle name="Comma 4 2 8 3" xfId="789"/>
    <cellStyle name="Comma 4 2 8 3 2" xfId="2050"/>
    <cellStyle name="Comma 4 2 8 3 2 2" xfId="9129"/>
    <cellStyle name="Comma 4 2 8 3 2 2 2" xfId="13026"/>
    <cellStyle name="Comma 4 2 8 3 2 2 2 2" xfId="23101"/>
    <cellStyle name="Comma 4 2 8 3 2 3" xfId="13025"/>
    <cellStyle name="Comma 4 2 8 3 2 3 2" xfId="23100"/>
    <cellStyle name="Comma 4 2 8 3 3" xfId="13024"/>
    <cellStyle name="Comma 4 2 8 3 3 2" xfId="23099"/>
    <cellStyle name="Comma 4 2 8 4" xfId="790"/>
    <cellStyle name="Comma 4 2 8 4 2" xfId="2051"/>
    <cellStyle name="Comma 4 2 8 4 2 2" xfId="9130"/>
    <cellStyle name="Comma 4 2 8 4 2 2 2" xfId="13029"/>
    <cellStyle name="Comma 4 2 8 4 2 2 2 2" xfId="23104"/>
    <cellStyle name="Comma 4 2 8 4 2 3" xfId="13028"/>
    <cellStyle name="Comma 4 2 8 4 2 3 2" xfId="23103"/>
    <cellStyle name="Comma 4 2 8 4 3" xfId="13027"/>
    <cellStyle name="Comma 4 2 8 4 3 2" xfId="23102"/>
    <cellStyle name="Comma 4 2 8 5" xfId="791"/>
    <cellStyle name="Comma 4 2 8 5 2" xfId="2052"/>
    <cellStyle name="Comma 4 2 8 5 2 2" xfId="9131"/>
    <cellStyle name="Comma 4 2 8 5 2 2 2" xfId="13032"/>
    <cellStyle name="Comma 4 2 8 5 2 2 2 2" xfId="23107"/>
    <cellStyle name="Comma 4 2 8 5 2 3" xfId="13031"/>
    <cellStyle name="Comma 4 2 8 5 2 3 2" xfId="23106"/>
    <cellStyle name="Comma 4 2 8 5 3" xfId="13030"/>
    <cellStyle name="Comma 4 2 8 5 3 2" xfId="23105"/>
    <cellStyle name="Comma 4 2 8 6" xfId="792"/>
    <cellStyle name="Comma 4 2 8 6 2" xfId="2053"/>
    <cellStyle name="Comma 4 2 8 6 2 2" xfId="9132"/>
    <cellStyle name="Comma 4 2 8 6 2 2 2" xfId="13035"/>
    <cellStyle name="Comma 4 2 8 6 2 2 2 2" xfId="23110"/>
    <cellStyle name="Comma 4 2 8 6 2 3" xfId="13034"/>
    <cellStyle name="Comma 4 2 8 6 2 3 2" xfId="23109"/>
    <cellStyle name="Comma 4 2 8 6 3" xfId="13033"/>
    <cellStyle name="Comma 4 2 8 6 3 2" xfId="23108"/>
    <cellStyle name="Comma 4 2 8 7" xfId="793"/>
    <cellStyle name="Comma 4 2 8 7 2" xfId="2054"/>
    <cellStyle name="Comma 4 2 8 7 2 2" xfId="9133"/>
    <cellStyle name="Comma 4 2 8 7 2 2 2" xfId="13038"/>
    <cellStyle name="Comma 4 2 8 7 2 2 2 2" xfId="23113"/>
    <cellStyle name="Comma 4 2 8 7 2 3" xfId="13037"/>
    <cellStyle name="Comma 4 2 8 7 2 3 2" xfId="23112"/>
    <cellStyle name="Comma 4 2 8 7 3" xfId="13036"/>
    <cellStyle name="Comma 4 2 8 7 3 2" xfId="23111"/>
    <cellStyle name="Comma 4 2 8 8" xfId="794"/>
    <cellStyle name="Comma 4 2 8 8 2" xfId="2055"/>
    <cellStyle name="Comma 4 2 8 8 2 2" xfId="9134"/>
    <cellStyle name="Comma 4 2 8 8 2 2 2" xfId="13041"/>
    <cellStyle name="Comma 4 2 8 8 2 2 2 2" xfId="23116"/>
    <cellStyle name="Comma 4 2 8 8 2 3" xfId="13040"/>
    <cellStyle name="Comma 4 2 8 8 2 3 2" xfId="23115"/>
    <cellStyle name="Comma 4 2 8 8 3" xfId="13039"/>
    <cellStyle name="Comma 4 2 8 8 3 2" xfId="23114"/>
    <cellStyle name="Comma 4 2 8 9" xfId="795"/>
    <cellStyle name="Comma 4 2 8 9 2" xfId="2056"/>
    <cellStyle name="Comma 4 2 8 9 2 2" xfId="9135"/>
    <cellStyle name="Comma 4 2 8 9 2 2 2" xfId="13044"/>
    <cellStyle name="Comma 4 2 8 9 2 2 2 2" xfId="23119"/>
    <cellStyle name="Comma 4 2 8 9 2 3" xfId="13043"/>
    <cellStyle name="Comma 4 2 8 9 2 3 2" xfId="23118"/>
    <cellStyle name="Comma 4 2 8 9 3" xfId="13042"/>
    <cellStyle name="Comma 4 2 8 9 3 2" xfId="23117"/>
    <cellStyle name="Comma 4 2 9" xfId="796"/>
    <cellStyle name="Comma 4 2 9 10" xfId="797"/>
    <cellStyle name="Comma 4 2 9 10 2" xfId="2058"/>
    <cellStyle name="Comma 4 2 9 10 2 2" xfId="9137"/>
    <cellStyle name="Comma 4 2 9 10 2 2 2" xfId="13048"/>
    <cellStyle name="Comma 4 2 9 10 2 2 2 2" xfId="23123"/>
    <cellStyle name="Comma 4 2 9 10 2 3" xfId="13047"/>
    <cellStyle name="Comma 4 2 9 10 2 3 2" xfId="23122"/>
    <cellStyle name="Comma 4 2 9 10 3" xfId="13046"/>
    <cellStyle name="Comma 4 2 9 10 3 2" xfId="23121"/>
    <cellStyle name="Comma 4 2 9 11" xfId="798"/>
    <cellStyle name="Comma 4 2 9 11 2" xfId="2059"/>
    <cellStyle name="Comma 4 2 9 11 2 2" xfId="9138"/>
    <cellStyle name="Comma 4 2 9 11 2 2 2" xfId="13051"/>
    <cellStyle name="Comma 4 2 9 11 2 2 2 2" xfId="23126"/>
    <cellStyle name="Comma 4 2 9 11 2 3" xfId="13050"/>
    <cellStyle name="Comma 4 2 9 11 2 3 2" xfId="23125"/>
    <cellStyle name="Comma 4 2 9 11 3" xfId="13049"/>
    <cellStyle name="Comma 4 2 9 11 3 2" xfId="23124"/>
    <cellStyle name="Comma 4 2 9 12" xfId="799"/>
    <cellStyle name="Comma 4 2 9 12 2" xfId="2060"/>
    <cellStyle name="Comma 4 2 9 12 2 2" xfId="9139"/>
    <cellStyle name="Comma 4 2 9 12 2 2 2" xfId="13054"/>
    <cellStyle name="Comma 4 2 9 12 2 2 2 2" xfId="23129"/>
    <cellStyle name="Comma 4 2 9 12 2 3" xfId="13053"/>
    <cellStyle name="Comma 4 2 9 12 2 3 2" xfId="23128"/>
    <cellStyle name="Comma 4 2 9 12 3" xfId="13052"/>
    <cellStyle name="Comma 4 2 9 12 3 2" xfId="23127"/>
    <cellStyle name="Comma 4 2 9 13" xfId="800"/>
    <cellStyle name="Comma 4 2 9 13 2" xfId="2061"/>
    <cellStyle name="Comma 4 2 9 13 2 2" xfId="9140"/>
    <cellStyle name="Comma 4 2 9 13 2 2 2" xfId="13057"/>
    <cellStyle name="Comma 4 2 9 13 2 2 2 2" xfId="23132"/>
    <cellStyle name="Comma 4 2 9 13 2 3" xfId="13056"/>
    <cellStyle name="Comma 4 2 9 13 2 3 2" xfId="23131"/>
    <cellStyle name="Comma 4 2 9 13 3" xfId="13055"/>
    <cellStyle name="Comma 4 2 9 13 3 2" xfId="23130"/>
    <cellStyle name="Comma 4 2 9 14" xfId="801"/>
    <cellStyle name="Comma 4 2 9 14 2" xfId="2062"/>
    <cellStyle name="Comma 4 2 9 14 2 2" xfId="9141"/>
    <cellStyle name="Comma 4 2 9 14 2 2 2" xfId="13060"/>
    <cellStyle name="Comma 4 2 9 14 2 2 2 2" xfId="23135"/>
    <cellStyle name="Comma 4 2 9 14 2 3" xfId="13059"/>
    <cellStyle name="Comma 4 2 9 14 2 3 2" xfId="23134"/>
    <cellStyle name="Comma 4 2 9 14 3" xfId="13058"/>
    <cellStyle name="Comma 4 2 9 14 3 2" xfId="23133"/>
    <cellStyle name="Comma 4 2 9 15" xfId="802"/>
    <cellStyle name="Comma 4 2 9 15 2" xfId="2063"/>
    <cellStyle name="Comma 4 2 9 15 2 2" xfId="9142"/>
    <cellStyle name="Comma 4 2 9 15 2 2 2" xfId="13063"/>
    <cellStyle name="Comma 4 2 9 15 2 2 2 2" xfId="23138"/>
    <cellStyle name="Comma 4 2 9 15 2 3" xfId="13062"/>
    <cellStyle name="Comma 4 2 9 15 2 3 2" xfId="23137"/>
    <cellStyle name="Comma 4 2 9 15 3" xfId="13061"/>
    <cellStyle name="Comma 4 2 9 15 3 2" xfId="23136"/>
    <cellStyle name="Comma 4 2 9 16" xfId="2057"/>
    <cellStyle name="Comma 4 2 9 16 2" xfId="9136"/>
    <cellStyle name="Comma 4 2 9 16 2 2" xfId="13065"/>
    <cellStyle name="Comma 4 2 9 16 2 2 2" xfId="23140"/>
    <cellStyle name="Comma 4 2 9 16 3" xfId="13064"/>
    <cellStyle name="Comma 4 2 9 16 3 2" xfId="23139"/>
    <cellStyle name="Comma 4 2 9 17" xfId="13045"/>
    <cellStyle name="Comma 4 2 9 17 2" xfId="23120"/>
    <cellStyle name="Comma 4 2 9 2" xfId="803"/>
    <cellStyle name="Comma 4 2 9 2 2" xfId="2064"/>
    <cellStyle name="Comma 4 2 9 2 2 2" xfId="9143"/>
    <cellStyle name="Comma 4 2 9 2 2 2 2" xfId="13068"/>
    <cellStyle name="Comma 4 2 9 2 2 2 2 2" xfId="23143"/>
    <cellStyle name="Comma 4 2 9 2 2 3" xfId="13067"/>
    <cellStyle name="Comma 4 2 9 2 2 3 2" xfId="23142"/>
    <cellStyle name="Comma 4 2 9 2 3" xfId="13066"/>
    <cellStyle name="Comma 4 2 9 2 3 2" xfId="23141"/>
    <cellStyle name="Comma 4 2 9 3" xfId="804"/>
    <cellStyle name="Comma 4 2 9 3 2" xfId="2065"/>
    <cellStyle name="Comma 4 2 9 3 2 2" xfId="9144"/>
    <cellStyle name="Comma 4 2 9 3 2 2 2" xfId="13071"/>
    <cellStyle name="Comma 4 2 9 3 2 2 2 2" xfId="23146"/>
    <cellStyle name="Comma 4 2 9 3 2 3" xfId="13070"/>
    <cellStyle name="Comma 4 2 9 3 2 3 2" xfId="23145"/>
    <cellStyle name="Comma 4 2 9 3 3" xfId="13069"/>
    <cellStyle name="Comma 4 2 9 3 3 2" xfId="23144"/>
    <cellStyle name="Comma 4 2 9 4" xfId="805"/>
    <cellStyle name="Comma 4 2 9 4 2" xfId="2066"/>
    <cellStyle name="Comma 4 2 9 4 2 2" xfId="9145"/>
    <cellStyle name="Comma 4 2 9 4 2 2 2" xfId="13074"/>
    <cellStyle name="Comma 4 2 9 4 2 2 2 2" xfId="23149"/>
    <cellStyle name="Comma 4 2 9 4 2 3" xfId="13073"/>
    <cellStyle name="Comma 4 2 9 4 2 3 2" xfId="23148"/>
    <cellStyle name="Comma 4 2 9 4 3" xfId="13072"/>
    <cellStyle name="Comma 4 2 9 4 3 2" xfId="23147"/>
    <cellStyle name="Comma 4 2 9 5" xfId="806"/>
    <cellStyle name="Comma 4 2 9 5 2" xfId="2067"/>
    <cellStyle name="Comma 4 2 9 5 2 2" xfId="9146"/>
    <cellStyle name="Comma 4 2 9 5 2 2 2" xfId="13077"/>
    <cellStyle name="Comma 4 2 9 5 2 2 2 2" xfId="23152"/>
    <cellStyle name="Comma 4 2 9 5 2 3" xfId="13076"/>
    <cellStyle name="Comma 4 2 9 5 2 3 2" xfId="23151"/>
    <cellStyle name="Comma 4 2 9 5 3" xfId="13075"/>
    <cellStyle name="Comma 4 2 9 5 3 2" xfId="23150"/>
    <cellStyle name="Comma 4 2 9 6" xfId="807"/>
    <cellStyle name="Comma 4 2 9 6 2" xfId="2068"/>
    <cellStyle name="Comma 4 2 9 6 2 2" xfId="9147"/>
    <cellStyle name="Comma 4 2 9 6 2 2 2" xfId="13080"/>
    <cellStyle name="Comma 4 2 9 6 2 2 2 2" xfId="23155"/>
    <cellStyle name="Comma 4 2 9 6 2 3" xfId="13079"/>
    <cellStyle name="Comma 4 2 9 6 2 3 2" xfId="23154"/>
    <cellStyle name="Comma 4 2 9 6 3" xfId="13078"/>
    <cellStyle name="Comma 4 2 9 6 3 2" xfId="23153"/>
    <cellStyle name="Comma 4 2 9 7" xfId="808"/>
    <cellStyle name="Comma 4 2 9 7 2" xfId="2069"/>
    <cellStyle name="Comma 4 2 9 7 2 2" xfId="9148"/>
    <cellStyle name="Comma 4 2 9 7 2 2 2" xfId="13083"/>
    <cellStyle name="Comma 4 2 9 7 2 2 2 2" xfId="23158"/>
    <cellStyle name="Comma 4 2 9 7 2 3" xfId="13082"/>
    <cellStyle name="Comma 4 2 9 7 2 3 2" xfId="23157"/>
    <cellStyle name="Comma 4 2 9 7 3" xfId="13081"/>
    <cellStyle name="Comma 4 2 9 7 3 2" xfId="23156"/>
    <cellStyle name="Comma 4 2 9 8" xfId="809"/>
    <cellStyle name="Comma 4 2 9 8 2" xfId="2070"/>
    <cellStyle name="Comma 4 2 9 8 2 2" xfId="9149"/>
    <cellStyle name="Comma 4 2 9 8 2 2 2" xfId="13086"/>
    <cellStyle name="Comma 4 2 9 8 2 2 2 2" xfId="23161"/>
    <cellStyle name="Comma 4 2 9 8 2 3" xfId="13085"/>
    <cellStyle name="Comma 4 2 9 8 2 3 2" xfId="23160"/>
    <cellStyle name="Comma 4 2 9 8 3" xfId="13084"/>
    <cellStyle name="Comma 4 2 9 8 3 2" xfId="23159"/>
    <cellStyle name="Comma 4 2 9 9" xfId="810"/>
    <cellStyle name="Comma 4 2 9 9 2" xfId="2071"/>
    <cellStyle name="Comma 4 2 9 9 2 2" xfId="9150"/>
    <cellStyle name="Comma 4 2 9 9 2 2 2" xfId="13089"/>
    <cellStyle name="Comma 4 2 9 9 2 2 2 2" xfId="23164"/>
    <cellStyle name="Comma 4 2 9 9 2 3" xfId="13088"/>
    <cellStyle name="Comma 4 2 9 9 2 3 2" xfId="23163"/>
    <cellStyle name="Comma 4 2 9 9 3" xfId="13087"/>
    <cellStyle name="Comma 4 2 9 9 3 2" xfId="23162"/>
    <cellStyle name="Comma 4 20" xfId="12040"/>
    <cellStyle name="Comma 4 20 2" xfId="22115"/>
    <cellStyle name="Comma 4 3" xfId="811"/>
    <cellStyle name="Comma 4 3 10" xfId="812"/>
    <cellStyle name="Comma 4 3 10 2" xfId="2073"/>
    <cellStyle name="Comma 4 3 10 2 2" xfId="9152"/>
    <cellStyle name="Comma 4 3 10 2 2 2" xfId="13093"/>
    <cellStyle name="Comma 4 3 10 2 2 2 2" xfId="23168"/>
    <cellStyle name="Comma 4 3 10 2 3" xfId="13092"/>
    <cellStyle name="Comma 4 3 10 2 3 2" xfId="23167"/>
    <cellStyle name="Comma 4 3 10 3" xfId="13091"/>
    <cellStyle name="Comma 4 3 10 3 2" xfId="23166"/>
    <cellStyle name="Comma 4 3 11" xfId="813"/>
    <cellStyle name="Comma 4 3 11 2" xfId="2074"/>
    <cellStyle name="Comma 4 3 11 2 2" xfId="9153"/>
    <cellStyle name="Comma 4 3 11 2 2 2" xfId="13096"/>
    <cellStyle name="Comma 4 3 11 2 2 2 2" xfId="23171"/>
    <cellStyle name="Comma 4 3 11 2 3" xfId="13095"/>
    <cellStyle name="Comma 4 3 11 2 3 2" xfId="23170"/>
    <cellStyle name="Comma 4 3 11 3" xfId="13094"/>
    <cellStyle name="Comma 4 3 11 3 2" xfId="23169"/>
    <cellStyle name="Comma 4 3 12" xfId="814"/>
    <cellStyle name="Comma 4 3 12 2" xfId="2075"/>
    <cellStyle name="Comma 4 3 12 2 2" xfId="9154"/>
    <cellStyle name="Comma 4 3 12 2 2 2" xfId="13099"/>
    <cellStyle name="Comma 4 3 12 2 2 2 2" xfId="23174"/>
    <cellStyle name="Comma 4 3 12 2 3" xfId="13098"/>
    <cellStyle name="Comma 4 3 12 2 3 2" xfId="23173"/>
    <cellStyle name="Comma 4 3 12 3" xfId="13097"/>
    <cellStyle name="Comma 4 3 12 3 2" xfId="23172"/>
    <cellStyle name="Comma 4 3 13" xfId="815"/>
    <cellStyle name="Comma 4 3 13 2" xfId="2076"/>
    <cellStyle name="Comma 4 3 13 2 2" xfId="9155"/>
    <cellStyle name="Comma 4 3 13 2 2 2" xfId="13102"/>
    <cellStyle name="Comma 4 3 13 2 2 2 2" xfId="23177"/>
    <cellStyle name="Comma 4 3 13 2 3" xfId="13101"/>
    <cellStyle name="Comma 4 3 13 2 3 2" xfId="23176"/>
    <cellStyle name="Comma 4 3 13 3" xfId="13100"/>
    <cellStyle name="Comma 4 3 13 3 2" xfId="23175"/>
    <cellStyle name="Comma 4 3 14" xfId="816"/>
    <cellStyle name="Comma 4 3 14 2" xfId="2077"/>
    <cellStyle name="Comma 4 3 14 2 2" xfId="9156"/>
    <cellStyle name="Comma 4 3 14 2 2 2" xfId="13105"/>
    <cellStyle name="Comma 4 3 14 2 2 2 2" xfId="23180"/>
    <cellStyle name="Comma 4 3 14 2 3" xfId="13104"/>
    <cellStyle name="Comma 4 3 14 2 3 2" xfId="23179"/>
    <cellStyle name="Comma 4 3 14 3" xfId="13103"/>
    <cellStyle name="Comma 4 3 14 3 2" xfId="23178"/>
    <cellStyle name="Comma 4 3 15" xfId="817"/>
    <cellStyle name="Comma 4 3 15 2" xfId="2078"/>
    <cellStyle name="Comma 4 3 15 2 2" xfId="9157"/>
    <cellStyle name="Comma 4 3 15 2 2 2" xfId="13108"/>
    <cellStyle name="Comma 4 3 15 2 2 2 2" xfId="23183"/>
    <cellStyle name="Comma 4 3 15 2 3" xfId="13107"/>
    <cellStyle name="Comma 4 3 15 2 3 2" xfId="23182"/>
    <cellStyle name="Comma 4 3 15 3" xfId="13106"/>
    <cellStyle name="Comma 4 3 15 3 2" xfId="23181"/>
    <cellStyle name="Comma 4 3 16" xfId="2072"/>
    <cellStyle name="Comma 4 3 16 2" xfId="9151"/>
    <cellStyle name="Comma 4 3 16 2 2" xfId="13110"/>
    <cellStyle name="Comma 4 3 16 2 2 2" xfId="23185"/>
    <cellStyle name="Comma 4 3 16 3" xfId="13109"/>
    <cellStyle name="Comma 4 3 16 3 2" xfId="23184"/>
    <cellStyle name="Comma 4 3 17" xfId="13090"/>
    <cellStyle name="Comma 4 3 17 2" xfId="23165"/>
    <cellStyle name="Comma 4 3 2" xfId="818"/>
    <cellStyle name="Comma 4 3 2 2" xfId="2079"/>
    <cellStyle name="Comma 4 3 2 2 2" xfId="9158"/>
    <cellStyle name="Comma 4 3 2 2 2 2" xfId="13113"/>
    <cellStyle name="Comma 4 3 2 2 2 2 2" xfId="23188"/>
    <cellStyle name="Comma 4 3 2 2 3" xfId="13112"/>
    <cellStyle name="Comma 4 3 2 2 3 2" xfId="23187"/>
    <cellStyle name="Comma 4 3 2 3" xfId="13111"/>
    <cellStyle name="Comma 4 3 2 3 2" xfId="23186"/>
    <cellStyle name="Comma 4 3 3" xfId="819"/>
    <cellStyle name="Comma 4 3 3 2" xfId="2080"/>
    <cellStyle name="Comma 4 3 3 2 2" xfId="9159"/>
    <cellStyle name="Comma 4 3 3 2 2 2" xfId="13116"/>
    <cellStyle name="Comma 4 3 3 2 2 2 2" xfId="23191"/>
    <cellStyle name="Comma 4 3 3 2 3" xfId="13115"/>
    <cellStyle name="Comma 4 3 3 2 3 2" xfId="23190"/>
    <cellStyle name="Comma 4 3 3 3" xfId="13114"/>
    <cellStyle name="Comma 4 3 3 3 2" xfId="23189"/>
    <cellStyle name="Comma 4 3 4" xfId="820"/>
    <cellStyle name="Comma 4 3 4 2" xfId="2081"/>
    <cellStyle name="Comma 4 3 4 2 2" xfId="9160"/>
    <cellStyle name="Comma 4 3 4 2 2 2" xfId="13119"/>
    <cellStyle name="Comma 4 3 4 2 2 2 2" xfId="23194"/>
    <cellStyle name="Comma 4 3 4 2 3" xfId="13118"/>
    <cellStyle name="Comma 4 3 4 2 3 2" xfId="23193"/>
    <cellStyle name="Comma 4 3 4 3" xfId="13117"/>
    <cellStyle name="Comma 4 3 4 3 2" xfId="23192"/>
    <cellStyle name="Comma 4 3 5" xfId="821"/>
    <cellStyle name="Comma 4 3 5 2" xfId="2082"/>
    <cellStyle name="Comma 4 3 5 2 2" xfId="9161"/>
    <cellStyle name="Comma 4 3 5 2 2 2" xfId="13122"/>
    <cellStyle name="Comma 4 3 5 2 2 2 2" xfId="23197"/>
    <cellStyle name="Comma 4 3 5 2 3" xfId="13121"/>
    <cellStyle name="Comma 4 3 5 2 3 2" xfId="23196"/>
    <cellStyle name="Comma 4 3 5 3" xfId="13120"/>
    <cellStyle name="Comma 4 3 5 3 2" xfId="23195"/>
    <cellStyle name="Comma 4 3 6" xfId="822"/>
    <cellStyle name="Comma 4 3 6 2" xfId="2083"/>
    <cellStyle name="Comma 4 3 6 2 2" xfId="9162"/>
    <cellStyle name="Comma 4 3 6 2 2 2" xfId="13125"/>
    <cellStyle name="Comma 4 3 6 2 2 2 2" xfId="23200"/>
    <cellStyle name="Comma 4 3 6 2 3" xfId="13124"/>
    <cellStyle name="Comma 4 3 6 2 3 2" xfId="23199"/>
    <cellStyle name="Comma 4 3 6 3" xfId="13123"/>
    <cellStyle name="Comma 4 3 6 3 2" xfId="23198"/>
    <cellStyle name="Comma 4 3 7" xfId="823"/>
    <cellStyle name="Comma 4 3 7 2" xfId="2084"/>
    <cellStyle name="Comma 4 3 7 2 2" xfId="9163"/>
    <cellStyle name="Comma 4 3 7 2 2 2" xfId="13128"/>
    <cellStyle name="Comma 4 3 7 2 2 2 2" xfId="23203"/>
    <cellStyle name="Comma 4 3 7 2 3" xfId="13127"/>
    <cellStyle name="Comma 4 3 7 2 3 2" xfId="23202"/>
    <cellStyle name="Comma 4 3 7 3" xfId="13126"/>
    <cellStyle name="Comma 4 3 7 3 2" xfId="23201"/>
    <cellStyle name="Comma 4 3 8" xfId="824"/>
    <cellStyle name="Comma 4 3 8 2" xfId="2085"/>
    <cellStyle name="Comma 4 3 8 2 2" xfId="9164"/>
    <cellStyle name="Comma 4 3 8 2 2 2" xfId="13131"/>
    <cellStyle name="Comma 4 3 8 2 2 2 2" xfId="23206"/>
    <cellStyle name="Comma 4 3 8 2 3" xfId="13130"/>
    <cellStyle name="Comma 4 3 8 2 3 2" xfId="23205"/>
    <cellStyle name="Comma 4 3 8 3" xfId="13129"/>
    <cellStyle name="Comma 4 3 8 3 2" xfId="23204"/>
    <cellStyle name="Comma 4 3 9" xfId="825"/>
    <cellStyle name="Comma 4 3 9 2" xfId="2086"/>
    <cellStyle name="Comma 4 3 9 2 2" xfId="9165"/>
    <cellStyle name="Comma 4 3 9 2 2 2" xfId="13134"/>
    <cellStyle name="Comma 4 3 9 2 2 2 2" xfId="23209"/>
    <cellStyle name="Comma 4 3 9 2 3" xfId="13133"/>
    <cellStyle name="Comma 4 3 9 2 3 2" xfId="23208"/>
    <cellStyle name="Comma 4 3 9 3" xfId="13132"/>
    <cellStyle name="Comma 4 3 9 3 2" xfId="23207"/>
    <cellStyle name="Comma 4 4" xfId="826"/>
    <cellStyle name="Comma 4 4 10" xfId="827"/>
    <cellStyle name="Comma 4 4 10 2" xfId="2088"/>
    <cellStyle name="Comma 4 4 10 2 2" xfId="9167"/>
    <cellStyle name="Comma 4 4 10 2 2 2" xfId="13138"/>
    <cellStyle name="Comma 4 4 10 2 2 2 2" xfId="23213"/>
    <cellStyle name="Comma 4 4 10 2 3" xfId="13137"/>
    <cellStyle name="Comma 4 4 10 2 3 2" xfId="23212"/>
    <cellStyle name="Comma 4 4 10 3" xfId="13136"/>
    <cellStyle name="Comma 4 4 10 3 2" xfId="23211"/>
    <cellStyle name="Comma 4 4 11" xfId="828"/>
    <cellStyle name="Comma 4 4 11 2" xfId="2089"/>
    <cellStyle name="Comma 4 4 11 2 2" xfId="9168"/>
    <cellStyle name="Comma 4 4 11 2 2 2" xfId="13141"/>
    <cellStyle name="Comma 4 4 11 2 2 2 2" xfId="23216"/>
    <cellStyle name="Comma 4 4 11 2 3" xfId="13140"/>
    <cellStyle name="Comma 4 4 11 2 3 2" xfId="23215"/>
    <cellStyle name="Comma 4 4 11 3" xfId="13139"/>
    <cellStyle name="Comma 4 4 11 3 2" xfId="23214"/>
    <cellStyle name="Comma 4 4 12" xfId="829"/>
    <cellStyle name="Comma 4 4 12 2" xfId="2090"/>
    <cellStyle name="Comma 4 4 12 2 2" xfId="9169"/>
    <cellStyle name="Comma 4 4 12 2 2 2" xfId="13144"/>
    <cellStyle name="Comma 4 4 12 2 2 2 2" xfId="23219"/>
    <cellStyle name="Comma 4 4 12 2 3" xfId="13143"/>
    <cellStyle name="Comma 4 4 12 2 3 2" xfId="23218"/>
    <cellStyle name="Comma 4 4 12 3" xfId="13142"/>
    <cellStyle name="Comma 4 4 12 3 2" xfId="23217"/>
    <cellStyle name="Comma 4 4 13" xfId="830"/>
    <cellStyle name="Comma 4 4 13 2" xfId="2091"/>
    <cellStyle name="Comma 4 4 13 2 2" xfId="9170"/>
    <cellStyle name="Comma 4 4 13 2 2 2" xfId="13147"/>
    <cellStyle name="Comma 4 4 13 2 2 2 2" xfId="23222"/>
    <cellStyle name="Comma 4 4 13 2 3" xfId="13146"/>
    <cellStyle name="Comma 4 4 13 2 3 2" xfId="23221"/>
    <cellStyle name="Comma 4 4 13 3" xfId="13145"/>
    <cellStyle name="Comma 4 4 13 3 2" xfId="23220"/>
    <cellStyle name="Comma 4 4 14" xfId="831"/>
    <cellStyle name="Comma 4 4 14 2" xfId="2092"/>
    <cellStyle name="Comma 4 4 14 2 2" xfId="9171"/>
    <cellStyle name="Comma 4 4 14 2 2 2" xfId="13150"/>
    <cellStyle name="Comma 4 4 14 2 2 2 2" xfId="23225"/>
    <cellStyle name="Comma 4 4 14 2 3" xfId="13149"/>
    <cellStyle name="Comma 4 4 14 2 3 2" xfId="23224"/>
    <cellStyle name="Comma 4 4 14 3" xfId="13148"/>
    <cellStyle name="Comma 4 4 14 3 2" xfId="23223"/>
    <cellStyle name="Comma 4 4 15" xfId="832"/>
    <cellStyle name="Comma 4 4 15 2" xfId="2093"/>
    <cellStyle name="Comma 4 4 15 2 2" xfId="9172"/>
    <cellStyle name="Comma 4 4 15 2 2 2" xfId="13153"/>
    <cellStyle name="Comma 4 4 15 2 2 2 2" xfId="23228"/>
    <cellStyle name="Comma 4 4 15 2 3" xfId="13152"/>
    <cellStyle name="Comma 4 4 15 2 3 2" xfId="23227"/>
    <cellStyle name="Comma 4 4 15 3" xfId="13151"/>
    <cellStyle name="Comma 4 4 15 3 2" xfId="23226"/>
    <cellStyle name="Comma 4 4 16" xfId="2087"/>
    <cellStyle name="Comma 4 4 16 2" xfId="9166"/>
    <cellStyle name="Comma 4 4 16 2 2" xfId="13155"/>
    <cellStyle name="Comma 4 4 16 2 2 2" xfId="23230"/>
    <cellStyle name="Comma 4 4 16 3" xfId="13154"/>
    <cellStyle name="Comma 4 4 16 3 2" xfId="23229"/>
    <cellStyle name="Comma 4 4 17" xfId="13135"/>
    <cellStyle name="Comma 4 4 17 2" xfId="23210"/>
    <cellStyle name="Comma 4 4 2" xfId="833"/>
    <cellStyle name="Comma 4 4 2 2" xfId="2094"/>
    <cellStyle name="Comma 4 4 2 2 2" xfId="9173"/>
    <cellStyle name="Comma 4 4 2 2 2 2" xfId="13158"/>
    <cellStyle name="Comma 4 4 2 2 2 2 2" xfId="23233"/>
    <cellStyle name="Comma 4 4 2 2 3" xfId="13157"/>
    <cellStyle name="Comma 4 4 2 2 3 2" xfId="23232"/>
    <cellStyle name="Comma 4 4 2 3" xfId="13156"/>
    <cellStyle name="Comma 4 4 2 3 2" xfId="23231"/>
    <cellStyle name="Comma 4 4 3" xfId="834"/>
    <cellStyle name="Comma 4 4 3 2" xfId="2095"/>
    <cellStyle name="Comma 4 4 3 2 2" xfId="9174"/>
    <cellStyle name="Comma 4 4 3 2 2 2" xfId="13161"/>
    <cellStyle name="Comma 4 4 3 2 2 2 2" xfId="23236"/>
    <cellStyle name="Comma 4 4 3 2 3" xfId="13160"/>
    <cellStyle name="Comma 4 4 3 2 3 2" xfId="23235"/>
    <cellStyle name="Comma 4 4 3 3" xfId="13159"/>
    <cellStyle name="Comma 4 4 3 3 2" xfId="23234"/>
    <cellStyle name="Comma 4 4 4" xfId="835"/>
    <cellStyle name="Comma 4 4 4 2" xfId="2096"/>
    <cellStyle name="Comma 4 4 4 2 2" xfId="9175"/>
    <cellStyle name="Comma 4 4 4 2 2 2" xfId="13164"/>
    <cellStyle name="Comma 4 4 4 2 2 2 2" xfId="23239"/>
    <cellStyle name="Comma 4 4 4 2 3" xfId="13163"/>
    <cellStyle name="Comma 4 4 4 2 3 2" xfId="23238"/>
    <cellStyle name="Comma 4 4 4 3" xfId="13162"/>
    <cellStyle name="Comma 4 4 4 3 2" xfId="23237"/>
    <cellStyle name="Comma 4 4 5" xfId="836"/>
    <cellStyle name="Comma 4 4 5 2" xfId="2097"/>
    <cellStyle name="Comma 4 4 5 2 2" xfId="9176"/>
    <cellStyle name="Comma 4 4 5 2 2 2" xfId="13167"/>
    <cellStyle name="Comma 4 4 5 2 2 2 2" xfId="23242"/>
    <cellStyle name="Comma 4 4 5 2 3" xfId="13166"/>
    <cellStyle name="Comma 4 4 5 2 3 2" xfId="23241"/>
    <cellStyle name="Comma 4 4 5 3" xfId="13165"/>
    <cellStyle name="Comma 4 4 5 3 2" xfId="23240"/>
    <cellStyle name="Comma 4 4 6" xfId="837"/>
    <cellStyle name="Comma 4 4 6 2" xfId="2098"/>
    <cellStyle name="Comma 4 4 6 2 2" xfId="9177"/>
    <cellStyle name="Comma 4 4 6 2 2 2" xfId="13170"/>
    <cellStyle name="Comma 4 4 6 2 2 2 2" xfId="23245"/>
    <cellStyle name="Comma 4 4 6 2 3" xfId="13169"/>
    <cellStyle name="Comma 4 4 6 2 3 2" xfId="23244"/>
    <cellStyle name="Comma 4 4 6 3" xfId="13168"/>
    <cellStyle name="Comma 4 4 6 3 2" xfId="23243"/>
    <cellStyle name="Comma 4 4 7" xfId="838"/>
    <cellStyle name="Comma 4 4 7 2" xfId="2099"/>
    <cellStyle name="Comma 4 4 7 2 2" xfId="9178"/>
    <cellStyle name="Comma 4 4 7 2 2 2" xfId="13173"/>
    <cellStyle name="Comma 4 4 7 2 2 2 2" xfId="23248"/>
    <cellStyle name="Comma 4 4 7 2 3" xfId="13172"/>
    <cellStyle name="Comma 4 4 7 2 3 2" xfId="23247"/>
    <cellStyle name="Comma 4 4 7 3" xfId="13171"/>
    <cellStyle name="Comma 4 4 7 3 2" xfId="23246"/>
    <cellStyle name="Comma 4 4 8" xfId="839"/>
    <cellStyle name="Comma 4 4 8 2" xfId="2100"/>
    <cellStyle name="Comma 4 4 8 2 2" xfId="9179"/>
    <cellStyle name="Comma 4 4 8 2 2 2" xfId="13176"/>
    <cellStyle name="Comma 4 4 8 2 2 2 2" xfId="23251"/>
    <cellStyle name="Comma 4 4 8 2 3" xfId="13175"/>
    <cellStyle name="Comma 4 4 8 2 3 2" xfId="23250"/>
    <cellStyle name="Comma 4 4 8 3" xfId="13174"/>
    <cellStyle name="Comma 4 4 8 3 2" xfId="23249"/>
    <cellStyle name="Comma 4 4 9" xfId="840"/>
    <cellStyle name="Comma 4 4 9 2" xfId="2101"/>
    <cellStyle name="Comma 4 4 9 2 2" xfId="9180"/>
    <cellStyle name="Comma 4 4 9 2 2 2" xfId="13179"/>
    <cellStyle name="Comma 4 4 9 2 2 2 2" xfId="23254"/>
    <cellStyle name="Comma 4 4 9 2 3" xfId="13178"/>
    <cellStyle name="Comma 4 4 9 2 3 2" xfId="23253"/>
    <cellStyle name="Comma 4 4 9 3" xfId="13177"/>
    <cellStyle name="Comma 4 4 9 3 2" xfId="23252"/>
    <cellStyle name="Comma 4 5" xfId="841"/>
    <cellStyle name="Comma 4 5 10" xfId="842"/>
    <cellStyle name="Comma 4 5 10 2" xfId="2103"/>
    <cellStyle name="Comma 4 5 10 2 2" xfId="9182"/>
    <cellStyle name="Comma 4 5 10 2 2 2" xfId="13183"/>
    <cellStyle name="Comma 4 5 10 2 2 2 2" xfId="23258"/>
    <cellStyle name="Comma 4 5 10 2 3" xfId="13182"/>
    <cellStyle name="Comma 4 5 10 2 3 2" xfId="23257"/>
    <cellStyle name="Comma 4 5 10 3" xfId="13181"/>
    <cellStyle name="Comma 4 5 10 3 2" xfId="23256"/>
    <cellStyle name="Comma 4 5 11" xfId="843"/>
    <cellStyle name="Comma 4 5 11 2" xfId="2104"/>
    <cellStyle name="Comma 4 5 11 2 2" xfId="9183"/>
    <cellStyle name="Comma 4 5 11 2 2 2" xfId="13186"/>
    <cellStyle name="Comma 4 5 11 2 2 2 2" xfId="23261"/>
    <cellStyle name="Comma 4 5 11 2 3" xfId="13185"/>
    <cellStyle name="Comma 4 5 11 2 3 2" xfId="23260"/>
    <cellStyle name="Comma 4 5 11 3" xfId="13184"/>
    <cellStyle name="Comma 4 5 11 3 2" xfId="23259"/>
    <cellStyle name="Comma 4 5 12" xfId="844"/>
    <cellStyle name="Comma 4 5 12 2" xfId="2105"/>
    <cellStyle name="Comma 4 5 12 2 2" xfId="9184"/>
    <cellStyle name="Comma 4 5 12 2 2 2" xfId="13189"/>
    <cellStyle name="Comma 4 5 12 2 2 2 2" xfId="23264"/>
    <cellStyle name="Comma 4 5 12 2 3" xfId="13188"/>
    <cellStyle name="Comma 4 5 12 2 3 2" xfId="23263"/>
    <cellStyle name="Comma 4 5 12 3" xfId="13187"/>
    <cellStyle name="Comma 4 5 12 3 2" xfId="23262"/>
    <cellStyle name="Comma 4 5 13" xfId="845"/>
    <cellStyle name="Comma 4 5 13 2" xfId="2106"/>
    <cellStyle name="Comma 4 5 13 2 2" xfId="9185"/>
    <cellStyle name="Comma 4 5 13 2 2 2" xfId="13192"/>
    <cellStyle name="Comma 4 5 13 2 2 2 2" xfId="23267"/>
    <cellStyle name="Comma 4 5 13 2 3" xfId="13191"/>
    <cellStyle name="Comma 4 5 13 2 3 2" xfId="23266"/>
    <cellStyle name="Comma 4 5 13 3" xfId="13190"/>
    <cellStyle name="Comma 4 5 13 3 2" xfId="23265"/>
    <cellStyle name="Comma 4 5 14" xfId="846"/>
    <cellStyle name="Comma 4 5 14 2" xfId="2107"/>
    <cellStyle name="Comma 4 5 14 2 2" xfId="9186"/>
    <cellStyle name="Comma 4 5 14 2 2 2" xfId="13195"/>
    <cellStyle name="Comma 4 5 14 2 2 2 2" xfId="23270"/>
    <cellStyle name="Comma 4 5 14 2 3" xfId="13194"/>
    <cellStyle name="Comma 4 5 14 2 3 2" xfId="23269"/>
    <cellStyle name="Comma 4 5 14 3" xfId="13193"/>
    <cellStyle name="Comma 4 5 14 3 2" xfId="23268"/>
    <cellStyle name="Comma 4 5 15" xfId="847"/>
    <cellStyle name="Comma 4 5 15 2" xfId="2108"/>
    <cellStyle name="Comma 4 5 15 2 2" xfId="9187"/>
    <cellStyle name="Comma 4 5 15 2 2 2" xfId="13198"/>
    <cellStyle name="Comma 4 5 15 2 2 2 2" xfId="23273"/>
    <cellStyle name="Comma 4 5 15 2 3" xfId="13197"/>
    <cellStyle name="Comma 4 5 15 2 3 2" xfId="23272"/>
    <cellStyle name="Comma 4 5 15 3" xfId="13196"/>
    <cellStyle name="Comma 4 5 15 3 2" xfId="23271"/>
    <cellStyle name="Comma 4 5 16" xfId="2102"/>
    <cellStyle name="Comma 4 5 16 2" xfId="9181"/>
    <cellStyle name="Comma 4 5 16 2 2" xfId="13200"/>
    <cellStyle name="Comma 4 5 16 2 2 2" xfId="23275"/>
    <cellStyle name="Comma 4 5 16 3" xfId="13199"/>
    <cellStyle name="Comma 4 5 16 3 2" xfId="23274"/>
    <cellStyle name="Comma 4 5 17" xfId="13180"/>
    <cellStyle name="Comma 4 5 17 2" xfId="23255"/>
    <cellStyle name="Comma 4 5 2" xfId="848"/>
    <cellStyle name="Comma 4 5 2 2" xfId="2109"/>
    <cellStyle name="Comma 4 5 2 2 2" xfId="9188"/>
    <cellStyle name="Comma 4 5 2 2 2 2" xfId="13203"/>
    <cellStyle name="Comma 4 5 2 2 2 2 2" xfId="23278"/>
    <cellStyle name="Comma 4 5 2 2 3" xfId="13202"/>
    <cellStyle name="Comma 4 5 2 2 3 2" xfId="23277"/>
    <cellStyle name="Comma 4 5 2 3" xfId="13201"/>
    <cellStyle name="Comma 4 5 2 3 2" xfId="23276"/>
    <cellStyle name="Comma 4 5 3" xfId="849"/>
    <cellStyle name="Comma 4 5 3 2" xfId="2110"/>
    <cellStyle name="Comma 4 5 3 2 2" xfId="9189"/>
    <cellStyle name="Comma 4 5 3 2 2 2" xfId="13206"/>
    <cellStyle name="Comma 4 5 3 2 2 2 2" xfId="23281"/>
    <cellStyle name="Comma 4 5 3 2 3" xfId="13205"/>
    <cellStyle name="Comma 4 5 3 2 3 2" xfId="23280"/>
    <cellStyle name="Comma 4 5 3 3" xfId="13204"/>
    <cellStyle name="Comma 4 5 3 3 2" xfId="23279"/>
    <cellStyle name="Comma 4 5 4" xfId="850"/>
    <cellStyle name="Comma 4 5 4 2" xfId="2111"/>
    <cellStyle name="Comma 4 5 4 2 2" xfId="9190"/>
    <cellStyle name="Comma 4 5 4 2 2 2" xfId="13209"/>
    <cellStyle name="Comma 4 5 4 2 2 2 2" xfId="23284"/>
    <cellStyle name="Comma 4 5 4 2 3" xfId="13208"/>
    <cellStyle name="Comma 4 5 4 2 3 2" xfId="23283"/>
    <cellStyle name="Comma 4 5 4 3" xfId="13207"/>
    <cellStyle name="Comma 4 5 4 3 2" xfId="23282"/>
    <cellStyle name="Comma 4 5 5" xfId="851"/>
    <cellStyle name="Comma 4 5 5 2" xfId="2112"/>
    <cellStyle name="Comma 4 5 5 2 2" xfId="9191"/>
    <cellStyle name="Comma 4 5 5 2 2 2" xfId="13212"/>
    <cellStyle name="Comma 4 5 5 2 2 2 2" xfId="23287"/>
    <cellStyle name="Comma 4 5 5 2 3" xfId="13211"/>
    <cellStyle name="Comma 4 5 5 2 3 2" xfId="23286"/>
    <cellStyle name="Comma 4 5 5 3" xfId="13210"/>
    <cellStyle name="Comma 4 5 5 3 2" xfId="23285"/>
    <cellStyle name="Comma 4 5 6" xfId="852"/>
    <cellStyle name="Comma 4 5 6 2" xfId="2113"/>
    <cellStyle name="Comma 4 5 6 2 2" xfId="9192"/>
    <cellStyle name="Comma 4 5 6 2 2 2" xfId="13215"/>
    <cellStyle name="Comma 4 5 6 2 2 2 2" xfId="23290"/>
    <cellStyle name="Comma 4 5 6 2 3" xfId="13214"/>
    <cellStyle name="Comma 4 5 6 2 3 2" xfId="23289"/>
    <cellStyle name="Comma 4 5 6 3" xfId="13213"/>
    <cellStyle name="Comma 4 5 6 3 2" xfId="23288"/>
    <cellStyle name="Comma 4 5 7" xfId="853"/>
    <cellStyle name="Comma 4 5 7 2" xfId="2114"/>
    <cellStyle name="Comma 4 5 7 2 2" xfId="9193"/>
    <cellStyle name="Comma 4 5 7 2 2 2" xfId="13218"/>
    <cellStyle name="Comma 4 5 7 2 2 2 2" xfId="23293"/>
    <cellStyle name="Comma 4 5 7 2 3" xfId="13217"/>
    <cellStyle name="Comma 4 5 7 2 3 2" xfId="23292"/>
    <cellStyle name="Comma 4 5 7 3" xfId="13216"/>
    <cellStyle name="Comma 4 5 7 3 2" xfId="23291"/>
    <cellStyle name="Comma 4 5 8" xfId="854"/>
    <cellStyle name="Comma 4 5 8 2" xfId="2115"/>
    <cellStyle name="Comma 4 5 8 2 2" xfId="9194"/>
    <cellStyle name="Comma 4 5 8 2 2 2" xfId="13221"/>
    <cellStyle name="Comma 4 5 8 2 2 2 2" xfId="23296"/>
    <cellStyle name="Comma 4 5 8 2 3" xfId="13220"/>
    <cellStyle name="Comma 4 5 8 2 3 2" xfId="23295"/>
    <cellStyle name="Comma 4 5 8 3" xfId="13219"/>
    <cellStyle name="Comma 4 5 8 3 2" xfId="23294"/>
    <cellStyle name="Comma 4 5 9" xfId="855"/>
    <cellStyle name="Comma 4 5 9 2" xfId="2116"/>
    <cellStyle name="Comma 4 5 9 2 2" xfId="9195"/>
    <cellStyle name="Comma 4 5 9 2 2 2" xfId="13224"/>
    <cellStyle name="Comma 4 5 9 2 2 2 2" xfId="23299"/>
    <cellStyle name="Comma 4 5 9 2 3" xfId="13223"/>
    <cellStyle name="Comma 4 5 9 2 3 2" xfId="23298"/>
    <cellStyle name="Comma 4 5 9 3" xfId="13222"/>
    <cellStyle name="Comma 4 5 9 3 2" xfId="23297"/>
    <cellStyle name="Comma 4 6" xfId="856"/>
    <cellStyle name="Comma 4 6 10" xfId="857"/>
    <cellStyle name="Comma 4 6 10 2" xfId="2118"/>
    <cellStyle name="Comma 4 6 10 2 2" xfId="9197"/>
    <cellStyle name="Comma 4 6 10 2 2 2" xfId="13228"/>
    <cellStyle name="Comma 4 6 10 2 2 2 2" xfId="23303"/>
    <cellStyle name="Comma 4 6 10 2 3" xfId="13227"/>
    <cellStyle name="Comma 4 6 10 2 3 2" xfId="23302"/>
    <cellStyle name="Comma 4 6 10 3" xfId="13226"/>
    <cellStyle name="Comma 4 6 10 3 2" xfId="23301"/>
    <cellStyle name="Comma 4 6 11" xfId="858"/>
    <cellStyle name="Comma 4 6 11 2" xfId="2119"/>
    <cellStyle name="Comma 4 6 11 2 2" xfId="9198"/>
    <cellStyle name="Comma 4 6 11 2 2 2" xfId="13231"/>
    <cellStyle name="Comma 4 6 11 2 2 2 2" xfId="23306"/>
    <cellStyle name="Comma 4 6 11 2 3" xfId="13230"/>
    <cellStyle name="Comma 4 6 11 2 3 2" xfId="23305"/>
    <cellStyle name="Comma 4 6 11 3" xfId="13229"/>
    <cellStyle name="Comma 4 6 11 3 2" xfId="23304"/>
    <cellStyle name="Comma 4 6 12" xfId="859"/>
    <cellStyle name="Comma 4 6 12 2" xfId="2120"/>
    <cellStyle name="Comma 4 6 12 2 2" xfId="9199"/>
    <cellStyle name="Comma 4 6 12 2 2 2" xfId="13234"/>
    <cellStyle name="Comma 4 6 12 2 2 2 2" xfId="23309"/>
    <cellStyle name="Comma 4 6 12 2 3" xfId="13233"/>
    <cellStyle name="Comma 4 6 12 2 3 2" xfId="23308"/>
    <cellStyle name="Comma 4 6 12 3" xfId="13232"/>
    <cellStyle name="Comma 4 6 12 3 2" xfId="23307"/>
    <cellStyle name="Comma 4 6 13" xfId="860"/>
    <cellStyle name="Comma 4 6 13 2" xfId="2121"/>
    <cellStyle name="Comma 4 6 13 2 2" xfId="9200"/>
    <cellStyle name="Comma 4 6 13 2 2 2" xfId="13237"/>
    <cellStyle name="Comma 4 6 13 2 2 2 2" xfId="23312"/>
    <cellStyle name="Comma 4 6 13 2 3" xfId="13236"/>
    <cellStyle name="Comma 4 6 13 2 3 2" xfId="23311"/>
    <cellStyle name="Comma 4 6 13 3" xfId="13235"/>
    <cellStyle name="Comma 4 6 13 3 2" xfId="23310"/>
    <cellStyle name="Comma 4 6 14" xfId="861"/>
    <cellStyle name="Comma 4 6 14 2" xfId="2122"/>
    <cellStyle name="Comma 4 6 14 2 2" xfId="9201"/>
    <cellStyle name="Comma 4 6 14 2 2 2" xfId="13240"/>
    <cellStyle name="Comma 4 6 14 2 2 2 2" xfId="23315"/>
    <cellStyle name="Comma 4 6 14 2 3" xfId="13239"/>
    <cellStyle name="Comma 4 6 14 2 3 2" xfId="23314"/>
    <cellStyle name="Comma 4 6 14 3" xfId="13238"/>
    <cellStyle name="Comma 4 6 14 3 2" xfId="23313"/>
    <cellStyle name="Comma 4 6 15" xfId="862"/>
    <cellStyle name="Comma 4 6 15 2" xfId="2123"/>
    <cellStyle name="Comma 4 6 15 2 2" xfId="9202"/>
    <cellStyle name="Comma 4 6 15 2 2 2" xfId="13243"/>
    <cellStyle name="Comma 4 6 15 2 2 2 2" xfId="23318"/>
    <cellStyle name="Comma 4 6 15 2 3" xfId="13242"/>
    <cellStyle name="Comma 4 6 15 2 3 2" xfId="23317"/>
    <cellStyle name="Comma 4 6 15 3" xfId="13241"/>
    <cellStyle name="Comma 4 6 15 3 2" xfId="23316"/>
    <cellStyle name="Comma 4 6 16" xfId="2117"/>
    <cellStyle name="Comma 4 6 16 2" xfId="9196"/>
    <cellStyle name="Comma 4 6 16 2 2" xfId="13245"/>
    <cellStyle name="Comma 4 6 16 2 2 2" xfId="23320"/>
    <cellStyle name="Comma 4 6 16 3" xfId="13244"/>
    <cellStyle name="Comma 4 6 16 3 2" xfId="23319"/>
    <cellStyle name="Comma 4 6 17" xfId="13225"/>
    <cellStyle name="Comma 4 6 17 2" xfId="23300"/>
    <cellStyle name="Comma 4 6 2" xfId="863"/>
    <cellStyle name="Comma 4 6 2 2" xfId="2124"/>
    <cellStyle name="Comma 4 6 2 2 2" xfId="9203"/>
    <cellStyle name="Comma 4 6 2 2 2 2" xfId="13248"/>
    <cellStyle name="Comma 4 6 2 2 2 2 2" xfId="23323"/>
    <cellStyle name="Comma 4 6 2 2 3" xfId="13247"/>
    <cellStyle name="Comma 4 6 2 2 3 2" xfId="23322"/>
    <cellStyle name="Comma 4 6 2 3" xfId="13246"/>
    <cellStyle name="Comma 4 6 2 3 2" xfId="23321"/>
    <cellStyle name="Comma 4 6 3" xfId="864"/>
    <cellStyle name="Comma 4 6 3 2" xfId="2125"/>
    <cellStyle name="Comma 4 6 3 2 2" xfId="9204"/>
    <cellStyle name="Comma 4 6 3 2 2 2" xfId="13251"/>
    <cellStyle name="Comma 4 6 3 2 2 2 2" xfId="23326"/>
    <cellStyle name="Comma 4 6 3 2 3" xfId="13250"/>
    <cellStyle name="Comma 4 6 3 2 3 2" xfId="23325"/>
    <cellStyle name="Comma 4 6 3 3" xfId="13249"/>
    <cellStyle name="Comma 4 6 3 3 2" xfId="23324"/>
    <cellStyle name="Comma 4 6 4" xfId="865"/>
    <cellStyle name="Comma 4 6 4 2" xfId="2126"/>
    <cellStyle name="Comma 4 6 4 2 2" xfId="9205"/>
    <cellStyle name="Comma 4 6 4 2 2 2" xfId="13254"/>
    <cellStyle name="Comma 4 6 4 2 2 2 2" xfId="23329"/>
    <cellStyle name="Comma 4 6 4 2 3" xfId="13253"/>
    <cellStyle name="Comma 4 6 4 2 3 2" xfId="23328"/>
    <cellStyle name="Comma 4 6 4 3" xfId="13252"/>
    <cellStyle name="Comma 4 6 4 3 2" xfId="23327"/>
    <cellStyle name="Comma 4 6 5" xfId="866"/>
    <cellStyle name="Comma 4 6 5 2" xfId="2127"/>
    <cellStyle name="Comma 4 6 5 2 2" xfId="9206"/>
    <cellStyle name="Comma 4 6 5 2 2 2" xfId="13257"/>
    <cellStyle name="Comma 4 6 5 2 2 2 2" xfId="23332"/>
    <cellStyle name="Comma 4 6 5 2 3" xfId="13256"/>
    <cellStyle name="Comma 4 6 5 2 3 2" xfId="23331"/>
    <cellStyle name="Comma 4 6 5 3" xfId="13255"/>
    <cellStyle name="Comma 4 6 5 3 2" xfId="23330"/>
    <cellStyle name="Comma 4 6 6" xfId="867"/>
    <cellStyle name="Comma 4 6 6 2" xfId="2128"/>
    <cellStyle name="Comma 4 6 6 2 2" xfId="9207"/>
    <cellStyle name="Comma 4 6 6 2 2 2" xfId="13260"/>
    <cellStyle name="Comma 4 6 6 2 2 2 2" xfId="23335"/>
    <cellStyle name="Comma 4 6 6 2 3" xfId="13259"/>
    <cellStyle name="Comma 4 6 6 2 3 2" xfId="23334"/>
    <cellStyle name="Comma 4 6 6 3" xfId="13258"/>
    <cellStyle name="Comma 4 6 6 3 2" xfId="23333"/>
    <cellStyle name="Comma 4 6 7" xfId="868"/>
    <cellStyle name="Comma 4 6 7 2" xfId="2129"/>
    <cellStyle name="Comma 4 6 7 2 2" xfId="9208"/>
    <cellStyle name="Comma 4 6 7 2 2 2" xfId="13263"/>
    <cellStyle name="Comma 4 6 7 2 2 2 2" xfId="23338"/>
    <cellStyle name="Comma 4 6 7 2 3" xfId="13262"/>
    <cellStyle name="Comma 4 6 7 2 3 2" xfId="23337"/>
    <cellStyle name="Comma 4 6 7 3" xfId="13261"/>
    <cellStyle name="Comma 4 6 7 3 2" xfId="23336"/>
    <cellStyle name="Comma 4 6 8" xfId="869"/>
    <cellStyle name="Comma 4 6 8 2" xfId="2130"/>
    <cellStyle name="Comma 4 6 8 2 2" xfId="9209"/>
    <cellStyle name="Comma 4 6 8 2 2 2" xfId="13266"/>
    <cellStyle name="Comma 4 6 8 2 2 2 2" xfId="23341"/>
    <cellStyle name="Comma 4 6 8 2 3" xfId="13265"/>
    <cellStyle name="Comma 4 6 8 2 3 2" xfId="23340"/>
    <cellStyle name="Comma 4 6 8 3" xfId="13264"/>
    <cellStyle name="Comma 4 6 8 3 2" xfId="23339"/>
    <cellStyle name="Comma 4 6 9" xfId="870"/>
    <cellStyle name="Comma 4 6 9 2" xfId="2131"/>
    <cellStyle name="Comma 4 6 9 2 2" xfId="9210"/>
    <cellStyle name="Comma 4 6 9 2 2 2" xfId="13269"/>
    <cellStyle name="Comma 4 6 9 2 2 2 2" xfId="23344"/>
    <cellStyle name="Comma 4 6 9 2 3" xfId="13268"/>
    <cellStyle name="Comma 4 6 9 2 3 2" xfId="23343"/>
    <cellStyle name="Comma 4 6 9 3" xfId="13267"/>
    <cellStyle name="Comma 4 6 9 3 2" xfId="23342"/>
    <cellStyle name="Comma 4 7" xfId="871"/>
    <cellStyle name="Comma 4 7 10" xfId="872"/>
    <cellStyle name="Comma 4 7 10 2" xfId="2133"/>
    <cellStyle name="Comma 4 7 10 2 2" xfId="9212"/>
    <cellStyle name="Comma 4 7 10 2 2 2" xfId="13273"/>
    <cellStyle name="Comma 4 7 10 2 2 2 2" xfId="23348"/>
    <cellStyle name="Comma 4 7 10 2 3" xfId="13272"/>
    <cellStyle name="Comma 4 7 10 2 3 2" xfId="23347"/>
    <cellStyle name="Comma 4 7 10 3" xfId="13271"/>
    <cellStyle name="Comma 4 7 10 3 2" xfId="23346"/>
    <cellStyle name="Comma 4 7 11" xfId="873"/>
    <cellStyle name="Comma 4 7 11 2" xfId="2134"/>
    <cellStyle name="Comma 4 7 11 2 2" xfId="9213"/>
    <cellStyle name="Comma 4 7 11 2 2 2" xfId="13276"/>
    <cellStyle name="Comma 4 7 11 2 2 2 2" xfId="23351"/>
    <cellStyle name="Comma 4 7 11 2 3" xfId="13275"/>
    <cellStyle name="Comma 4 7 11 2 3 2" xfId="23350"/>
    <cellStyle name="Comma 4 7 11 3" xfId="13274"/>
    <cellStyle name="Comma 4 7 11 3 2" xfId="23349"/>
    <cellStyle name="Comma 4 7 12" xfId="874"/>
    <cellStyle name="Comma 4 7 12 2" xfId="2135"/>
    <cellStyle name="Comma 4 7 12 2 2" xfId="9214"/>
    <cellStyle name="Comma 4 7 12 2 2 2" xfId="13279"/>
    <cellStyle name="Comma 4 7 12 2 2 2 2" xfId="23354"/>
    <cellStyle name="Comma 4 7 12 2 3" xfId="13278"/>
    <cellStyle name="Comma 4 7 12 2 3 2" xfId="23353"/>
    <cellStyle name="Comma 4 7 12 3" xfId="13277"/>
    <cellStyle name="Comma 4 7 12 3 2" xfId="23352"/>
    <cellStyle name="Comma 4 7 13" xfId="875"/>
    <cellStyle name="Comma 4 7 13 2" xfId="2136"/>
    <cellStyle name="Comma 4 7 13 2 2" xfId="9215"/>
    <cellStyle name="Comma 4 7 13 2 2 2" xfId="13282"/>
    <cellStyle name="Comma 4 7 13 2 2 2 2" xfId="23357"/>
    <cellStyle name="Comma 4 7 13 2 3" xfId="13281"/>
    <cellStyle name="Comma 4 7 13 2 3 2" xfId="23356"/>
    <cellStyle name="Comma 4 7 13 3" xfId="13280"/>
    <cellStyle name="Comma 4 7 13 3 2" xfId="23355"/>
    <cellStyle name="Comma 4 7 14" xfId="876"/>
    <cellStyle name="Comma 4 7 14 2" xfId="2137"/>
    <cellStyle name="Comma 4 7 14 2 2" xfId="9216"/>
    <cellStyle name="Comma 4 7 14 2 2 2" xfId="13285"/>
    <cellStyle name="Comma 4 7 14 2 2 2 2" xfId="23360"/>
    <cellStyle name="Comma 4 7 14 2 3" xfId="13284"/>
    <cellStyle name="Comma 4 7 14 2 3 2" xfId="23359"/>
    <cellStyle name="Comma 4 7 14 3" xfId="13283"/>
    <cellStyle name="Comma 4 7 14 3 2" xfId="23358"/>
    <cellStyle name="Comma 4 7 15" xfId="877"/>
    <cellStyle name="Comma 4 7 15 2" xfId="2138"/>
    <cellStyle name="Comma 4 7 15 2 2" xfId="9217"/>
    <cellStyle name="Comma 4 7 15 2 2 2" xfId="13288"/>
    <cellStyle name="Comma 4 7 15 2 2 2 2" xfId="23363"/>
    <cellStyle name="Comma 4 7 15 2 3" xfId="13287"/>
    <cellStyle name="Comma 4 7 15 2 3 2" xfId="23362"/>
    <cellStyle name="Comma 4 7 15 3" xfId="13286"/>
    <cellStyle name="Comma 4 7 15 3 2" xfId="23361"/>
    <cellStyle name="Comma 4 7 16" xfId="2132"/>
    <cellStyle name="Comma 4 7 16 2" xfId="9211"/>
    <cellStyle name="Comma 4 7 16 2 2" xfId="13290"/>
    <cellStyle name="Comma 4 7 16 2 2 2" xfId="23365"/>
    <cellStyle name="Comma 4 7 16 3" xfId="13289"/>
    <cellStyle name="Comma 4 7 16 3 2" xfId="23364"/>
    <cellStyle name="Comma 4 7 17" xfId="13270"/>
    <cellStyle name="Comma 4 7 17 2" xfId="23345"/>
    <cellStyle name="Comma 4 7 2" xfId="878"/>
    <cellStyle name="Comma 4 7 2 2" xfId="2139"/>
    <cellStyle name="Comma 4 7 2 2 2" xfId="9218"/>
    <cellStyle name="Comma 4 7 2 2 2 2" xfId="13293"/>
    <cellStyle name="Comma 4 7 2 2 2 2 2" xfId="23368"/>
    <cellStyle name="Comma 4 7 2 2 3" xfId="13292"/>
    <cellStyle name="Comma 4 7 2 2 3 2" xfId="23367"/>
    <cellStyle name="Comma 4 7 2 3" xfId="13291"/>
    <cellStyle name="Comma 4 7 2 3 2" xfId="23366"/>
    <cellStyle name="Comma 4 7 3" xfId="879"/>
    <cellStyle name="Comma 4 7 3 2" xfId="2140"/>
    <cellStyle name="Comma 4 7 3 2 2" xfId="9219"/>
    <cellStyle name="Comma 4 7 3 2 2 2" xfId="13296"/>
    <cellStyle name="Comma 4 7 3 2 2 2 2" xfId="23371"/>
    <cellStyle name="Comma 4 7 3 2 3" xfId="13295"/>
    <cellStyle name="Comma 4 7 3 2 3 2" xfId="23370"/>
    <cellStyle name="Comma 4 7 3 3" xfId="13294"/>
    <cellStyle name="Comma 4 7 3 3 2" xfId="23369"/>
    <cellStyle name="Comma 4 7 4" xfId="880"/>
    <cellStyle name="Comma 4 7 4 2" xfId="2141"/>
    <cellStyle name="Comma 4 7 4 2 2" xfId="9220"/>
    <cellStyle name="Comma 4 7 4 2 2 2" xfId="13299"/>
    <cellStyle name="Comma 4 7 4 2 2 2 2" xfId="23374"/>
    <cellStyle name="Comma 4 7 4 2 3" xfId="13298"/>
    <cellStyle name="Comma 4 7 4 2 3 2" xfId="23373"/>
    <cellStyle name="Comma 4 7 4 3" xfId="13297"/>
    <cellStyle name="Comma 4 7 4 3 2" xfId="23372"/>
    <cellStyle name="Comma 4 7 5" xfId="881"/>
    <cellStyle name="Comma 4 7 5 2" xfId="2142"/>
    <cellStyle name="Comma 4 7 5 2 2" xfId="9221"/>
    <cellStyle name="Comma 4 7 5 2 2 2" xfId="13302"/>
    <cellStyle name="Comma 4 7 5 2 2 2 2" xfId="23377"/>
    <cellStyle name="Comma 4 7 5 2 3" xfId="13301"/>
    <cellStyle name="Comma 4 7 5 2 3 2" xfId="23376"/>
    <cellStyle name="Comma 4 7 5 3" xfId="13300"/>
    <cellStyle name="Comma 4 7 5 3 2" xfId="23375"/>
    <cellStyle name="Comma 4 7 6" xfId="882"/>
    <cellStyle name="Comma 4 7 6 2" xfId="2143"/>
    <cellStyle name="Comma 4 7 6 2 2" xfId="9222"/>
    <cellStyle name="Comma 4 7 6 2 2 2" xfId="13305"/>
    <cellStyle name="Comma 4 7 6 2 2 2 2" xfId="23380"/>
    <cellStyle name="Comma 4 7 6 2 3" xfId="13304"/>
    <cellStyle name="Comma 4 7 6 2 3 2" xfId="23379"/>
    <cellStyle name="Comma 4 7 6 3" xfId="13303"/>
    <cellStyle name="Comma 4 7 6 3 2" xfId="23378"/>
    <cellStyle name="Comma 4 7 7" xfId="883"/>
    <cellStyle name="Comma 4 7 7 2" xfId="2144"/>
    <cellStyle name="Comma 4 7 7 2 2" xfId="9223"/>
    <cellStyle name="Comma 4 7 7 2 2 2" xfId="13308"/>
    <cellStyle name="Comma 4 7 7 2 2 2 2" xfId="23383"/>
    <cellStyle name="Comma 4 7 7 2 3" xfId="13307"/>
    <cellStyle name="Comma 4 7 7 2 3 2" xfId="23382"/>
    <cellStyle name="Comma 4 7 7 3" xfId="13306"/>
    <cellStyle name="Comma 4 7 7 3 2" xfId="23381"/>
    <cellStyle name="Comma 4 7 8" xfId="884"/>
    <cellStyle name="Comma 4 7 8 2" xfId="2145"/>
    <cellStyle name="Comma 4 7 8 2 2" xfId="9224"/>
    <cellStyle name="Comma 4 7 8 2 2 2" xfId="13311"/>
    <cellStyle name="Comma 4 7 8 2 2 2 2" xfId="23386"/>
    <cellStyle name="Comma 4 7 8 2 3" xfId="13310"/>
    <cellStyle name="Comma 4 7 8 2 3 2" xfId="23385"/>
    <cellStyle name="Comma 4 7 8 3" xfId="13309"/>
    <cellStyle name="Comma 4 7 8 3 2" xfId="23384"/>
    <cellStyle name="Comma 4 7 9" xfId="885"/>
    <cellStyle name="Comma 4 7 9 2" xfId="2146"/>
    <cellStyle name="Comma 4 7 9 2 2" xfId="9225"/>
    <cellStyle name="Comma 4 7 9 2 2 2" xfId="13314"/>
    <cellStyle name="Comma 4 7 9 2 2 2 2" xfId="23389"/>
    <cellStyle name="Comma 4 7 9 2 3" xfId="13313"/>
    <cellStyle name="Comma 4 7 9 2 3 2" xfId="23388"/>
    <cellStyle name="Comma 4 7 9 3" xfId="13312"/>
    <cellStyle name="Comma 4 7 9 3 2" xfId="23387"/>
    <cellStyle name="Comma 4 8" xfId="886"/>
    <cellStyle name="Comma 4 8 10" xfId="887"/>
    <cellStyle name="Comma 4 8 10 2" xfId="2148"/>
    <cellStyle name="Comma 4 8 10 2 2" xfId="9227"/>
    <cellStyle name="Comma 4 8 10 2 2 2" xfId="13318"/>
    <cellStyle name="Comma 4 8 10 2 2 2 2" xfId="23393"/>
    <cellStyle name="Comma 4 8 10 2 3" xfId="13317"/>
    <cellStyle name="Comma 4 8 10 2 3 2" xfId="23392"/>
    <cellStyle name="Comma 4 8 10 3" xfId="13316"/>
    <cellStyle name="Comma 4 8 10 3 2" xfId="23391"/>
    <cellStyle name="Comma 4 8 11" xfId="888"/>
    <cellStyle name="Comma 4 8 11 2" xfId="2149"/>
    <cellStyle name="Comma 4 8 11 2 2" xfId="9228"/>
    <cellStyle name="Comma 4 8 11 2 2 2" xfId="13321"/>
    <cellStyle name="Comma 4 8 11 2 2 2 2" xfId="23396"/>
    <cellStyle name="Comma 4 8 11 2 3" xfId="13320"/>
    <cellStyle name="Comma 4 8 11 2 3 2" xfId="23395"/>
    <cellStyle name="Comma 4 8 11 3" xfId="13319"/>
    <cellStyle name="Comma 4 8 11 3 2" xfId="23394"/>
    <cellStyle name="Comma 4 8 12" xfId="889"/>
    <cellStyle name="Comma 4 8 12 2" xfId="2150"/>
    <cellStyle name="Comma 4 8 12 2 2" xfId="9229"/>
    <cellStyle name="Comma 4 8 12 2 2 2" xfId="13324"/>
    <cellStyle name="Comma 4 8 12 2 2 2 2" xfId="23399"/>
    <cellStyle name="Comma 4 8 12 2 3" xfId="13323"/>
    <cellStyle name="Comma 4 8 12 2 3 2" xfId="23398"/>
    <cellStyle name="Comma 4 8 12 3" xfId="13322"/>
    <cellStyle name="Comma 4 8 12 3 2" xfId="23397"/>
    <cellStyle name="Comma 4 8 13" xfId="890"/>
    <cellStyle name="Comma 4 8 13 2" xfId="2151"/>
    <cellStyle name="Comma 4 8 13 2 2" xfId="9230"/>
    <cellStyle name="Comma 4 8 13 2 2 2" xfId="13327"/>
    <cellStyle name="Comma 4 8 13 2 2 2 2" xfId="23402"/>
    <cellStyle name="Comma 4 8 13 2 3" xfId="13326"/>
    <cellStyle name="Comma 4 8 13 2 3 2" xfId="23401"/>
    <cellStyle name="Comma 4 8 13 3" xfId="13325"/>
    <cellStyle name="Comma 4 8 13 3 2" xfId="23400"/>
    <cellStyle name="Comma 4 8 14" xfId="891"/>
    <cellStyle name="Comma 4 8 14 2" xfId="2152"/>
    <cellStyle name="Comma 4 8 14 2 2" xfId="9231"/>
    <cellStyle name="Comma 4 8 14 2 2 2" xfId="13330"/>
    <cellStyle name="Comma 4 8 14 2 2 2 2" xfId="23405"/>
    <cellStyle name="Comma 4 8 14 2 3" xfId="13329"/>
    <cellStyle name="Comma 4 8 14 2 3 2" xfId="23404"/>
    <cellStyle name="Comma 4 8 14 3" xfId="13328"/>
    <cellStyle name="Comma 4 8 14 3 2" xfId="23403"/>
    <cellStyle name="Comma 4 8 15" xfId="892"/>
    <cellStyle name="Comma 4 8 15 2" xfId="2153"/>
    <cellStyle name="Comma 4 8 15 2 2" xfId="9232"/>
    <cellStyle name="Comma 4 8 15 2 2 2" xfId="13333"/>
    <cellStyle name="Comma 4 8 15 2 2 2 2" xfId="23408"/>
    <cellStyle name="Comma 4 8 15 2 3" xfId="13332"/>
    <cellStyle name="Comma 4 8 15 2 3 2" xfId="23407"/>
    <cellStyle name="Comma 4 8 15 3" xfId="13331"/>
    <cellStyle name="Comma 4 8 15 3 2" xfId="23406"/>
    <cellStyle name="Comma 4 8 16" xfId="2147"/>
    <cellStyle name="Comma 4 8 16 2" xfId="9226"/>
    <cellStyle name="Comma 4 8 16 2 2" xfId="13335"/>
    <cellStyle name="Comma 4 8 16 2 2 2" xfId="23410"/>
    <cellStyle name="Comma 4 8 16 3" xfId="13334"/>
    <cellStyle name="Comma 4 8 16 3 2" xfId="23409"/>
    <cellStyle name="Comma 4 8 17" xfId="13315"/>
    <cellStyle name="Comma 4 8 17 2" xfId="23390"/>
    <cellStyle name="Comma 4 8 2" xfId="893"/>
    <cellStyle name="Comma 4 8 2 2" xfId="2154"/>
    <cellStyle name="Comma 4 8 2 2 2" xfId="9233"/>
    <cellStyle name="Comma 4 8 2 2 2 2" xfId="13338"/>
    <cellStyle name="Comma 4 8 2 2 2 2 2" xfId="23413"/>
    <cellStyle name="Comma 4 8 2 2 3" xfId="13337"/>
    <cellStyle name="Comma 4 8 2 2 3 2" xfId="23412"/>
    <cellStyle name="Comma 4 8 2 3" xfId="13336"/>
    <cellStyle name="Comma 4 8 2 3 2" xfId="23411"/>
    <cellStyle name="Comma 4 8 3" xfId="894"/>
    <cellStyle name="Comma 4 8 3 2" xfId="2155"/>
    <cellStyle name="Comma 4 8 3 2 2" xfId="9234"/>
    <cellStyle name="Comma 4 8 3 2 2 2" xfId="13341"/>
    <cellStyle name="Comma 4 8 3 2 2 2 2" xfId="23416"/>
    <cellStyle name="Comma 4 8 3 2 3" xfId="13340"/>
    <cellStyle name="Comma 4 8 3 2 3 2" xfId="23415"/>
    <cellStyle name="Comma 4 8 3 3" xfId="13339"/>
    <cellStyle name="Comma 4 8 3 3 2" xfId="23414"/>
    <cellStyle name="Comma 4 8 4" xfId="895"/>
    <cellStyle name="Comma 4 8 4 2" xfId="2156"/>
    <cellStyle name="Comma 4 8 4 2 2" xfId="9235"/>
    <cellStyle name="Comma 4 8 4 2 2 2" xfId="13344"/>
    <cellStyle name="Comma 4 8 4 2 2 2 2" xfId="23419"/>
    <cellStyle name="Comma 4 8 4 2 3" xfId="13343"/>
    <cellStyle name="Comma 4 8 4 2 3 2" xfId="23418"/>
    <cellStyle name="Comma 4 8 4 3" xfId="13342"/>
    <cellStyle name="Comma 4 8 4 3 2" xfId="23417"/>
    <cellStyle name="Comma 4 8 5" xfId="896"/>
    <cellStyle name="Comma 4 8 5 2" xfId="2157"/>
    <cellStyle name="Comma 4 8 5 2 2" xfId="9236"/>
    <cellStyle name="Comma 4 8 5 2 2 2" xfId="13347"/>
    <cellStyle name="Comma 4 8 5 2 2 2 2" xfId="23422"/>
    <cellStyle name="Comma 4 8 5 2 3" xfId="13346"/>
    <cellStyle name="Comma 4 8 5 2 3 2" xfId="23421"/>
    <cellStyle name="Comma 4 8 5 3" xfId="13345"/>
    <cellStyle name="Comma 4 8 5 3 2" xfId="23420"/>
    <cellStyle name="Comma 4 8 6" xfId="897"/>
    <cellStyle name="Comma 4 8 6 2" xfId="2158"/>
    <cellStyle name="Comma 4 8 6 2 2" xfId="9237"/>
    <cellStyle name="Comma 4 8 6 2 2 2" xfId="13350"/>
    <cellStyle name="Comma 4 8 6 2 2 2 2" xfId="23425"/>
    <cellStyle name="Comma 4 8 6 2 3" xfId="13349"/>
    <cellStyle name="Comma 4 8 6 2 3 2" xfId="23424"/>
    <cellStyle name="Comma 4 8 6 3" xfId="13348"/>
    <cellStyle name="Comma 4 8 6 3 2" xfId="23423"/>
    <cellStyle name="Comma 4 8 7" xfId="898"/>
    <cellStyle name="Comma 4 8 7 2" xfId="2159"/>
    <cellStyle name="Comma 4 8 7 2 2" xfId="9238"/>
    <cellStyle name="Comma 4 8 7 2 2 2" xfId="13353"/>
    <cellStyle name="Comma 4 8 7 2 2 2 2" xfId="23428"/>
    <cellStyle name="Comma 4 8 7 2 3" xfId="13352"/>
    <cellStyle name="Comma 4 8 7 2 3 2" xfId="23427"/>
    <cellStyle name="Comma 4 8 7 3" xfId="13351"/>
    <cellStyle name="Comma 4 8 7 3 2" xfId="23426"/>
    <cellStyle name="Comma 4 8 8" xfId="899"/>
    <cellStyle name="Comma 4 8 8 2" xfId="2160"/>
    <cellStyle name="Comma 4 8 8 2 2" xfId="9239"/>
    <cellStyle name="Comma 4 8 8 2 2 2" xfId="13356"/>
    <cellStyle name="Comma 4 8 8 2 2 2 2" xfId="23431"/>
    <cellStyle name="Comma 4 8 8 2 3" xfId="13355"/>
    <cellStyle name="Comma 4 8 8 2 3 2" xfId="23430"/>
    <cellStyle name="Comma 4 8 8 3" xfId="13354"/>
    <cellStyle name="Comma 4 8 8 3 2" xfId="23429"/>
    <cellStyle name="Comma 4 8 9" xfId="900"/>
    <cellStyle name="Comma 4 8 9 2" xfId="2161"/>
    <cellStyle name="Comma 4 8 9 2 2" xfId="9240"/>
    <cellStyle name="Comma 4 8 9 2 2 2" xfId="13359"/>
    <cellStyle name="Comma 4 8 9 2 2 2 2" xfId="23434"/>
    <cellStyle name="Comma 4 8 9 2 3" xfId="13358"/>
    <cellStyle name="Comma 4 8 9 2 3 2" xfId="23433"/>
    <cellStyle name="Comma 4 8 9 3" xfId="13357"/>
    <cellStyle name="Comma 4 8 9 3 2" xfId="23432"/>
    <cellStyle name="Comma 4 9" xfId="901"/>
    <cellStyle name="Comma 4 9 10" xfId="902"/>
    <cellStyle name="Comma 4 9 10 2" xfId="2163"/>
    <cellStyle name="Comma 4 9 10 2 2" xfId="9242"/>
    <cellStyle name="Comma 4 9 10 2 2 2" xfId="13363"/>
    <cellStyle name="Comma 4 9 10 2 2 2 2" xfId="23438"/>
    <cellStyle name="Comma 4 9 10 2 3" xfId="13362"/>
    <cellStyle name="Comma 4 9 10 2 3 2" xfId="23437"/>
    <cellStyle name="Comma 4 9 10 3" xfId="13361"/>
    <cellStyle name="Comma 4 9 10 3 2" xfId="23436"/>
    <cellStyle name="Comma 4 9 11" xfId="903"/>
    <cellStyle name="Comma 4 9 11 2" xfId="2164"/>
    <cellStyle name="Comma 4 9 11 2 2" xfId="9243"/>
    <cellStyle name="Comma 4 9 11 2 2 2" xfId="13366"/>
    <cellStyle name="Comma 4 9 11 2 2 2 2" xfId="23441"/>
    <cellStyle name="Comma 4 9 11 2 3" xfId="13365"/>
    <cellStyle name="Comma 4 9 11 2 3 2" xfId="23440"/>
    <cellStyle name="Comma 4 9 11 3" xfId="13364"/>
    <cellStyle name="Comma 4 9 11 3 2" xfId="23439"/>
    <cellStyle name="Comma 4 9 12" xfId="904"/>
    <cellStyle name="Comma 4 9 12 2" xfId="2165"/>
    <cellStyle name="Comma 4 9 12 2 2" xfId="9244"/>
    <cellStyle name="Comma 4 9 12 2 2 2" xfId="13369"/>
    <cellStyle name="Comma 4 9 12 2 2 2 2" xfId="23444"/>
    <cellStyle name="Comma 4 9 12 2 3" xfId="13368"/>
    <cellStyle name="Comma 4 9 12 2 3 2" xfId="23443"/>
    <cellStyle name="Comma 4 9 12 3" xfId="13367"/>
    <cellStyle name="Comma 4 9 12 3 2" xfId="23442"/>
    <cellStyle name="Comma 4 9 13" xfId="905"/>
    <cellStyle name="Comma 4 9 13 2" xfId="2166"/>
    <cellStyle name="Comma 4 9 13 2 2" xfId="9245"/>
    <cellStyle name="Comma 4 9 13 2 2 2" xfId="13372"/>
    <cellStyle name="Comma 4 9 13 2 2 2 2" xfId="23447"/>
    <cellStyle name="Comma 4 9 13 2 3" xfId="13371"/>
    <cellStyle name="Comma 4 9 13 2 3 2" xfId="23446"/>
    <cellStyle name="Comma 4 9 13 3" xfId="13370"/>
    <cellStyle name="Comma 4 9 13 3 2" xfId="23445"/>
    <cellStyle name="Comma 4 9 14" xfId="906"/>
    <cellStyle name="Comma 4 9 14 2" xfId="2167"/>
    <cellStyle name="Comma 4 9 14 2 2" xfId="9246"/>
    <cellStyle name="Comma 4 9 14 2 2 2" xfId="13375"/>
    <cellStyle name="Comma 4 9 14 2 2 2 2" xfId="23450"/>
    <cellStyle name="Comma 4 9 14 2 3" xfId="13374"/>
    <cellStyle name="Comma 4 9 14 2 3 2" xfId="23449"/>
    <cellStyle name="Comma 4 9 14 3" xfId="13373"/>
    <cellStyle name="Comma 4 9 14 3 2" xfId="23448"/>
    <cellStyle name="Comma 4 9 15" xfId="907"/>
    <cellStyle name="Comma 4 9 15 2" xfId="2168"/>
    <cellStyle name="Comma 4 9 15 2 2" xfId="9247"/>
    <cellStyle name="Comma 4 9 15 2 2 2" xfId="13378"/>
    <cellStyle name="Comma 4 9 15 2 2 2 2" xfId="23453"/>
    <cellStyle name="Comma 4 9 15 2 3" xfId="13377"/>
    <cellStyle name="Comma 4 9 15 2 3 2" xfId="23452"/>
    <cellStyle name="Comma 4 9 15 3" xfId="13376"/>
    <cellStyle name="Comma 4 9 15 3 2" xfId="23451"/>
    <cellStyle name="Comma 4 9 16" xfId="2162"/>
    <cellStyle name="Comma 4 9 16 2" xfId="9241"/>
    <cellStyle name="Comma 4 9 16 2 2" xfId="13380"/>
    <cellStyle name="Comma 4 9 16 2 2 2" xfId="23455"/>
    <cellStyle name="Comma 4 9 16 3" xfId="13379"/>
    <cellStyle name="Comma 4 9 16 3 2" xfId="23454"/>
    <cellStyle name="Comma 4 9 17" xfId="13360"/>
    <cellStyle name="Comma 4 9 17 2" xfId="23435"/>
    <cellStyle name="Comma 4 9 2" xfId="908"/>
    <cellStyle name="Comma 4 9 2 2" xfId="2169"/>
    <cellStyle name="Comma 4 9 2 2 2" xfId="9248"/>
    <cellStyle name="Comma 4 9 2 2 2 2" xfId="13383"/>
    <cellStyle name="Comma 4 9 2 2 2 2 2" xfId="23458"/>
    <cellStyle name="Comma 4 9 2 2 3" xfId="13382"/>
    <cellStyle name="Comma 4 9 2 2 3 2" xfId="23457"/>
    <cellStyle name="Comma 4 9 2 3" xfId="13381"/>
    <cellStyle name="Comma 4 9 2 3 2" xfId="23456"/>
    <cellStyle name="Comma 4 9 3" xfId="909"/>
    <cellStyle name="Comma 4 9 3 2" xfId="2170"/>
    <cellStyle name="Comma 4 9 3 2 2" xfId="9249"/>
    <cellStyle name="Comma 4 9 3 2 2 2" xfId="13386"/>
    <cellStyle name="Comma 4 9 3 2 2 2 2" xfId="23461"/>
    <cellStyle name="Comma 4 9 3 2 3" xfId="13385"/>
    <cellStyle name="Comma 4 9 3 2 3 2" xfId="23460"/>
    <cellStyle name="Comma 4 9 3 3" xfId="13384"/>
    <cellStyle name="Comma 4 9 3 3 2" xfId="23459"/>
    <cellStyle name="Comma 4 9 4" xfId="910"/>
    <cellStyle name="Comma 4 9 4 2" xfId="2171"/>
    <cellStyle name="Comma 4 9 4 2 2" xfId="9250"/>
    <cellStyle name="Comma 4 9 4 2 2 2" xfId="13389"/>
    <cellStyle name="Comma 4 9 4 2 2 2 2" xfId="23464"/>
    <cellStyle name="Comma 4 9 4 2 3" xfId="13388"/>
    <cellStyle name="Comma 4 9 4 2 3 2" xfId="23463"/>
    <cellStyle name="Comma 4 9 4 3" xfId="13387"/>
    <cellStyle name="Comma 4 9 4 3 2" xfId="23462"/>
    <cellStyle name="Comma 4 9 5" xfId="911"/>
    <cellStyle name="Comma 4 9 5 2" xfId="2172"/>
    <cellStyle name="Comma 4 9 5 2 2" xfId="9251"/>
    <cellStyle name="Comma 4 9 5 2 2 2" xfId="13392"/>
    <cellStyle name="Comma 4 9 5 2 2 2 2" xfId="23467"/>
    <cellStyle name="Comma 4 9 5 2 3" xfId="13391"/>
    <cellStyle name="Comma 4 9 5 2 3 2" xfId="23466"/>
    <cellStyle name="Comma 4 9 5 3" xfId="13390"/>
    <cellStyle name="Comma 4 9 5 3 2" xfId="23465"/>
    <cellStyle name="Comma 4 9 6" xfId="912"/>
    <cellStyle name="Comma 4 9 6 2" xfId="2173"/>
    <cellStyle name="Comma 4 9 6 2 2" xfId="9252"/>
    <cellStyle name="Comma 4 9 6 2 2 2" xfId="13395"/>
    <cellStyle name="Comma 4 9 6 2 2 2 2" xfId="23470"/>
    <cellStyle name="Comma 4 9 6 2 3" xfId="13394"/>
    <cellStyle name="Comma 4 9 6 2 3 2" xfId="23469"/>
    <cellStyle name="Comma 4 9 6 3" xfId="13393"/>
    <cellStyle name="Comma 4 9 6 3 2" xfId="23468"/>
    <cellStyle name="Comma 4 9 7" xfId="913"/>
    <cellStyle name="Comma 4 9 7 2" xfId="2174"/>
    <cellStyle name="Comma 4 9 7 2 2" xfId="9253"/>
    <cellStyle name="Comma 4 9 7 2 2 2" xfId="13398"/>
    <cellStyle name="Comma 4 9 7 2 2 2 2" xfId="23473"/>
    <cellStyle name="Comma 4 9 7 2 3" xfId="13397"/>
    <cellStyle name="Comma 4 9 7 2 3 2" xfId="23472"/>
    <cellStyle name="Comma 4 9 7 3" xfId="13396"/>
    <cellStyle name="Comma 4 9 7 3 2" xfId="23471"/>
    <cellStyle name="Comma 4 9 8" xfId="914"/>
    <cellStyle name="Comma 4 9 8 2" xfId="2175"/>
    <cellStyle name="Comma 4 9 8 2 2" xfId="9254"/>
    <cellStyle name="Comma 4 9 8 2 2 2" xfId="13401"/>
    <cellStyle name="Comma 4 9 8 2 2 2 2" xfId="23476"/>
    <cellStyle name="Comma 4 9 8 2 3" xfId="13400"/>
    <cellStyle name="Comma 4 9 8 2 3 2" xfId="23475"/>
    <cellStyle name="Comma 4 9 8 3" xfId="13399"/>
    <cellStyle name="Comma 4 9 8 3 2" xfId="23474"/>
    <cellStyle name="Comma 4 9 9" xfId="915"/>
    <cellStyle name="Comma 4 9 9 2" xfId="2176"/>
    <cellStyle name="Comma 4 9 9 2 2" xfId="9255"/>
    <cellStyle name="Comma 4 9 9 2 2 2" xfId="13404"/>
    <cellStyle name="Comma 4 9 9 2 2 2 2" xfId="23479"/>
    <cellStyle name="Comma 4 9 9 2 3" xfId="13403"/>
    <cellStyle name="Comma 4 9 9 2 3 2" xfId="23478"/>
    <cellStyle name="Comma 4 9 9 3" xfId="13402"/>
    <cellStyle name="Comma 4 9 9 3 2" xfId="23477"/>
    <cellStyle name="Comma 5" xfId="916"/>
    <cellStyle name="Comma 6" xfId="2474"/>
    <cellStyle name="Comma 6 2" xfId="9597"/>
    <cellStyle name="Comma 6 2 2" xfId="13406"/>
    <cellStyle name="Comma 6 2 2 2" xfId="23481"/>
    <cellStyle name="Comma 6 3" xfId="9977"/>
    <cellStyle name="Comma 6 3 2" xfId="13407"/>
    <cellStyle name="Comma 6 3 2 2" xfId="23482"/>
    <cellStyle name="Comma 6 4" xfId="13405"/>
    <cellStyle name="Comma 6 4 2" xfId="23480"/>
    <cellStyle name="Comma 7" xfId="9935"/>
    <cellStyle name="Comma 7 2" xfId="917"/>
    <cellStyle name="Comma 7 3" xfId="9563"/>
    <cellStyle name="Currency" xfId="1246" builtinId="4"/>
    <cellStyle name="Currency 10" xfId="918"/>
    <cellStyle name="Currency 10 10" xfId="919"/>
    <cellStyle name="Currency 10 11" xfId="920"/>
    <cellStyle name="Currency 10 12" xfId="921"/>
    <cellStyle name="Currency 10 13" xfId="922"/>
    <cellStyle name="Currency 10 14" xfId="923"/>
    <cellStyle name="Currency 10 15" xfId="924"/>
    <cellStyle name="Currency 10 16" xfId="925"/>
    <cellStyle name="Currency 10 17" xfId="926"/>
    <cellStyle name="Currency 10 18" xfId="927"/>
    <cellStyle name="Currency 10 19" xfId="928"/>
    <cellStyle name="Currency 10 2" xfId="929"/>
    <cellStyle name="Currency 10 20" xfId="930"/>
    <cellStyle name="Currency 10 21" xfId="931"/>
    <cellStyle name="Currency 10 22" xfId="932"/>
    <cellStyle name="Currency 10 23" xfId="933"/>
    <cellStyle name="Currency 10 24" xfId="934"/>
    <cellStyle name="Currency 10 25" xfId="935"/>
    <cellStyle name="Currency 10 26" xfId="936"/>
    <cellStyle name="Currency 10 3" xfId="937"/>
    <cellStyle name="Currency 10 4" xfId="938"/>
    <cellStyle name="Currency 10 5" xfId="939"/>
    <cellStyle name="Currency 10 6" xfId="940"/>
    <cellStyle name="Currency 10 7" xfId="941"/>
    <cellStyle name="Currency 10 8" xfId="942"/>
    <cellStyle name="Currency 10 9" xfId="943"/>
    <cellStyle name="Currency 2" xfId="9523"/>
    <cellStyle name="Currency 2 2" xfId="9838"/>
    <cellStyle name="Currency 2 3" xfId="9960"/>
    <cellStyle name="Currency 50" xfId="944"/>
    <cellStyle name="Emphasis 1" xfId="2498"/>
    <cellStyle name="Emphasis 1 2" xfId="24795"/>
    <cellStyle name="Emphasis 2" xfId="2499"/>
    <cellStyle name="Emphasis 2 2" xfId="24796"/>
    <cellStyle name="Emphasis 3" xfId="2500"/>
    <cellStyle name="Emphasis 3 2" xfId="24797"/>
    <cellStyle name="Euro" xfId="1266"/>
    <cellStyle name="Euro 2" xfId="24475"/>
    <cellStyle name="Grey" xfId="945"/>
    <cellStyle name="Hyperlink" xfId="1245" builtinId="8"/>
    <cellStyle name="Hyperlink 2" xfId="946"/>
    <cellStyle name="Hyperlink 2 2" xfId="2178"/>
    <cellStyle name="Hyperlink 2 2 2" xfId="24706"/>
    <cellStyle name="Hyperlink 2 3" xfId="24407"/>
    <cellStyle name="Hyperlink 3" xfId="2177"/>
    <cellStyle name="Hyperlink 3 2" xfId="947"/>
    <cellStyle name="Hyperlink 3 2 2" xfId="24408"/>
    <cellStyle name="Hyperlink 3 3" xfId="24705"/>
    <cellStyle name="Hyperlink 4" xfId="24471"/>
    <cellStyle name="Input [yellow]" xfId="948"/>
    <cellStyle name="Normal" xfId="0" builtinId="0" customBuiltin="1"/>
    <cellStyle name="Normal - Style1" xfId="949"/>
    <cellStyle name="Normal 10" xfId="950"/>
    <cellStyle name="Normal 10 2" xfId="2179"/>
    <cellStyle name="Normal 10 2 2" xfId="24707"/>
    <cellStyle name="Normal 10 3" xfId="24409"/>
    <cellStyle name="Normal 11" xfId="2473"/>
    <cellStyle name="Normal 11 2" xfId="9596"/>
    <cellStyle name="Normal 11 2 2" xfId="13409"/>
    <cellStyle name="Normal 11 2 2 2" xfId="23484"/>
    <cellStyle name="Normal 11 2 3" xfId="30873"/>
    <cellStyle name="Normal 11 3" xfId="9976"/>
    <cellStyle name="Normal 11 3 2" xfId="13410"/>
    <cellStyle name="Normal 11 3 2 2" xfId="23485"/>
    <cellStyle name="Normal 11 3 3" xfId="31072"/>
    <cellStyle name="Normal 11 4" xfId="13408"/>
    <cellStyle name="Normal 11 4 2" xfId="23483"/>
    <cellStyle name="Normal 11 5" xfId="24774"/>
    <cellStyle name="Normal 12" xfId="2476"/>
    <cellStyle name="Normal 12 2" xfId="9598"/>
    <cellStyle name="Normal 12 2 2" xfId="13412"/>
    <cellStyle name="Normal 12 2 2 2" xfId="23487"/>
    <cellStyle name="Normal 12 2 3" xfId="30874"/>
    <cellStyle name="Normal 12 3" xfId="9978"/>
    <cellStyle name="Normal 12 3 2" xfId="13413"/>
    <cellStyle name="Normal 12 3 2 2" xfId="23488"/>
    <cellStyle name="Normal 12 3 3" xfId="31073"/>
    <cellStyle name="Normal 12 4" xfId="13411"/>
    <cellStyle name="Normal 12 4 2" xfId="23486"/>
    <cellStyle name="Normal 12 5" xfId="24775"/>
    <cellStyle name="Normal 13" xfId="9483"/>
    <cellStyle name="Normal 13 2" xfId="10056"/>
    <cellStyle name="Normal 13 2 2" xfId="13415"/>
    <cellStyle name="Normal 13 2 2 2" xfId="23490"/>
    <cellStyle name="Normal 13 2 3" xfId="31144"/>
    <cellStyle name="Normal 13 3" xfId="13414"/>
    <cellStyle name="Normal 13 3 2" xfId="23489"/>
    <cellStyle name="Normal 13 4" xfId="30820"/>
    <cellStyle name="Normal 14" xfId="9494"/>
    <cellStyle name="Normal 14 2" xfId="10057"/>
    <cellStyle name="Normal 14 2 2" xfId="13417"/>
    <cellStyle name="Normal 14 2 2 2" xfId="23492"/>
    <cellStyle name="Normal 14 2 3" xfId="31145"/>
    <cellStyle name="Normal 14 3" xfId="13416"/>
    <cellStyle name="Normal 14 3 2" xfId="23491"/>
    <cellStyle name="Normal 14 4" xfId="30831"/>
    <cellStyle name="Normal 15" xfId="10058"/>
    <cellStyle name="Normal 15 2" xfId="13418"/>
    <cellStyle name="Normal 15 2 2" xfId="23493"/>
    <cellStyle name="Normal 15 3" xfId="31146"/>
    <cellStyle name="Normal 16" xfId="10675"/>
    <cellStyle name="Normal 17" xfId="14101"/>
    <cellStyle name="Normal 18" xfId="20750"/>
    <cellStyle name="Normal 19" xfId="24176"/>
    <cellStyle name="Normal 2" xfId="951"/>
    <cellStyle name="Normal 2 2" xfId="952"/>
    <cellStyle name="Normal 2 2 2" xfId="2181"/>
    <cellStyle name="Normal 2 2 2 2" xfId="9588"/>
    <cellStyle name="Normal 2 2 2 2 2" xfId="30868"/>
    <cellStyle name="Normal 2 2 2 3" xfId="9811"/>
    <cellStyle name="Normal 2 2 2 3 2" xfId="31008"/>
    <cellStyle name="Normal 2 2 2 4" xfId="24709"/>
    <cellStyle name="Normal 2 2 3" xfId="9551"/>
    <cellStyle name="Normal 2 2 3 2" xfId="30853"/>
    <cellStyle name="Normal 2 2 4" xfId="9706"/>
    <cellStyle name="Normal 2 2 4 2" xfId="30953"/>
    <cellStyle name="Normal 2 2 5" xfId="9525"/>
    <cellStyle name="Normal 2 2 5 2" xfId="30844"/>
    <cellStyle name="Normal 2 2 6" xfId="24411"/>
    <cellStyle name="Normal 2 3" xfId="953"/>
    <cellStyle name="Normal 2 3 2" xfId="2182"/>
    <cellStyle name="Normal 2 3 2 2" xfId="24710"/>
    <cellStyle name="Normal 2 3 3" xfId="9784"/>
    <cellStyle name="Normal 2 3 3 2" xfId="30993"/>
    <cellStyle name="Normal 2 3 4" xfId="24412"/>
    <cellStyle name="Normal 2 4" xfId="2180"/>
    <cellStyle name="Normal 2 4 2" xfId="24708"/>
    <cellStyle name="Normal 2 5" xfId="24410"/>
    <cellStyle name="Normal 2 6" xfId="31768"/>
    <cellStyle name="Normal 20" xfId="31763"/>
    <cellStyle name="Normal 21" xfId="31764"/>
    <cellStyle name="Normal 22" xfId="31765"/>
    <cellStyle name="Normal 23" xfId="31766"/>
    <cellStyle name="Normal 24" xfId="31767"/>
    <cellStyle name="Normal 3" xfId="954"/>
    <cellStyle name="Normal 3 10" xfId="955"/>
    <cellStyle name="Normal 3 10 2" xfId="2184"/>
    <cellStyle name="Normal 3 10 2 2" xfId="24712"/>
    <cellStyle name="Normal 3 10 3" xfId="24414"/>
    <cellStyle name="Normal 3 11" xfId="956"/>
    <cellStyle name="Normal 3 11 2" xfId="2185"/>
    <cellStyle name="Normal 3 11 2 2" xfId="24713"/>
    <cellStyle name="Normal 3 11 3" xfId="24415"/>
    <cellStyle name="Normal 3 12" xfId="957"/>
    <cellStyle name="Normal 3 12 2" xfId="2186"/>
    <cellStyle name="Normal 3 12 2 2" xfId="24714"/>
    <cellStyle name="Normal 3 12 3" xfId="24416"/>
    <cellStyle name="Normal 3 13" xfId="958"/>
    <cellStyle name="Normal 3 13 2" xfId="2187"/>
    <cellStyle name="Normal 3 13 2 2" xfId="24715"/>
    <cellStyle name="Normal 3 13 3" xfId="24417"/>
    <cellStyle name="Normal 3 14" xfId="959"/>
    <cellStyle name="Normal 3 14 2" xfId="2188"/>
    <cellStyle name="Normal 3 14 2 2" xfId="24716"/>
    <cellStyle name="Normal 3 14 3" xfId="24418"/>
    <cellStyle name="Normal 3 15" xfId="960"/>
    <cellStyle name="Normal 3 15 2" xfId="2189"/>
    <cellStyle name="Normal 3 15 2 2" xfId="24717"/>
    <cellStyle name="Normal 3 15 3" xfId="24419"/>
    <cellStyle name="Normal 3 16" xfId="961"/>
    <cellStyle name="Normal 3 16 2" xfId="2190"/>
    <cellStyle name="Normal 3 16 2 2" xfId="24718"/>
    <cellStyle name="Normal 3 16 3" xfId="24420"/>
    <cellStyle name="Normal 3 17" xfId="962"/>
    <cellStyle name="Normal 3 17 2" xfId="2191"/>
    <cellStyle name="Normal 3 17 2 2" xfId="24719"/>
    <cellStyle name="Normal 3 17 3" xfId="24421"/>
    <cellStyle name="Normal 3 18" xfId="963"/>
    <cellStyle name="Normal 3 18 2" xfId="2192"/>
    <cellStyle name="Normal 3 18 2 2" xfId="24720"/>
    <cellStyle name="Normal 3 18 3" xfId="24422"/>
    <cellStyle name="Normal 3 19" xfId="964"/>
    <cellStyle name="Normal 3 19 2" xfId="2193"/>
    <cellStyle name="Normal 3 19 2 2" xfId="24721"/>
    <cellStyle name="Normal 3 19 3" xfId="24423"/>
    <cellStyle name="Normal 3 2" xfId="965"/>
    <cellStyle name="Normal 3 2 2" xfId="2194"/>
    <cellStyle name="Normal 3 2 2 2" xfId="24722"/>
    <cellStyle name="Normal 3 2 3" xfId="9890"/>
    <cellStyle name="Normal 3 2 3 2" xfId="31046"/>
    <cellStyle name="Normal 3 2 4" xfId="24424"/>
    <cellStyle name="Normal 3 20" xfId="966"/>
    <cellStyle name="Normal 3 20 2" xfId="2195"/>
    <cellStyle name="Normal 3 20 2 2" xfId="24723"/>
    <cellStyle name="Normal 3 20 3" xfId="24425"/>
    <cellStyle name="Normal 3 21" xfId="967"/>
    <cellStyle name="Normal 3 21 2" xfId="2196"/>
    <cellStyle name="Normal 3 21 2 2" xfId="24724"/>
    <cellStyle name="Normal 3 21 3" xfId="24426"/>
    <cellStyle name="Normal 3 22" xfId="968"/>
    <cellStyle name="Normal 3 22 2" xfId="2197"/>
    <cellStyle name="Normal 3 22 2 2" xfId="24725"/>
    <cellStyle name="Normal 3 22 3" xfId="24427"/>
    <cellStyle name="Normal 3 23" xfId="969"/>
    <cellStyle name="Normal 3 23 2" xfId="2198"/>
    <cellStyle name="Normal 3 23 2 2" xfId="24726"/>
    <cellStyle name="Normal 3 23 3" xfId="24428"/>
    <cellStyle name="Normal 3 24" xfId="970"/>
    <cellStyle name="Normal 3 24 2" xfId="2199"/>
    <cellStyle name="Normal 3 24 2 2" xfId="24727"/>
    <cellStyle name="Normal 3 24 3" xfId="24429"/>
    <cellStyle name="Normal 3 25" xfId="971"/>
    <cellStyle name="Normal 3 25 2" xfId="2200"/>
    <cellStyle name="Normal 3 25 2 2" xfId="24728"/>
    <cellStyle name="Normal 3 25 3" xfId="24430"/>
    <cellStyle name="Normal 3 26" xfId="972"/>
    <cellStyle name="Normal 3 26 2" xfId="2201"/>
    <cellStyle name="Normal 3 26 2 2" xfId="24729"/>
    <cellStyle name="Normal 3 26 3" xfId="24431"/>
    <cellStyle name="Normal 3 27" xfId="973"/>
    <cellStyle name="Normal 3 27 2" xfId="2202"/>
    <cellStyle name="Normal 3 27 2 2" xfId="24730"/>
    <cellStyle name="Normal 3 27 3" xfId="24432"/>
    <cellStyle name="Normal 3 28" xfId="974"/>
    <cellStyle name="Normal 3 28 2" xfId="2203"/>
    <cellStyle name="Normal 3 28 2 2" xfId="24731"/>
    <cellStyle name="Normal 3 28 3" xfId="24433"/>
    <cellStyle name="Normal 3 29" xfId="975"/>
    <cellStyle name="Normal 3 29 2" xfId="2204"/>
    <cellStyle name="Normal 3 29 2 2" xfId="24732"/>
    <cellStyle name="Normal 3 29 3" xfId="24434"/>
    <cellStyle name="Normal 3 3" xfId="976"/>
    <cellStyle name="Normal 3 3 2" xfId="2205"/>
    <cellStyle name="Normal 3 3 2 2" xfId="24733"/>
    <cellStyle name="Normal 3 3 3" xfId="9822"/>
    <cellStyle name="Normal 3 3 3 2" xfId="31017"/>
    <cellStyle name="Normal 3 3 4" xfId="24435"/>
    <cellStyle name="Normal 3 30" xfId="977"/>
    <cellStyle name="Normal 3 30 2" xfId="2206"/>
    <cellStyle name="Normal 3 30 2 2" xfId="24734"/>
    <cellStyle name="Normal 3 30 3" xfId="24436"/>
    <cellStyle name="Normal 3 31" xfId="978"/>
    <cellStyle name="Normal 3 31 2" xfId="2207"/>
    <cellStyle name="Normal 3 31 2 2" xfId="24735"/>
    <cellStyle name="Normal 3 31 3" xfId="24437"/>
    <cellStyle name="Normal 3 32" xfId="979"/>
    <cellStyle name="Normal 3 32 2" xfId="2208"/>
    <cellStyle name="Normal 3 32 2 2" xfId="24736"/>
    <cellStyle name="Normal 3 32 3" xfId="24438"/>
    <cellStyle name="Normal 3 33" xfId="980"/>
    <cellStyle name="Normal 3 33 2" xfId="2209"/>
    <cellStyle name="Normal 3 33 2 2" xfId="24737"/>
    <cellStyle name="Normal 3 33 3" xfId="24439"/>
    <cellStyle name="Normal 3 34" xfId="981"/>
    <cellStyle name="Normal 3 34 2" xfId="2210"/>
    <cellStyle name="Normal 3 34 2 2" xfId="24738"/>
    <cellStyle name="Normal 3 34 3" xfId="24440"/>
    <cellStyle name="Normal 3 35" xfId="982"/>
    <cellStyle name="Normal 3 35 2" xfId="2211"/>
    <cellStyle name="Normal 3 35 2 2" xfId="24739"/>
    <cellStyle name="Normal 3 35 3" xfId="24441"/>
    <cellStyle name="Normal 3 36" xfId="983"/>
    <cellStyle name="Normal 3 36 2" xfId="2212"/>
    <cellStyle name="Normal 3 36 2 2" xfId="24740"/>
    <cellStyle name="Normal 3 36 3" xfId="24442"/>
    <cellStyle name="Normal 3 37" xfId="984"/>
    <cellStyle name="Normal 3 37 2" xfId="2213"/>
    <cellStyle name="Normal 3 37 2 2" xfId="24741"/>
    <cellStyle name="Normal 3 37 3" xfId="24443"/>
    <cellStyle name="Normal 3 38" xfId="985"/>
    <cellStyle name="Normal 3 38 2" xfId="2214"/>
    <cellStyle name="Normal 3 38 2 2" xfId="24742"/>
    <cellStyle name="Normal 3 38 3" xfId="24444"/>
    <cellStyle name="Normal 3 39" xfId="986"/>
    <cellStyle name="Normal 3 39 2" xfId="2215"/>
    <cellStyle name="Normal 3 39 2 2" xfId="24743"/>
    <cellStyle name="Normal 3 39 3" xfId="24445"/>
    <cellStyle name="Normal 3 4" xfId="987"/>
    <cellStyle name="Normal 3 4 2" xfId="2216"/>
    <cellStyle name="Normal 3 4 2 2" xfId="24744"/>
    <cellStyle name="Normal 3 4 3" xfId="24446"/>
    <cellStyle name="Normal 3 40" xfId="988"/>
    <cellStyle name="Normal 3 40 2" xfId="2217"/>
    <cellStyle name="Normal 3 40 2 2" xfId="24745"/>
    <cellStyle name="Normal 3 40 3" xfId="24447"/>
    <cellStyle name="Normal 3 41" xfId="989"/>
    <cellStyle name="Normal 3 41 2" xfId="2218"/>
    <cellStyle name="Normal 3 41 2 2" xfId="24746"/>
    <cellStyle name="Normal 3 41 3" xfId="24448"/>
    <cellStyle name="Normal 3 42" xfId="990"/>
    <cellStyle name="Normal 3 42 2" xfId="2219"/>
    <cellStyle name="Normal 3 42 2 2" xfId="24747"/>
    <cellStyle name="Normal 3 42 3" xfId="24449"/>
    <cellStyle name="Normal 3 43" xfId="991"/>
    <cellStyle name="Normal 3 43 2" xfId="2220"/>
    <cellStyle name="Normal 3 43 2 2" xfId="24748"/>
    <cellStyle name="Normal 3 43 3" xfId="24450"/>
    <cellStyle name="Normal 3 44" xfId="992"/>
    <cellStyle name="Normal 3 44 2" xfId="2221"/>
    <cellStyle name="Normal 3 44 2 2" xfId="24749"/>
    <cellStyle name="Normal 3 44 3" xfId="24451"/>
    <cellStyle name="Normal 3 45" xfId="993"/>
    <cellStyle name="Normal 3 45 2" xfId="2222"/>
    <cellStyle name="Normal 3 45 2 2" xfId="24750"/>
    <cellStyle name="Normal 3 45 3" xfId="24452"/>
    <cellStyle name="Normal 3 46" xfId="994"/>
    <cellStyle name="Normal 3 46 2" xfId="2223"/>
    <cellStyle name="Normal 3 46 2 2" xfId="24751"/>
    <cellStyle name="Normal 3 46 3" xfId="24453"/>
    <cellStyle name="Normal 3 47" xfId="995"/>
    <cellStyle name="Normal 3 47 2" xfId="2224"/>
    <cellStyle name="Normal 3 47 2 2" xfId="24752"/>
    <cellStyle name="Normal 3 47 3" xfId="24454"/>
    <cellStyle name="Normal 3 48" xfId="996"/>
    <cellStyle name="Normal 3 48 2" xfId="2225"/>
    <cellStyle name="Normal 3 48 2 2" xfId="24753"/>
    <cellStyle name="Normal 3 48 3" xfId="24455"/>
    <cellStyle name="Normal 3 49" xfId="2183"/>
    <cellStyle name="Normal 3 49 2" xfId="24711"/>
    <cellStyle name="Normal 3 5" xfId="997"/>
    <cellStyle name="Normal 3 5 2" xfId="2226"/>
    <cellStyle name="Normal 3 5 2 2" xfId="24754"/>
    <cellStyle name="Normal 3 5 3" xfId="24456"/>
    <cellStyle name="Normal 3 50" xfId="24413"/>
    <cellStyle name="Normal 3 6" xfId="998"/>
    <cellStyle name="Normal 3 6 2" xfId="2227"/>
    <cellStyle name="Normal 3 6 2 2" xfId="24755"/>
    <cellStyle name="Normal 3 6 3" xfId="24457"/>
    <cellStyle name="Normal 3 7" xfId="999"/>
    <cellStyle name="Normal 3 7 2" xfId="2228"/>
    <cellStyle name="Normal 3 7 2 2" xfId="24756"/>
    <cellStyle name="Normal 3 7 3" xfId="24458"/>
    <cellStyle name="Normal 3 8" xfId="1000"/>
    <cellStyle name="Normal 3 8 2" xfId="2229"/>
    <cellStyle name="Normal 3 8 2 2" xfId="24757"/>
    <cellStyle name="Normal 3 8 3" xfId="24459"/>
    <cellStyle name="Normal 3 9" xfId="1001"/>
    <cellStyle name="Normal 3 9 2" xfId="2230"/>
    <cellStyle name="Normal 3 9 2 2" xfId="24758"/>
    <cellStyle name="Normal 3 9 3" xfId="24460"/>
    <cellStyle name="Normal 4" xfId="1268"/>
    <cellStyle name="Normal 4 2" xfId="24476"/>
    <cellStyle name="Normal 5" xfId="2241"/>
    <cellStyle name="Normal 5 2" xfId="24769"/>
    <cellStyle name="Normal 6" xfId="2470"/>
    <cellStyle name="Normal 6 2" xfId="24771"/>
    <cellStyle name="Normal 7" xfId="2471"/>
    <cellStyle name="Normal 7 2" xfId="24772"/>
    <cellStyle name="Normal 8" xfId="2472"/>
    <cellStyle name="Normal 8 2" xfId="24773"/>
    <cellStyle name="Normal 9" xfId="1002"/>
    <cellStyle name="Normal 9 10" xfId="1003"/>
    <cellStyle name="Normal 9 10 2" xfId="2232"/>
    <cellStyle name="Normal 9 10 2 2" xfId="24760"/>
    <cellStyle name="Normal 9 10 3" xfId="24462"/>
    <cellStyle name="Normal 9 11" xfId="2231"/>
    <cellStyle name="Normal 9 11 2" xfId="24759"/>
    <cellStyle name="Normal 9 12" xfId="24461"/>
    <cellStyle name="Normal 9 2" xfId="1004"/>
    <cellStyle name="Normal 9 2 2" xfId="2233"/>
    <cellStyle name="Normal 9 2 2 2" xfId="24761"/>
    <cellStyle name="Normal 9 2 3" xfId="24463"/>
    <cellStyle name="Normal 9 3" xfId="1005"/>
    <cellStyle name="Normal 9 3 2" xfId="2234"/>
    <cellStyle name="Normal 9 3 2 2" xfId="24762"/>
    <cellStyle name="Normal 9 3 3" xfId="24464"/>
    <cellStyle name="Normal 9 4" xfId="1006"/>
    <cellStyle name="Normal 9 4 2" xfId="2235"/>
    <cellStyle name="Normal 9 4 2 2" xfId="24763"/>
    <cellStyle name="Normal 9 4 3" xfId="24465"/>
    <cellStyle name="Normal 9 5" xfId="1007"/>
    <cellStyle name="Normal 9 5 2" xfId="2236"/>
    <cellStyle name="Normal 9 5 2 2" xfId="24764"/>
    <cellStyle name="Normal 9 5 3" xfId="24466"/>
    <cellStyle name="Normal 9 6" xfId="1008"/>
    <cellStyle name="Normal 9 6 2" xfId="2237"/>
    <cellStyle name="Normal 9 6 2 2" xfId="24765"/>
    <cellStyle name="Normal 9 6 3" xfId="24467"/>
    <cellStyle name="Normal 9 7" xfId="1009"/>
    <cellStyle name="Normal 9 7 2" xfId="2238"/>
    <cellStyle name="Normal 9 7 2 2" xfId="24766"/>
    <cellStyle name="Normal 9 7 3" xfId="24468"/>
    <cellStyle name="Normal 9 8" xfId="1010"/>
    <cellStyle name="Normal 9 8 2" xfId="2239"/>
    <cellStyle name="Normal 9 8 2 2" xfId="24767"/>
    <cellStyle name="Normal 9 8 3" xfId="24469"/>
    <cellStyle name="Normal 9 9" xfId="1011"/>
    <cellStyle name="Normal 9 9 2" xfId="2240"/>
    <cellStyle name="Normal 9 9 2 2" xfId="24768"/>
    <cellStyle name="Normal 9 9 3" xfId="24470"/>
    <cellStyle name="Percent" xfId="1242" builtinId="5"/>
    <cellStyle name="Percent [2]" xfId="1012"/>
    <cellStyle name="Percent 2" xfId="1013"/>
    <cellStyle name="Percent 3" xfId="1014"/>
    <cellStyle name="Percent 3 10" xfId="1015"/>
    <cellStyle name="Percent 3 10 10" xfId="1016"/>
    <cellStyle name="Percent 3 10 10 2" xfId="2244"/>
    <cellStyle name="Percent 3 10 10 2 2" xfId="9258"/>
    <cellStyle name="Percent 3 10 10 2 2 2" xfId="13423"/>
    <cellStyle name="Percent 3 10 10 2 2 2 2" xfId="23498"/>
    <cellStyle name="Percent 3 10 10 2 3" xfId="13422"/>
    <cellStyle name="Percent 3 10 10 2 3 2" xfId="23497"/>
    <cellStyle name="Percent 3 10 10 3" xfId="13421"/>
    <cellStyle name="Percent 3 10 10 3 2" xfId="23496"/>
    <cellStyle name="Percent 3 10 11" xfId="1017"/>
    <cellStyle name="Percent 3 10 11 2" xfId="2245"/>
    <cellStyle name="Percent 3 10 11 2 2" xfId="9259"/>
    <cellStyle name="Percent 3 10 11 2 2 2" xfId="13426"/>
    <cellStyle name="Percent 3 10 11 2 2 2 2" xfId="23501"/>
    <cellStyle name="Percent 3 10 11 2 3" xfId="13425"/>
    <cellStyle name="Percent 3 10 11 2 3 2" xfId="23500"/>
    <cellStyle name="Percent 3 10 11 3" xfId="13424"/>
    <cellStyle name="Percent 3 10 11 3 2" xfId="23499"/>
    <cellStyle name="Percent 3 10 12" xfId="1018"/>
    <cellStyle name="Percent 3 10 12 2" xfId="2246"/>
    <cellStyle name="Percent 3 10 12 2 2" xfId="9260"/>
    <cellStyle name="Percent 3 10 12 2 2 2" xfId="13429"/>
    <cellStyle name="Percent 3 10 12 2 2 2 2" xfId="23504"/>
    <cellStyle name="Percent 3 10 12 2 3" xfId="13428"/>
    <cellStyle name="Percent 3 10 12 2 3 2" xfId="23503"/>
    <cellStyle name="Percent 3 10 12 3" xfId="13427"/>
    <cellStyle name="Percent 3 10 12 3 2" xfId="23502"/>
    <cellStyle name="Percent 3 10 13" xfId="1019"/>
    <cellStyle name="Percent 3 10 13 2" xfId="2247"/>
    <cellStyle name="Percent 3 10 13 2 2" xfId="9261"/>
    <cellStyle name="Percent 3 10 13 2 2 2" xfId="13432"/>
    <cellStyle name="Percent 3 10 13 2 2 2 2" xfId="23507"/>
    <cellStyle name="Percent 3 10 13 2 3" xfId="13431"/>
    <cellStyle name="Percent 3 10 13 2 3 2" xfId="23506"/>
    <cellStyle name="Percent 3 10 13 3" xfId="13430"/>
    <cellStyle name="Percent 3 10 13 3 2" xfId="23505"/>
    <cellStyle name="Percent 3 10 14" xfId="1020"/>
    <cellStyle name="Percent 3 10 14 2" xfId="2248"/>
    <cellStyle name="Percent 3 10 14 2 2" xfId="9262"/>
    <cellStyle name="Percent 3 10 14 2 2 2" xfId="13435"/>
    <cellStyle name="Percent 3 10 14 2 2 2 2" xfId="23510"/>
    <cellStyle name="Percent 3 10 14 2 3" xfId="13434"/>
    <cellStyle name="Percent 3 10 14 2 3 2" xfId="23509"/>
    <cellStyle name="Percent 3 10 14 3" xfId="13433"/>
    <cellStyle name="Percent 3 10 14 3 2" xfId="23508"/>
    <cellStyle name="Percent 3 10 15" xfId="1021"/>
    <cellStyle name="Percent 3 10 15 2" xfId="2249"/>
    <cellStyle name="Percent 3 10 15 2 2" xfId="9263"/>
    <cellStyle name="Percent 3 10 15 2 2 2" xfId="13438"/>
    <cellStyle name="Percent 3 10 15 2 2 2 2" xfId="23513"/>
    <cellStyle name="Percent 3 10 15 2 3" xfId="13437"/>
    <cellStyle name="Percent 3 10 15 2 3 2" xfId="23512"/>
    <cellStyle name="Percent 3 10 15 3" xfId="13436"/>
    <cellStyle name="Percent 3 10 15 3 2" xfId="23511"/>
    <cellStyle name="Percent 3 10 16" xfId="2243"/>
    <cellStyle name="Percent 3 10 16 2" xfId="9257"/>
    <cellStyle name="Percent 3 10 16 2 2" xfId="13440"/>
    <cellStyle name="Percent 3 10 16 2 2 2" xfId="23515"/>
    <cellStyle name="Percent 3 10 16 3" xfId="13439"/>
    <cellStyle name="Percent 3 10 16 3 2" xfId="23514"/>
    <cellStyle name="Percent 3 10 17" xfId="13420"/>
    <cellStyle name="Percent 3 10 17 2" xfId="23495"/>
    <cellStyle name="Percent 3 10 2" xfId="1022"/>
    <cellStyle name="Percent 3 10 2 2" xfId="2250"/>
    <cellStyle name="Percent 3 10 2 2 2" xfId="9264"/>
    <cellStyle name="Percent 3 10 2 2 2 2" xfId="13443"/>
    <cellStyle name="Percent 3 10 2 2 2 2 2" xfId="23518"/>
    <cellStyle name="Percent 3 10 2 2 3" xfId="13442"/>
    <cellStyle name="Percent 3 10 2 2 3 2" xfId="23517"/>
    <cellStyle name="Percent 3 10 2 3" xfId="13441"/>
    <cellStyle name="Percent 3 10 2 3 2" xfId="23516"/>
    <cellStyle name="Percent 3 10 3" xfId="1023"/>
    <cellStyle name="Percent 3 10 3 2" xfId="2251"/>
    <cellStyle name="Percent 3 10 3 2 2" xfId="9265"/>
    <cellStyle name="Percent 3 10 3 2 2 2" xfId="13446"/>
    <cellStyle name="Percent 3 10 3 2 2 2 2" xfId="23521"/>
    <cellStyle name="Percent 3 10 3 2 3" xfId="13445"/>
    <cellStyle name="Percent 3 10 3 2 3 2" xfId="23520"/>
    <cellStyle name="Percent 3 10 3 3" xfId="13444"/>
    <cellStyle name="Percent 3 10 3 3 2" xfId="23519"/>
    <cellStyle name="Percent 3 10 4" xfId="1024"/>
    <cellStyle name="Percent 3 10 4 2" xfId="2252"/>
    <cellStyle name="Percent 3 10 4 2 2" xfId="9266"/>
    <cellStyle name="Percent 3 10 4 2 2 2" xfId="13449"/>
    <cellStyle name="Percent 3 10 4 2 2 2 2" xfId="23524"/>
    <cellStyle name="Percent 3 10 4 2 3" xfId="13448"/>
    <cellStyle name="Percent 3 10 4 2 3 2" xfId="23523"/>
    <cellStyle name="Percent 3 10 4 3" xfId="13447"/>
    <cellStyle name="Percent 3 10 4 3 2" xfId="23522"/>
    <cellStyle name="Percent 3 10 5" xfId="1025"/>
    <cellStyle name="Percent 3 10 5 2" xfId="2253"/>
    <cellStyle name="Percent 3 10 5 2 2" xfId="9267"/>
    <cellStyle name="Percent 3 10 5 2 2 2" xfId="13452"/>
    <cellStyle name="Percent 3 10 5 2 2 2 2" xfId="23527"/>
    <cellStyle name="Percent 3 10 5 2 3" xfId="13451"/>
    <cellStyle name="Percent 3 10 5 2 3 2" xfId="23526"/>
    <cellStyle name="Percent 3 10 5 3" xfId="13450"/>
    <cellStyle name="Percent 3 10 5 3 2" xfId="23525"/>
    <cellStyle name="Percent 3 10 6" xfId="1026"/>
    <cellStyle name="Percent 3 10 6 2" xfId="2254"/>
    <cellStyle name="Percent 3 10 6 2 2" xfId="9268"/>
    <cellStyle name="Percent 3 10 6 2 2 2" xfId="13455"/>
    <cellStyle name="Percent 3 10 6 2 2 2 2" xfId="23530"/>
    <cellStyle name="Percent 3 10 6 2 3" xfId="13454"/>
    <cellStyle name="Percent 3 10 6 2 3 2" xfId="23529"/>
    <cellStyle name="Percent 3 10 6 3" xfId="13453"/>
    <cellStyle name="Percent 3 10 6 3 2" xfId="23528"/>
    <cellStyle name="Percent 3 10 7" xfId="1027"/>
    <cellStyle name="Percent 3 10 7 2" xfId="2255"/>
    <cellStyle name="Percent 3 10 7 2 2" xfId="9269"/>
    <cellStyle name="Percent 3 10 7 2 2 2" xfId="13458"/>
    <cellStyle name="Percent 3 10 7 2 2 2 2" xfId="23533"/>
    <cellStyle name="Percent 3 10 7 2 3" xfId="13457"/>
    <cellStyle name="Percent 3 10 7 2 3 2" xfId="23532"/>
    <cellStyle name="Percent 3 10 7 3" xfId="13456"/>
    <cellStyle name="Percent 3 10 7 3 2" xfId="23531"/>
    <cellStyle name="Percent 3 10 8" xfId="1028"/>
    <cellStyle name="Percent 3 10 8 2" xfId="2256"/>
    <cellStyle name="Percent 3 10 8 2 2" xfId="9270"/>
    <cellStyle name="Percent 3 10 8 2 2 2" xfId="13461"/>
    <cellStyle name="Percent 3 10 8 2 2 2 2" xfId="23536"/>
    <cellStyle name="Percent 3 10 8 2 3" xfId="13460"/>
    <cellStyle name="Percent 3 10 8 2 3 2" xfId="23535"/>
    <cellStyle name="Percent 3 10 8 3" xfId="13459"/>
    <cellStyle name="Percent 3 10 8 3 2" xfId="23534"/>
    <cellStyle name="Percent 3 10 9" xfId="1029"/>
    <cellStyle name="Percent 3 10 9 2" xfId="2257"/>
    <cellStyle name="Percent 3 10 9 2 2" xfId="9271"/>
    <cellStyle name="Percent 3 10 9 2 2 2" xfId="13464"/>
    <cellStyle name="Percent 3 10 9 2 2 2 2" xfId="23539"/>
    <cellStyle name="Percent 3 10 9 2 3" xfId="13463"/>
    <cellStyle name="Percent 3 10 9 2 3 2" xfId="23538"/>
    <cellStyle name="Percent 3 10 9 3" xfId="13462"/>
    <cellStyle name="Percent 3 10 9 3 2" xfId="23537"/>
    <cellStyle name="Percent 3 11" xfId="1030"/>
    <cellStyle name="Percent 3 11 10" xfId="1031"/>
    <cellStyle name="Percent 3 11 10 2" xfId="2259"/>
    <cellStyle name="Percent 3 11 10 2 2" xfId="9273"/>
    <cellStyle name="Percent 3 11 10 2 2 2" xfId="13468"/>
    <cellStyle name="Percent 3 11 10 2 2 2 2" xfId="23543"/>
    <cellStyle name="Percent 3 11 10 2 3" xfId="13467"/>
    <cellStyle name="Percent 3 11 10 2 3 2" xfId="23542"/>
    <cellStyle name="Percent 3 11 10 3" xfId="13466"/>
    <cellStyle name="Percent 3 11 10 3 2" xfId="23541"/>
    <cellStyle name="Percent 3 11 11" xfId="1032"/>
    <cellStyle name="Percent 3 11 11 2" xfId="2260"/>
    <cellStyle name="Percent 3 11 11 2 2" xfId="9274"/>
    <cellStyle name="Percent 3 11 11 2 2 2" xfId="13471"/>
    <cellStyle name="Percent 3 11 11 2 2 2 2" xfId="23546"/>
    <cellStyle name="Percent 3 11 11 2 3" xfId="13470"/>
    <cellStyle name="Percent 3 11 11 2 3 2" xfId="23545"/>
    <cellStyle name="Percent 3 11 11 3" xfId="13469"/>
    <cellStyle name="Percent 3 11 11 3 2" xfId="23544"/>
    <cellStyle name="Percent 3 11 12" xfId="1033"/>
    <cellStyle name="Percent 3 11 12 2" xfId="2261"/>
    <cellStyle name="Percent 3 11 12 2 2" xfId="9275"/>
    <cellStyle name="Percent 3 11 12 2 2 2" xfId="13474"/>
    <cellStyle name="Percent 3 11 12 2 2 2 2" xfId="23549"/>
    <cellStyle name="Percent 3 11 12 2 3" xfId="13473"/>
    <cellStyle name="Percent 3 11 12 2 3 2" xfId="23548"/>
    <cellStyle name="Percent 3 11 12 3" xfId="13472"/>
    <cellStyle name="Percent 3 11 12 3 2" xfId="23547"/>
    <cellStyle name="Percent 3 11 13" xfId="1034"/>
    <cellStyle name="Percent 3 11 13 2" xfId="2262"/>
    <cellStyle name="Percent 3 11 13 2 2" xfId="9276"/>
    <cellStyle name="Percent 3 11 13 2 2 2" xfId="13477"/>
    <cellStyle name="Percent 3 11 13 2 2 2 2" xfId="23552"/>
    <cellStyle name="Percent 3 11 13 2 3" xfId="13476"/>
    <cellStyle name="Percent 3 11 13 2 3 2" xfId="23551"/>
    <cellStyle name="Percent 3 11 13 3" xfId="13475"/>
    <cellStyle name="Percent 3 11 13 3 2" xfId="23550"/>
    <cellStyle name="Percent 3 11 14" xfId="1035"/>
    <cellStyle name="Percent 3 11 14 2" xfId="2263"/>
    <cellStyle name="Percent 3 11 14 2 2" xfId="9277"/>
    <cellStyle name="Percent 3 11 14 2 2 2" xfId="13480"/>
    <cellStyle name="Percent 3 11 14 2 2 2 2" xfId="23555"/>
    <cellStyle name="Percent 3 11 14 2 3" xfId="13479"/>
    <cellStyle name="Percent 3 11 14 2 3 2" xfId="23554"/>
    <cellStyle name="Percent 3 11 14 3" xfId="13478"/>
    <cellStyle name="Percent 3 11 14 3 2" xfId="23553"/>
    <cellStyle name="Percent 3 11 15" xfId="1036"/>
    <cellStyle name="Percent 3 11 15 2" xfId="2264"/>
    <cellStyle name="Percent 3 11 15 2 2" xfId="9278"/>
    <cellStyle name="Percent 3 11 15 2 2 2" xfId="13483"/>
    <cellStyle name="Percent 3 11 15 2 2 2 2" xfId="23558"/>
    <cellStyle name="Percent 3 11 15 2 3" xfId="13482"/>
    <cellStyle name="Percent 3 11 15 2 3 2" xfId="23557"/>
    <cellStyle name="Percent 3 11 15 3" xfId="13481"/>
    <cellStyle name="Percent 3 11 15 3 2" xfId="23556"/>
    <cellStyle name="Percent 3 11 16" xfId="2258"/>
    <cellStyle name="Percent 3 11 16 2" xfId="9272"/>
    <cellStyle name="Percent 3 11 16 2 2" xfId="13485"/>
    <cellStyle name="Percent 3 11 16 2 2 2" xfId="23560"/>
    <cellStyle name="Percent 3 11 16 3" xfId="13484"/>
    <cellStyle name="Percent 3 11 16 3 2" xfId="23559"/>
    <cellStyle name="Percent 3 11 17" xfId="13465"/>
    <cellStyle name="Percent 3 11 17 2" xfId="23540"/>
    <cellStyle name="Percent 3 11 2" xfId="1037"/>
    <cellStyle name="Percent 3 11 2 2" xfId="2265"/>
    <cellStyle name="Percent 3 11 2 2 2" xfId="9279"/>
    <cellStyle name="Percent 3 11 2 2 2 2" xfId="13488"/>
    <cellStyle name="Percent 3 11 2 2 2 2 2" xfId="23563"/>
    <cellStyle name="Percent 3 11 2 2 3" xfId="13487"/>
    <cellStyle name="Percent 3 11 2 2 3 2" xfId="23562"/>
    <cellStyle name="Percent 3 11 2 3" xfId="13486"/>
    <cellStyle name="Percent 3 11 2 3 2" xfId="23561"/>
    <cellStyle name="Percent 3 11 3" xfId="1038"/>
    <cellStyle name="Percent 3 11 3 2" xfId="2266"/>
    <cellStyle name="Percent 3 11 3 2 2" xfId="9280"/>
    <cellStyle name="Percent 3 11 3 2 2 2" xfId="13491"/>
    <cellStyle name="Percent 3 11 3 2 2 2 2" xfId="23566"/>
    <cellStyle name="Percent 3 11 3 2 3" xfId="13490"/>
    <cellStyle name="Percent 3 11 3 2 3 2" xfId="23565"/>
    <cellStyle name="Percent 3 11 3 3" xfId="13489"/>
    <cellStyle name="Percent 3 11 3 3 2" xfId="23564"/>
    <cellStyle name="Percent 3 11 4" xfId="1039"/>
    <cellStyle name="Percent 3 11 4 2" xfId="2267"/>
    <cellStyle name="Percent 3 11 4 2 2" xfId="9281"/>
    <cellStyle name="Percent 3 11 4 2 2 2" xfId="13494"/>
    <cellStyle name="Percent 3 11 4 2 2 2 2" xfId="23569"/>
    <cellStyle name="Percent 3 11 4 2 3" xfId="13493"/>
    <cellStyle name="Percent 3 11 4 2 3 2" xfId="23568"/>
    <cellStyle name="Percent 3 11 4 3" xfId="13492"/>
    <cellStyle name="Percent 3 11 4 3 2" xfId="23567"/>
    <cellStyle name="Percent 3 11 5" xfId="1040"/>
    <cellStyle name="Percent 3 11 5 2" xfId="2268"/>
    <cellStyle name="Percent 3 11 5 2 2" xfId="9282"/>
    <cellStyle name="Percent 3 11 5 2 2 2" xfId="13497"/>
    <cellStyle name="Percent 3 11 5 2 2 2 2" xfId="23572"/>
    <cellStyle name="Percent 3 11 5 2 3" xfId="13496"/>
    <cellStyle name="Percent 3 11 5 2 3 2" xfId="23571"/>
    <cellStyle name="Percent 3 11 5 3" xfId="13495"/>
    <cellStyle name="Percent 3 11 5 3 2" xfId="23570"/>
    <cellStyle name="Percent 3 11 6" xfId="1041"/>
    <cellStyle name="Percent 3 11 6 2" xfId="2269"/>
    <cellStyle name="Percent 3 11 6 2 2" xfId="9283"/>
    <cellStyle name="Percent 3 11 6 2 2 2" xfId="13500"/>
    <cellStyle name="Percent 3 11 6 2 2 2 2" xfId="23575"/>
    <cellStyle name="Percent 3 11 6 2 3" xfId="13499"/>
    <cellStyle name="Percent 3 11 6 2 3 2" xfId="23574"/>
    <cellStyle name="Percent 3 11 6 3" xfId="13498"/>
    <cellStyle name="Percent 3 11 6 3 2" xfId="23573"/>
    <cellStyle name="Percent 3 11 7" xfId="1042"/>
    <cellStyle name="Percent 3 11 7 2" xfId="2270"/>
    <cellStyle name="Percent 3 11 7 2 2" xfId="9284"/>
    <cellStyle name="Percent 3 11 7 2 2 2" xfId="13503"/>
    <cellStyle name="Percent 3 11 7 2 2 2 2" xfId="23578"/>
    <cellStyle name="Percent 3 11 7 2 3" xfId="13502"/>
    <cellStyle name="Percent 3 11 7 2 3 2" xfId="23577"/>
    <cellStyle name="Percent 3 11 7 3" xfId="13501"/>
    <cellStyle name="Percent 3 11 7 3 2" xfId="23576"/>
    <cellStyle name="Percent 3 11 8" xfId="1043"/>
    <cellStyle name="Percent 3 11 8 2" xfId="2271"/>
    <cellStyle name="Percent 3 11 8 2 2" xfId="9285"/>
    <cellStyle name="Percent 3 11 8 2 2 2" xfId="13506"/>
    <cellStyle name="Percent 3 11 8 2 2 2 2" xfId="23581"/>
    <cellStyle name="Percent 3 11 8 2 3" xfId="13505"/>
    <cellStyle name="Percent 3 11 8 2 3 2" xfId="23580"/>
    <cellStyle name="Percent 3 11 8 3" xfId="13504"/>
    <cellStyle name="Percent 3 11 8 3 2" xfId="23579"/>
    <cellStyle name="Percent 3 11 9" xfId="1044"/>
    <cellStyle name="Percent 3 11 9 2" xfId="2272"/>
    <cellStyle name="Percent 3 11 9 2 2" xfId="9286"/>
    <cellStyle name="Percent 3 11 9 2 2 2" xfId="13509"/>
    <cellStyle name="Percent 3 11 9 2 2 2 2" xfId="23584"/>
    <cellStyle name="Percent 3 11 9 2 3" xfId="13508"/>
    <cellStyle name="Percent 3 11 9 2 3 2" xfId="23583"/>
    <cellStyle name="Percent 3 11 9 3" xfId="13507"/>
    <cellStyle name="Percent 3 11 9 3 2" xfId="23582"/>
    <cellStyle name="Percent 3 12" xfId="1045"/>
    <cellStyle name="Percent 3 12 10" xfId="1046"/>
    <cellStyle name="Percent 3 12 10 2" xfId="2274"/>
    <cellStyle name="Percent 3 12 10 2 2" xfId="9288"/>
    <cellStyle name="Percent 3 12 10 2 2 2" xfId="13513"/>
    <cellStyle name="Percent 3 12 10 2 2 2 2" xfId="23588"/>
    <cellStyle name="Percent 3 12 10 2 3" xfId="13512"/>
    <cellStyle name="Percent 3 12 10 2 3 2" xfId="23587"/>
    <cellStyle name="Percent 3 12 10 3" xfId="13511"/>
    <cellStyle name="Percent 3 12 10 3 2" xfId="23586"/>
    <cellStyle name="Percent 3 12 11" xfId="1047"/>
    <cellStyle name="Percent 3 12 11 2" xfId="2275"/>
    <cellStyle name="Percent 3 12 11 2 2" xfId="9289"/>
    <cellStyle name="Percent 3 12 11 2 2 2" xfId="13516"/>
    <cellStyle name="Percent 3 12 11 2 2 2 2" xfId="23591"/>
    <cellStyle name="Percent 3 12 11 2 3" xfId="13515"/>
    <cellStyle name="Percent 3 12 11 2 3 2" xfId="23590"/>
    <cellStyle name="Percent 3 12 11 3" xfId="13514"/>
    <cellStyle name="Percent 3 12 11 3 2" xfId="23589"/>
    <cellStyle name="Percent 3 12 12" xfId="1048"/>
    <cellStyle name="Percent 3 12 12 2" xfId="2276"/>
    <cellStyle name="Percent 3 12 12 2 2" xfId="9290"/>
    <cellStyle name="Percent 3 12 12 2 2 2" xfId="13519"/>
    <cellStyle name="Percent 3 12 12 2 2 2 2" xfId="23594"/>
    <cellStyle name="Percent 3 12 12 2 3" xfId="13518"/>
    <cellStyle name="Percent 3 12 12 2 3 2" xfId="23593"/>
    <cellStyle name="Percent 3 12 12 3" xfId="13517"/>
    <cellStyle name="Percent 3 12 12 3 2" xfId="23592"/>
    <cellStyle name="Percent 3 12 13" xfId="1049"/>
    <cellStyle name="Percent 3 12 13 2" xfId="2277"/>
    <cellStyle name="Percent 3 12 13 2 2" xfId="9291"/>
    <cellStyle name="Percent 3 12 13 2 2 2" xfId="13522"/>
    <cellStyle name="Percent 3 12 13 2 2 2 2" xfId="23597"/>
    <cellStyle name="Percent 3 12 13 2 3" xfId="13521"/>
    <cellStyle name="Percent 3 12 13 2 3 2" xfId="23596"/>
    <cellStyle name="Percent 3 12 13 3" xfId="13520"/>
    <cellStyle name="Percent 3 12 13 3 2" xfId="23595"/>
    <cellStyle name="Percent 3 12 14" xfId="1050"/>
    <cellStyle name="Percent 3 12 14 2" xfId="2278"/>
    <cellStyle name="Percent 3 12 14 2 2" xfId="9292"/>
    <cellStyle name="Percent 3 12 14 2 2 2" xfId="13525"/>
    <cellStyle name="Percent 3 12 14 2 2 2 2" xfId="23600"/>
    <cellStyle name="Percent 3 12 14 2 3" xfId="13524"/>
    <cellStyle name="Percent 3 12 14 2 3 2" xfId="23599"/>
    <cellStyle name="Percent 3 12 14 3" xfId="13523"/>
    <cellStyle name="Percent 3 12 14 3 2" xfId="23598"/>
    <cellStyle name="Percent 3 12 15" xfId="1051"/>
    <cellStyle name="Percent 3 12 15 2" xfId="2279"/>
    <cellStyle name="Percent 3 12 15 2 2" xfId="9293"/>
    <cellStyle name="Percent 3 12 15 2 2 2" xfId="13528"/>
    <cellStyle name="Percent 3 12 15 2 2 2 2" xfId="23603"/>
    <cellStyle name="Percent 3 12 15 2 3" xfId="13527"/>
    <cellStyle name="Percent 3 12 15 2 3 2" xfId="23602"/>
    <cellStyle name="Percent 3 12 15 3" xfId="13526"/>
    <cellStyle name="Percent 3 12 15 3 2" xfId="23601"/>
    <cellStyle name="Percent 3 12 16" xfId="2273"/>
    <cellStyle name="Percent 3 12 16 2" xfId="9287"/>
    <cellStyle name="Percent 3 12 16 2 2" xfId="13530"/>
    <cellStyle name="Percent 3 12 16 2 2 2" xfId="23605"/>
    <cellStyle name="Percent 3 12 16 3" xfId="13529"/>
    <cellStyle name="Percent 3 12 16 3 2" xfId="23604"/>
    <cellStyle name="Percent 3 12 17" xfId="13510"/>
    <cellStyle name="Percent 3 12 17 2" xfId="23585"/>
    <cellStyle name="Percent 3 12 2" xfId="1052"/>
    <cellStyle name="Percent 3 12 2 2" xfId="2280"/>
    <cellStyle name="Percent 3 12 2 2 2" xfId="9294"/>
    <cellStyle name="Percent 3 12 2 2 2 2" xfId="13533"/>
    <cellStyle name="Percent 3 12 2 2 2 2 2" xfId="23608"/>
    <cellStyle name="Percent 3 12 2 2 3" xfId="13532"/>
    <cellStyle name="Percent 3 12 2 2 3 2" xfId="23607"/>
    <cellStyle name="Percent 3 12 2 3" xfId="13531"/>
    <cellStyle name="Percent 3 12 2 3 2" xfId="23606"/>
    <cellStyle name="Percent 3 12 3" xfId="1053"/>
    <cellStyle name="Percent 3 12 3 2" xfId="2281"/>
    <cellStyle name="Percent 3 12 3 2 2" xfId="9295"/>
    <cellStyle name="Percent 3 12 3 2 2 2" xfId="13536"/>
    <cellStyle name="Percent 3 12 3 2 2 2 2" xfId="23611"/>
    <cellStyle name="Percent 3 12 3 2 3" xfId="13535"/>
    <cellStyle name="Percent 3 12 3 2 3 2" xfId="23610"/>
    <cellStyle name="Percent 3 12 3 3" xfId="13534"/>
    <cellStyle name="Percent 3 12 3 3 2" xfId="23609"/>
    <cellStyle name="Percent 3 12 4" xfId="1054"/>
    <cellStyle name="Percent 3 12 4 2" xfId="2282"/>
    <cellStyle name="Percent 3 12 4 2 2" xfId="9296"/>
    <cellStyle name="Percent 3 12 4 2 2 2" xfId="13539"/>
    <cellStyle name="Percent 3 12 4 2 2 2 2" xfId="23614"/>
    <cellStyle name="Percent 3 12 4 2 3" xfId="13538"/>
    <cellStyle name="Percent 3 12 4 2 3 2" xfId="23613"/>
    <cellStyle name="Percent 3 12 4 3" xfId="13537"/>
    <cellStyle name="Percent 3 12 4 3 2" xfId="23612"/>
    <cellStyle name="Percent 3 12 5" xfId="1055"/>
    <cellStyle name="Percent 3 12 5 2" xfId="2283"/>
    <cellStyle name="Percent 3 12 5 2 2" xfId="9297"/>
    <cellStyle name="Percent 3 12 5 2 2 2" xfId="13542"/>
    <cellStyle name="Percent 3 12 5 2 2 2 2" xfId="23617"/>
    <cellStyle name="Percent 3 12 5 2 3" xfId="13541"/>
    <cellStyle name="Percent 3 12 5 2 3 2" xfId="23616"/>
    <cellStyle name="Percent 3 12 5 3" xfId="13540"/>
    <cellStyle name="Percent 3 12 5 3 2" xfId="23615"/>
    <cellStyle name="Percent 3 12 6" xfId="1056"/>
    <cellStyle name="Percent 3 12 6 2" xfId="2284"/>
    <cellStyle name="Percent 3 12 6 2 2" xfId="9298"/>
    <cellStyle name="Percent 3 12 6 2 2 2" xfId="13545"/>
    <cellStyle name="Percent 3 12 6 2 2 2 2" xfId="23620"/>
    <cellStyle name="Percent 3 12 6 2 3" xfId="13544"/>
    <cellStyle name="Percent 3 12 6 2 3 2" xfId="23619"/>
    <cellStyle name="Percent 3 12 6 3" xfId="13543"/>
    <cellStyle name="Percent 3 12 6 3 2" xfId="23618"/>
    <cellStyle name="Percent 3 12 7" xfId="1057"/>
    <cellStyle name="Percent 3 12 7 2" xfId="2285"/>
    <cellStyle name="Percent 3 12 7 2 2" xfId="9299"/>
    <cellStyle name="Percent 3 12 7 2 2 2" xfId="13548"/>
    <cellStyle name="Percent 3 12 7 2 2 2 2" xfId="23623"/>
    <cellStyle name="Percent 3 12 7 2 3" xfId="13547"/>
    <cellStyle name="Percent 3 12 7 2 3 2" xfId="23622"/>
    <cellStyle name="Percent 3 12 7 3" xfId="13546"/>
    <cellStyle name="Percent 3 12 7 3 2" xfId="23621"/>
    <cellStyle name="Percent 3 12 8" xfId="1058"/>
    <cellStyle name="Percent 3 12 8 2" xfId="2286"/>
    <cellStyle name="Percent 3 12 8 2 2" xfId="9300"/>
    <cellStyle name="Percent 3 12 8 2 2 2" xfId="13551"/>
    <cellStyle name="Percent 3 12 8 2 2 2 2" xfId="23626"/>
    <cellStyle name="Percent 3 12 8 2 3" xfId="13550"/>
    <cellStyle name="Percent 3 12 8 2 3 2" xfId="23625"/>
    <cellStyle name="Percent 3 12 8 3" xfId="13549"/>
    <cellStyle name="Percent 3 12 8 3 2" xfId="23624"/>
    <cellStyle name="Percent 3 12 9" xfId="1059"/>
    <cellStyle name="Percent 3 12 9 2" xfId="2287"/>
    <cellStyle name="Percent 3 12 9 2 2" xfId="9301"/>
    <cellStyle name="Percent 3 12 9 2 2 2" xfId="13554"/>
    <cellStyle name="Percent 3 12 9 2 2 2 2" xfId="23629"/>
    <cellStyle name="Percent 3 12 9 2 3" xfId="13553"/>
    <cellStyle name="Percent 3 12 9 2 3 2" xfId="23628"/>
    <cellStyle name="Percent 3 12 9 3" xfId="13552"/>
    <cellStyle name="Percent 3 12 9 3 2" xfId="23627"/>
    <cellStyle name="Percent 3 13" xfId="1060"/>
    <cellStyle name="Percent 3 13 10" xfId="1061"/>
    <cellStyle name="Percent 3 13 10 2" xfId="2289"/>
    <cellStyle name="Percent 3 13 10 2 2" xfId="9303"/>
    <cellStyle name="Percent 3 13 10 2 2 2" xfId="13558"/>
    <cellStyle name="Percent 3 13 10 2 2 2 2" xfId="23633"/>
    <cellStyle name="Percent 3 13 10 2 3" xfId="13557"/>
    <cellStyle name="Percent 3 13 10 2 3 2" xfId="23632"/>
    <cellStyle name="Percent 3 13 10 3" xfId="13556"/>
    <cellStyle name="Percent 3 13 10 3 2" xfId="23631"/>
    <cellStyle name="Percent 3 13 11" xfId="1062"/>
    <cellStyle name="Percent 3 13 11 2" xfId="2290"/>
    <cellStyle name="Percent 3 13 11 2 2" xfId="9304"/>
    <cellStyle name="Percent 3 13 11 2 2 2" xfId="13561"/>
    <cellStyle name="Percent 3 13 11 2 2 2 2" xfId="23636"/>
    <cellStyle name="Percent 3 13 11 2 3" xfId="13560"/>
    <cellStyle name="Percent 3 13 11 2 3 2" xfId="23635"/>
    <cellStyle name="Percent 3 13 11 3" xfId="13559"/>
    <cellStyle name="Percent 3 13 11 3 2" xfId="23634"/>
    <cellStyle name="Percent 3 13 12" xfId="1063"/>
    <cellStyle name="Percent 3 13 12 2" xfId="2291"/>
    <cellStyle name="Percent 3 13 12 2 2" xfId="9305"/>
    <cellStyle name="Percent 3 13 12 2 2 2" xfId="13564"/>
    <cellStyle name="Percent 3 13 12 2 2 2 2" xfId="23639"/>
    <cellStyle name="Percent 3 13 12 2 3" xfId="13563"/>
    <cellStyle name="Percent 3 13 12 2 3 2" xfId="23638"/>
    <cellStyle name="Percent 3 13 12 3" xfId="13562"/>
    <cellStyle name="Percent 3 13 12 3 2" xfId="23637"/>
    <cellStyle name="Percent 3 13 13" xfId="1064"/>
    <cellStyle name="Percent 3 13 13 2" xfId="2292"/>
    <cellStyle name="Percent 3 13 13 2 2" xfId="9306"/>
    <cellStyle name="Percent 3 13 13 2 2 2" xfId="13567"/>
    <cellStyle name="Percent 3 13 13 2 2 2 2" xfId="23642"/>
    <cellStyle name="Percent 3 13 13 2 3" xfId="13566"/>
    <cellStyle name="Percent 3 13 13 2 3 2" xfId="23641"/>
    <cellStyle name="Percent 3 13 13 3" xfId="13565"/>
    <cellStyle name="Percent 3 13 13 3 2" xfId="23640"/>
    <cellStyle name="Percent 3 13 14" xfId="1065"/>
    <cellStyle name="Percent 3 13 14 2" xfId="2293"/>
    <cellStyle name="Percent 3 13 14 2 2" xfId="9307"/>
    <cellStyle name="Percent 3 13 14 2 2 2" xfId="13570"/>
    <cellStyle name="Percent 3 13 14 2 2 2 2" xfId="23645"/>
    <cellStyle name="Percent 3 13 14 2 3" xfId="13569"/>
    <cellStyle name="Percent 3 13 14 2 3 2" xfId="23644"/>
    <cellStyle name="Percent 3 13 14 3" xfId="13568"/>
    <cellStyle name="Percent 3 13 14 3 2" xfId="23643"/>
    <cellStyle name="Percent 3 13 15" xfId="1066"/>
    <cellStyle name="Percent 3 13 15 2" xfId="2294"/>
    <cellStyle name="Percent 3 13 15 2 2" xfId="9308"/>
    <cellStyle name="Percent 3 13 15 2 2 2" xfId="13573"/>
    <cellStyle name="Percent 3 13 15 2 2 2 2" xfId="23648"/>
    <cellStyle name="Percent 3 13 15 2 3" xfId="13572"/>
    <cellStyle name="Percent 3 13 15 2 3 2" xfId="23647"/>
    <cellStyle name="Percent 3 13 15 3" xfId="13571"/>
    <cellStyle name="Percent 3 13 15 3 2" xfId="23646"/>
    <cellStyle name="Percent 3 13 16" xfId="2288"/>
    <cellStyle name="Percent 3 13 16 2" xfId="9302"/>
    <cellStyle name="Percent 3 13 16 2 2" xfId="13575"/>
    <cellStyle name="Percent 3 13 16 2 2 2" xfId="23650"/>
    <cellStyle name="Percent 3 13 16 3" xfId="13574"/>
    <cellStyle name="Percent 3 13 16 3 2" xfId="23649"/>
    <cellStyle name="Percent 3 13 17" xfId="13555"/>
    <cellStyle name="Percent 3 13 17 2" xfId="23630"/>
    <cellStyle name="Percent 3 13 2" xfId="1067"/>
    <cellStyle name="Percent 3 13 2 2" xfId="2295"/>
    <cellStyle name="Percent 3 13 2 2 2" xfId="9309"/>
    <cellStyle name="Percent 3 13 2 2 2 2" xfId="13578"/>
    <cellStyle name="Percent 3 13 2 2 2 2 2" xfId="23653"/>
    <cellStyle name="Percent 3 13 2 2 3" xfId="13577"/>
    <cellStyle name="Percent 3 13 2 2 3 2" xfId="23652"/>
    <cellStyle name="Percent 3 13 2 3" xfId="13576"/>
    <cellStyle name="Percent 3 13 2 3 2" xfId="23651"/>
    <cellStyle name="Percent 3 13 3" xfId="1068"/>
    <cellStyle name="Percent 3 13 3 2" xfId="2296"/>
    <cellStyle name="Percent 3 13 3 2 2" xfId="9310"/>
    <cellStyle name="Percent 3 13 3 2 2 2" xfId="13581"/>
    <cellStyle name="Percent 3 13 3 2 2 2 2" xfId="23656"/>
    <cellStyle name="Percent 3 13 3 2 3" xfId="13580"/>
    <cellStyle name="Percent 3 13 3 2 3 2" xfId="23655"/>
    <cellStyle name="Percent 3 13 3 3" xfId="13579"/>
    <cellStyle name="Percent 3 13 3 3 2" xfId="23654"/>
    <cellStyle name="Percent 3 13 4" xfId="1069"/>
    <cellStyle name="Percent 3 13 4 2" xfId="2297"/>
    <cellStyle name="Percent 3 13 4 2 2" xfId="9311"/>
    <cellStyle name="Percent 3 13 4 2 2 2" xfId="13584"/>
    <cellStyle name="Percent 3 13 4 2 2 2 2" xfId="23659"/>
    <cellStyle name="Percent 3 13 4 2 3" xfId="13583"/>
    <cellStyle name="Percent 3 13 4 2 3 2" xfId="23658"/>
    <cellStyle name="Percent 3 13 4 3" xfId="13582"/>
    <cellStyle name="Percent 3 13 4 3 2" xfId="23657"/>
    <cellStyle name="Percent 3 13 5" xfId="1070"/>
    <cellStyle name="Percent 3 13 5 2" xfId="2298"/>
    <cellStyle name="Percent 3 13 5 2 2" xfId="9312"/>
    <cellStyle name="Percent 3 13 5 2 2 2" xfId="13587"/>
    <cellStyle name="Percent 3 13 5 2 2 2 2" xfId="23662"/>
    <cellStyle name="Percent 3 13 5 2 3" xfId="13586"/>
    <cellStyle name="Percent 3 13 5 2 3 2" xfId="23661"/>
    <cellStyle name="Percent 3 13 5 3" xfId="13585"/>
    <cellStyle name="Percent 3 13 5 3 2" xfId="23660"/>
    <cellStyle name="Percent 3 13 6" xfId="1071"/>
    <cellStyle name="Percent 3 13 6 2" xfId="2299"/>
    <cellStyle name="Percent 3 13 6 2 2" xfId="9313"/>
    <cellStyle name="Percent 3 13 6 2 2 2" xfId="13590"/>
    <cellStyle name="Percent 3 13 6 2 2 2 2" xfId="23665"/>
    <cellStyle name="Percent 3 13 6 2 3" xfId="13589"/>
    <cellStyle name="Percent 3 13 6 2 3 2" xfId="23664"/>
    <cellStyle name="Percent 3 13 6 3" xfId="13588"/>
    <cellStyle name="Percent 3 13 6 3 2" xfId="23663"/>
    <cellStyle name="Percent 3 13 7" xfId="1072"/>
    <cellStyle name="Percent 3 13 7 2" xfId="2300"/>
    <cellStyle name="Percent 3 13 7 2 2" xfId="9314"/>
    <cellStyle name="Percent 3 13 7 2 2 2" xfId="13593"/>
    <cellStyle name="Percent 3 13 7 2 2 2 2" xfId="23668"/>
    <cellStyle name="Percent 3 13 7 2 3" xfId="13592"/>
    <cellStyle name="Percent 3 13 7 2 3 2" xfId="23667"/>
    <cellStyle name="Percent 3 13 7 3" xfId="13591"/>
    <cellStyle name="Percent 3 13 7 3 2" xfId="23666"/>
    <cellStyle name="Percent 3 13 8" xfId="1073"/>
    <cellStyle name="Percent 3 13 8 2" xfId="2301"/>
    <cellStyle name="Percent 3 13 8 2 2" xfId="9315"/>
    <cellStyle name="Percent 3 13 8 2 2 2" xfId="13596"/>
    <cellStyle name="Percent 3 13 8 2 2 2 2" xfId="23671"/>
    <cellStyle name="Percent 3 13 8 2 3" xfId="13595"/>
    <cellStyle name="Percent 3 13 8 2 3 2" xfId="23670"/>
    <cellStyle name="Percent 3 13 8 3" xfId="13594"/>
    <cellStyle name="Percent 3 13 8 3 2" xfId="23669"/>
    <cellStyle name="Percent 3 13 9" xfId="1074"/>
    <cellStyle name="Percent 3 13 9 2" xfId="2302"/>
    <cellStyle name="Percent 3 13 9 2 2" xfId="9316"/>
    <cellStyle name="Percent 3 13 9 2 2 2" xfId="13599"/>
    <cellStyle name="Percent 3 13 9 2 2 2 2" xfId="23674"/>
    <cellStyle name="Percent 3 13 9 2 3" xfId="13598"/>
    <cellStyle name="Percent 3 13 9 2 3 2" xfId="23673"/>
    <cellStyle name="Percent 3 13 9 3" xfId="13597"/>
    <cellStyle name="Percent 3 13 9 3 2" xfId="23672"/>
    <cellStyle name="Percent 3 14" xfId="1075"/>
    <cellStyle name="Percent 3 14 10" xfId="1076"/>
    <cellStyle name="Percent 3 14 10 2" xfId="2304"/>
    <cellStyle name="Percent 3 14 10 2 2" xfId="9318"/>
    <cellStyle name="Percent 3 14 10 2 2 2" xfId="13603"/>
    <cellStyle name="Percent 3 14 10 2 2 2 2" xfId="23678"/>
    <cellStyle name="Percent 3 14 10 2 3" xfId="13602"/>
    <cellStyle name="Percent 3 14 10 2 3 2" xfId="23677"/>
    <cellStyle name="Percent 3 14 10 3" xfId="13601"/>
    <cellStyle name="Percent 3 14 10 3 2" xfId="23676"/>
    <cellStyle name="Percent 3 14 11" xfId="1077"/>
    <cellStyle name="Percent 3 14 11 2" xfId="2305"/>
    <cellStyle name="Percent 3 14 11 2 2" xfId="9319"/>
    <cellStyle name="Percent 3 14 11 2 2 2" xfId="13606"/>
    <cellStyle name="Percent 3 14 11 2 2 2 2" xfId="23681"/>
    <cellStyle name="Percent 3 14 11 2 3" xfId="13605"/>
    <cellStyle name="Percent 3 14 11 2 3 2" xfId="23680"/>
    <cellStyle name="Percent 3 14 11 3" xfId="13604"/>
    <cellStyle name="Percent 3 14 11 3 2" xfId="23679"/>
    <cellStyle name="Percent 3 14 12" xfId="1078"/>
    <cellStyle name="Percent 3 14 12 2" xfId="2306"/>
    <cellStyle name="Percent 3 14 12 2 2" xfId="9320"/>
    <cellStyle name="Percent 3 14 12 2 2 2" xfId="13609"/>
    <cellStyle name="Percent 3 14 12 2 2 2 2" xfId="23684"/>
    <cellStyle name="Percent 3 14 12 2 3" xfId="13608"/>
    <cellStyle name="Percent 3 14 12 2 3 2" xfId="23683"/>
    <cellStyle name="Percent 3 14 12 3" xfId="13607"/>
    <cellStyle name="Percent 3 14 12 3 2" xfId="23682"/>
    <cellStyle name="Percent 3 14 13" xfId="1079"/>
    <cellStyle name="Percent 3 14 13 2" xfId="2307"/>
    <cellStyle name="Percent 3 14 13 2 2" xfId="9321"/>
    <cellStyle name="Percent 3 14 13 2 2 2" xfId="13612"/>
    <cellStyle name="Percent 3 14 13 2 2 2 2" xfId="23687"/>
    <cellStyle name="Percent 3 14 13 2 3" xfId="13611"/>
    <cellStyle name="Percent 3 14 13 2 3 2" xfId="23686"/>
    <cellStyle name="Percent 3 14 13 3" xfId="13610"/>
    <cellStyle name="Percent 3 14 13 3 2" xfId="23685"/>
    <cellStyle name="Percent 3 14 14" xfId="1080"/>
    <cellStyle name="Percent 3 14 14 2" xfId="2308"/>
    <cellStyle name="Percent 3 14 14 2 2" xfId="9322"/>
    <cellStyle name="Percent 3 14 14 2 2 2" xfId="13615"/>
    <cellStyle name="Percent 3 14 14 2 2 2 2" xfId="23690"/>
    <cellStyle name="Percent 3 14 14 2 3" xfId="13614"/>
    <cellStyle name="Percent 3 14 14 2 3 2" xfId="23689"/>
    <cellStyle name="Percent 3 14 14 3" xfId="13613"/>
    <cellStyle name="Percent 3 14 14 3 2" xfId="23688"/>
    <cellStyle name="Percent 3 14 15" xfId="1081"/>
    <cellStyle name="Percent 3 14 15 2" xfId="2309"/>
    <cellStyle name="Percent 3 14 15 2 2" xfId="9323"/>
    <cellStyle name="Percent 3 14 15 2 2 2" xfId="13618"/>
    <cellStyle name="Percent 3 14 15 2 2 2 2" xfId="23693"/>
    <cellStyle name="Percent 3 14 15 2 3" xfId="13617"/>
    <cellStyle name="Percent 3 14 15 2 3 2" xfId="23692"/>
    <cellStyle name="Percent 3 14 15 3" xfId="13616"/>
    <cellStyle name="Percent 3 14 15 3 2" xfId="23691"/>
    <cellStyle name="Percent 3 14 16" xfId="2303"/>
    <cellStyle name="Percent 3 14 16 2" xfId="9317"/>
    <cellStyle name="Percent 3 14 16 2 2" xfId="13620"/>
    <cellStyle name="Percent 3 14 16 2 2 2" xfId="23695"/>
    <cellStyle name="Percent 3 14 16 3" xfId="13619"/>
    <cellStyle name="Percent 3 14 16 3 2" xfId="23694"/>
    <cellStyle name="Percent 3 14 17" xfId="13600"/>
    <cellStyle name="Percent 3 14 17 2" xfId="23675"/>
    <cellStyle name="Percent 3 14 2" xfId="1082"/>
    <cellStyle name="Percent 3 14 2 2" xfId="2310"/>
    <cellStyle name="Percent 3 14 2 2 2" xfId="9324"/>
    <cellStyle name="Percent 3 14 2 2 2 2" xfId="13623"/>
    <cellStyle name="Percent 3 14 2 2 2 2 2" xfId="23698"/>
    <cellStyle name="Percent 3 14 2 2 3" xfId="13622"/>
    <cellStyle name="Percent 3 14 2 2 3 2" xfId="23697"/>
    <cellStyle name="Percent 3 14 2 3" xfId="13621"/>
    <cellStyle name="Percent 3 14 2 3 2" xfId="23696"/>
    <cellStyle name="Percent 3 14 3" xfId="1083"/>
    <cellStyle name="Percent 3 14 3 2" xfId="2311"/>
    <cellStyle name="Percent 3 14 3 2 2" xfId="9325"/>
    <cellStyle name="Percent 3 14 3 2 2 2" xfId="13626"/>
    <cellStyle name="Percent 3 14 3 2 2 2 2" xfId="23701"/>
    <cellStyle name="Percent 3 14 3 2 3" xfId="13625"/>
    <cellStyle name="Percent 3 14 3 2 3 2" xfId="23700"/>
    <cellStyle name="Percent 3 14 3 3" xfId="13624"/>
    <cellStyle name="Percent 3 14 3 3 2" xfId="23699"/>
    <cellStyle name="Percent 3 14 4" xfId="1084"/>
    <cellStyle name="Percent 3 14 4 2" xfId="2312"/>
    <cellStyle name="Percent 3 14 4 2 2" xfId="9326"/>
    <cellStyle name="Percent 3 14 4 2 2 2" xfId="13629"/>
    <cellStyle name="Percent 3 14 4 2 2 2 2" xfId="23704"/>
    <cellStyle name="Percent 3 14 4 2 3" xfId="13628"/>
    <cellStyle name="Percent 3 14 4 2 3 2" xfId="23703"/>
    <cellStyle name="Percent 3 14 4 3" xfId="13627"/>
    <cellStyle name="Percent 3 14 4 3 2" xfId="23702"/>
    <cellStyle name="Percent 3 14 5" xfId="1085"/>
    <cellStyle name="Percent 3 14 5 2" xfId="2313"/>
    <cellStyle name="Percent 3 14 5 2 2" xfId="9327"/>
    <cellStyle name="Percent 3 14 5 2 2 2" xfId="13632"/>
    <cellStyle name="Percent 3 14 5 2 2 2 2" xfId="23707"/>
    <cellStyle name="Percent 3 14 5 2 3" xfId="13631"/>
    <cellStyle name="Percent 3 14 5 2 3 2" xfId="23706"/>
    <cellStyle name="Percent 3 14 5 3" xfId="13630"/>
    <cellStyle name="Percent 3 14 5 3 2" xfId="23705"/>
    <cellStyle name="Percent 3 14 6" xfId="1086"/>
    <cellStyle name="Percent 3 14 6 2" xfId="2314"/>
    <cellStyle name="Percent 3 14 6 2 2" xfId="9328"/>
    <cellStyle name="Percent 3 14 6 2 2 2" xfId="13635"/>
    <cellStyle name="Percent 3 14 6 2 2 2 2" xfId="23710"/>
    <cellStyle name="Percent 3 14 6 2 3" xfId="13634"/>
    <cellStyle name="Percent 3 14 6 2 3 2" xfId="23709"/>
    <cellStyle name="Percent 3 14 6 3" xfId="13633"/>
    <cellStyle name="Percent 3 14 6 3 2" xfId="23708"/>
    <cellStyle name="Percent 3 14 7" xfId="1087"/>
    <cellStyle name="Percent 3 14 7 2" xfId="2315"/>
    <cellStyle name="Percent 3 14 7 2 2" xfId="9329"/>
    <cellStyle name="Percent 3 14 7 2 2 2" xfId="13638"/>
    <cellStyle name="Percent 3 14 7 2 2 2 2" xfId="23713"/>
    <cellStyle name="Percent 3 14 7 2 3" xfId="13637"/>
    <cellStyle name="Percent 3 14 7 2 3 2" xfId="23712"/>
    <cellStyle name="Percent 3 14 7 3" xfId="13636"/>
    <cellStyle name="Percent 3 14 7 3 2" xfId="23711"/>
    <cellStyle name="Percent 3 14 8" xfId="1088"/>
    <cellStyle name="Percent 3 14 8 2" xfId="2316"/>
    <cellStyle name="Percent 3 14 8 2 2" xfId="9330"/>
    <cellStyle name="Percent 3 14 8 2 2 2" xfId="13641"/>
    <cellStyle name="Percent 3 14 8 2 2 2 2" xfId="23716"/>
    <cellStyle name="Percent 3 14 8 2 3" xfId="13640"/>
    <cellStyle name="Percent 3 14 8 2 3 2" xfId="23715"/>
    <cellStyle name="Percent 3 14 8 3" xfId="13639"/>
    <cellStyle name="Percent 3 14 8 3 2" xfId="23714"/>
    <cellStyle name="Percent 3 14 9" xfId="1089"/>
    <cellStyle name="Percent 3 14 9 2" xfId="2317"/>
    <cellStyle name="Percent 3 14 9 2 2" xfId="9331"/>
    <cellStyle name="Percent 3 14 9 2 2 2" xfId="13644"/>
    <cellStyle name="Percent 3 14 9 2 2 2 2" xfId="23719"/>
    <cellStyle name="Percent 3 14 9 2 3" xfId="13643"/>
    <cellStyle name="Percent 3 14 9 2 3 2" xfId="23718"/>
    <cellStyle name="Percent 3 14 9 3" xfId="13642"/>
    <cellStyle name="Percent 3 14 9 3 2" xfId="23717"/>
    <cellStyle name="Percent 3 15" xfId="1090"/>
    <cellStyle name="Percent 3 15 10" xfId="1091"/>
    <cellStyle name="Percent 3 15 10 2" xfId="2319"/>
    <cellStyle name="Percent 3 15 10 2 2" xfId="9333"/>
    <cellStyle name="Percent 3 15 10 2 2 2" xfId="13648"/>
    <cellStyle name="Percent 3 15 10 2 2 2 2" xfId="23723"/>
    <cellStyle name="Percent 3 15 10 2 3" xfId="13647"/>
    <cellStyle name="Percent 3 15 10 2 3 2" xfId="23722"/>
    <cellStyle name="Percent 3 15 10 3" xfId="13646"/>
    <cellStyle name="Percent 3 15 10 3 2" xfId="23721"/>
    <cellStyle name="Percent 3 15 11" xfId="1092"/>
    <cellStyle name="Percent 3 15 11 2" xfId="2320"/>
    <cellStyle name="Percent 3 15 11 2 2" xfId="9334"/>
    <cellStyle name="Percent 3 15 11 2 2 2" xfId="13651"/>
    <cellStyle name="Percent 3 15 11 2 2 2 2" xfId="23726"/>
    <cellStyle name="Percent 3 15 11 2 3" xfId="13650"/>
    <cellStyle name="Percent 3 15 11 2 3 2" xfId="23725"/>
    <cellStyle name="Percent 3 15 11 3" xfId="13649"/>
    <cellStyle name="Percent 3 15 11 3 2" xfId="23724"/>
    <cellStyle name="Percent 3 15 12" xfId="1093"/>
    <cellStyle name="Percent 3 15 12 2" xfId="2321"/>
    <cellStyle name="Percent 3 15 12 2 2" xfId="9335"/>
    <cellStyle name="Percent 3 15 12 2 2 2" xfId="13654"/>
    <cellStyle name="Percent 3 15 12 2 2 2 2" xfId="23729"/>
    <cellStyle name="Percent 3 15 12 2 3" xfId="13653"/>
    <cellStyle name="Percent 3 15 12 2 3 2" xfId="23728"/>
    <cellStyle name="Percent 3 15 12 3" xfId="13652"/>
    <cellStyle name="Percent 3 15 12 3 2" xfId="23727"/>
    <cellStyle name="Percent 3 15 13" xfId="1094"/>
    <cellStyle name="Percent 3 15 13 2" xfId="2322"/>
    <cellStyle name="Percent 3 15 13 2 2" xfId="9336"/>
    <cellStyle name="Percent 3 15 13 2 2 2" xfId="13657"/>
    <cellStyle name="Percent 3 15 13 2 2 2 2" xfId="23732"/>
    <cellStyle name="Percent 3 15 13 2 3" xfId="13656"/>
    <cellStyle name="Percent 3 15 13 2 3 2" xfId="23731"/>
    <cellStyle name="Percent 3 15 13 3" xfId="13655"/>
    <cellStyle name="Percent 3 15 13 3 2" xfId="23730"/>
    <cellStyle name="Percent 3 15 14" xfId="1095"/>
    <cellStyle name="Percent 3 15 14 2" xfId="2323"/>
    <cellStyle name="Percent 3 15 14 2 2" xfId="9337"/>
    <cellStyle name="Percent 3 15 14 2 2 2" xfId="13660"/>
    <cellStyle name="Percent 3 15 14 2 2 2 2" xfId="23735"/>
    <cellStyle name="Percent 3 15 14 2 3" xfId="13659"/>
    <cellStyle name="Percent 3 15 14 2 3 2" xfId="23734"/>
    <cellStyle name="Percent 3 15 14 3" xfId="13658"/>
    <cellStyle name="Percent 3 15 14 3 2" xfId="23733"/>
    <cellStyle name="Percent 3 15 15" xfId="1096"/>
    <cellStyle name="Percent 3 15 15 2" xfId="2324"/>
    <cellStyle name="Percent 3 15 15 2 2" xfId="9338"/>
    <cellStyle name="Percent 3 15 15 2 2 2" xfId="13663"/>
    <cellStyle name="Percent 3 15 15 2 2 2 2" xfId="23738"/>
    <cellStyle name="Percent 3 15 15 2 3" xfId="13662"/>
    <cellStyle name="Percent 3 15 15 2 3 2" xfId="23737"/>
    <cellStyle name="Percent 3 15 15 3" xfId="13661"/>
    <cellStyle name="Percent 3 15 15 3 2" xfId="23736"/>
    <cellStyle name="Percent 3 15 16" xfId="2318"/>
    <cellStyle name="Percent 3 15 16 2" xfId="9332"/>
    <cellStyle name="Percent 3 15 16 2 2" xfId="13665"/>
    <cellStyle name="Percent 3 15 16 2 2 2" xfId="23740"/>
    <cellStyle name="Percent 3 15 16 3" xfId="13664"/>
    <cellStyle name="Percent 3 15 16 3 2" xfId="23739"/>
    <cellStyle name="Percent 3 15 17" xfId="13645"/>
    <cellStyle name="Percent 3 15 17 2" xfId="23720"/>
    <cellStyle name="Percent 3 15 2" xfId="1097"/>
    <cellStyle name="Percent 3 15 2 2" xfId="2325"/>
    <cellStyle name="Percent 3 15 2 2 2" xfId="9339"/>
    <cellStyle name="Percent 3 15 2 2 2 2" xfId="13668"/>
    <cellStyle name="Percent 3 15 2 2 2 2 2" xfId="23743"/>
    <cellStyle name="Percent 3 15 2 2 3" xfId="13667"/>
    <cellStyle name="Percent 3 15 2 2 3 2" xfId="23742"/>
    <cellStyle name="Percent 3 15 2 3" xfId="13666"/>
    <cellStyle name="Percent 3 15 2 3 2" xfId="23741"/>
    <cellStyle name="Percent 3 15 3" xfId="1098"/>
    <cellStyle name="Percent 3 15 3 2" xfId="2326"/>
    <cellStyle name="Percent 3 15 3 2 2" xfId="9340"/>
    <cellStyle name="Percent 3 15 3 2 2 2" xfId="13671"/>
    <cellStyle name="Percent 3 15 3 2 2 2 2" xfId="23746"/>
    <cellStyle name="Percent 3 15 3 2 3" xfId="13670"/>
    <cellStyle name="Percent 3 15 3 2 3 2" xfId="23745"/>
    <cellStyle name="Percent 3 15 3 3" xfId="13669"/>
    <cellStyle name="Percent 3 15 3 3 2" xfId="23744"/>
    <cellStyle name="Percent 3 15 4" xfId="1099"/>
    <cellStyle name="Percent 3 15 4 2" xfId="2327"/>
    <cellStyle name="Percent 3 15 4 2 2" xfId="9341"/>
    <cellStyle name="Percent 3 15 4 2 2 2" xfId="13674"/>
    <cellStyle name="Percent 3 15 4 2 2 2 2" xfId="23749"/>
    <cellStyle name="Percent 3 15 4 2 3" xfId="13673"/>
    <cellStyle name="Percent 3 15 4 2 3 2" xfId="23748"/>
    <cellStyle name="Percent 3 15 4 3" xfId="13672"/>
    <cellStyle name="Percent 3 15 4 3 2" xfId="23747"/>
    <cellStyle name="Percent 3 15 5" xfId="1100"/>
    <cellStyle name="Percent 3 15 5 2" xfId="2328"/>
    <cellStyle name="Percent 3 15 5 2 2" xfId="9342"/>
    <cellStyle name="Percent 3 15 5 2 2 2" xfId="13677"/>
    <cellStyle name="Percent 3 15 5 2 2 2 2" xfId="23752"/>
    <cellStyle name="Percent 3 15 5 2 3" xfId="13676"/>
    <cellStyle name="Percent 3 15 5 2 3 2" xfId="23751"/>
    <cellStyle name="Percent 3 15 5 3" xfId="13675"/>
    <cellStyle name="Percent 3 15 5 3 2" xfId="23750"/>
    <cellStyle name="Percent 3 15 6" xfId="1101"/>
    <cellStyle name="Percent 3 15 6 2" xfId="2329"/>
    <cellStyle name="Percent 3 15 6 2 2" xfId="9343"/>
    <cellStyle name="Percent 3 15 6 2 2 2" xfId="13680"/>
    <cellStyle name="Percent 3 15 6 2 2 2 2" xfId="23755"/>
    <cellStyle name="Percent 3 15 6 2 3" xfId="13679"/>
    <cellStyle name="Percent 3 15 6 2 3 2" xfId="23754"/>
    <cellStyle name="Percent 3 15 6 3" xfId="13678"/>
    <cellStyle name="Percent 3 15 6 3 2" xfId="23753"/>
    <cellStyle name="Percent 3 15 7" xfId="1102"/>
    <cellStyle name="Percent 3 15 7 2" xfId="2330"/>
    <cellStyle name="Percent 3 15 7 2 2" xfId="9344"/>
    <cellStyle name="Percent 3 15 7 2 2 2" xfId="13683"/>
    <cellStyle name="Percent 3 15 7 2 2 2 2" xfId="23758"/>
    <cellStyle name="Percent 3 15 7 2 3" xfId="13682"/>
    <cellStyle name="Percent 3 15 7 2 3 2" xfId="23757"/>
    <cellStyle name="Percent 3 15 7 3" xfId="13681"/>
    <cellStyle name="Percent 3 15 7 3 2" xfId="23756"/>
    <cellStyle name="Percent 3 15 8" xfId="1103"/>
    <cellStyle name="Percent 3 15 8 2" xfId="2331"/>
    <cellStyle name="Percent 3 15 8 2 2" xfId="9345"/>
    <cellStyle name="Percent 3 15 8 2 2 2" xfId="13686"/>
    <cellStyle name="Percent 3 15 8 2 2 2 2" xfId="23761"/>
    <cellStyle name="Percent 3 15 8 2 3" xfId="13685"/>
    <cellStyle name="Percent 3 15 8 2 3 2" xfId="23760"/>
    <cellStyle name="Percent 3 15 8 3" xfId="13684"/>
    <cellStyle name="Percent 3 15 8 3 2" xfId="23759"/>
    <cellStyle name="Percent 3 15 9" xfId="1104"/>
    <cellStyle name="Percent 3 15 9 2" xfId="2332"/>
    <cellStyle name="Percent 3 15 9 2 2" xfId="9346"/>
    <cellStyle name="Percent 3 15 9 2 2 2" xfId="13689"/>
    <cellStyle name="Percent 3 15 9 2 2 2 2" xfId="23764"/>
    <cellStyle name="Percent 3 15 9 2 3" xfId="13688"/>
    <cellStyle name="Percent 3 15 9 2 3 2" xfId="23763"/>
    <cellStyle name="Percent 3 15 9 3" xfId="13687"/>
    <cellStyle name="Percent 3 15 9 3 2" xfId="23762"/>
    <cellStyle name="Percent 3 16" xfId="1105"/>
    <cellStyle name="Percent 3 16 10" xfId="1106"/>
    <cellStyle name="Percent 3 16 10 2" xfId="2334"/>
    <cellStyle name="Percent 3 16 10 2 2" xfId="9348"/>
    <cellStyle name="Percent 3 16 10 2 2 2" xfId="13693"/>
    <cellStyle name="Percent 3 16 10 2 2 2 2" xfId="23768"/>
    <cellStyle name="Percent 3 16 10 2 3" xfId="13692"/>
    <cellStyle name="Percent 3 16 10 2 3 2" xfId="23767"/>
    <cellStyle name="Percent 3 16 10 3" xfId="13691"/>
    <cellStyle name="Percent 3 16 10 3 2" xfId="23766"/>
    <cellStyle name="Percent 3 16 11" xfId="1107"/>
    <cellStyle name="Percent 3 16 11 2" xfId="2335"/>
    <cellStyle name="Percent 3 16 11 2 2" xfId="9349"/>
    <cellStyle name="Percent 3 16 11 2 2 2" xfId="13696"/>
    <cellStyle name="Percent 3 16 11 2 2 2 2" xfId="23771"/>
    <cellStyle name="Percent 3 16 11 2 3" xfId="13695"/>
    <cellStyle name="Percent 3 16 11 2 3 2" xfId="23770"/>
    <cellStyle name="Percent 3 16 11 3" xfId="13694"/>
    <cellStyle name="Percent 3 16 11 3 2" xfId="23769"/>
    <cellStyle name="Percent 3 16 12" xfId="1108"/>
    <cellStyle name="Percent 3 16 12 2" xfId="2336"/>
    <cellStyle name="Percent 3 16 12 2 2" xfId="9350"/>
    <cellStyle name="Percent 3 16 12 2 2 2" xfId="13699"/>
    <cellStyle name="Percent 3 16 12 2 2 2 2" xfId="23774"/>
    <cellStyle name="Percent 3 16 12 2 3" xfId="13698"/>
    <cellStyle name="Percent 3 16 12 2 3 2" xfId="23773"/>
    <cellStyle name="Percent 3 16 12 3" xfId="13697"/>
    <cellStyle name="Percent 3 16 12 3 2" xfId="23772"/>
    <cellStyle name="Percent 3 16 13" xfId="1109"/>
    <cellStyle name="Percent 3 16 13 2" xfId="2337"/>
    <cellStyle name="Percent 3 16 13 2 2" xfId="9351"/>
    <cellStyle name="Percent 3 16 13 2 2 2" xfId="13702"/>
    <cellStyle name="Percent 3 16 13 2 2 2 2" xfId="23777"/>
    <cellStyle name="Percent 3 16 13 2 3" xfId="13701"/>
    <cellStyle name="Percent 3 16 13 2 3 2" xfId="23776"/>
    <cellStyle name="Percent 3 16 13 3" xfId="13700"/>
    <cellStyle name="Percent 3 16 13 3 2" xfId="23775"/>
    <cellStyle name="Percent 3 16 14" xfId="1110"/>
    <cellStyle name="Percent 3 16 14 2" xfId="2338"/>
    <cellStyle name="Percent 3 16 14 2 2" xfId="9352"/>
    <cellStyle name="Percent 3 16 14 2 2 2" xfId="13705"/>
    <cellStyle name="Percent 3 16 14 2 2 2 2" xfId="23780"/>
    <cellStyle name="Percent 3 16 14 2 3" xfId="13704"/>
    <cellStyle name="Percent 3 16 14 2 3 2" xfId="23779"/>
    <cellStyle name="Percent 3 16 14 3" xfId="13703"/>
    <cellStyle name="Percent 3 16 14 3 2" xfId="23778"/>
    <cellStyle name="Percent 3 16 15" xfId="1111"/>
    <cellStyle name="Percent 3 16 15 2" xfId="2339"/>
    <cellStyle name="Percent 3 16 15 2 2" xfId="9353"/>
    <cellStyle name="Percent 3 16 15 2 2 2" xfId="13708"/>
    <cellStyle name="Percent 3 16 15 2 2 2 2" xfId="23783"/>
    <cellStyle name="Percent 3 16 15 2 3" xfId="13707"/>
    <cellStyle name="Percent 3 16 15 2 3 2" xfId="23782"/>
    <cellStyle name="Percent 3 16 15 3" xfId="13706"/>
    <cellStyle name="Percent 3 16 15 3 2" xfId="23781"/>
    <cellStyle name="Percent 3 16 16" xfId="2333"/>
    <cellStyle name="Percent 3 16 16 2" xfId="9347"/>
    <cellStyle name="Percent 3 16 16 2 2" xfId="13710"/>
    <cellStyle name="Percent 3 16 16 2 2 2" xfId="23785"/>
    <cellStyle name="Percent 3 16 16 3" xfId="13709"/>
    <cellStyle name="Percent 3 16 16 3 2" xfId="23784"/>
    <cellStyle name="Percent 3 16 17" xfId="13690"/>
    <cellStyle name="Percent 3 16 17 2" xfId="23765"/>
    <cellStyle name="Percent 3 16 2" xfId="1112"/>
    <cellStyle name="Percent 3 16 2 2" xfId="2340"/>
    <cellStyle name="Percent 3 16 2 2 2" xfId="9354"/>
    <cellStyle name="Percent 3 16 2 2 2 2" xfId="13713"/>
    <cellStyle name="Percent 3 16 2 2 2 2 2" xfId="23788"/>
    <cellStyle name="Percent 3 16 2 2 3" xfId="13712"/>
    <cellStyle name="Percent 3 16 2 2 3 2" xfId="23787"/>
    <cellStyle name="Percent 3 16 2 3" xfId="13711"/>
    <cellStyle name="Percent 3 16 2 3 2" xfId="23786"/>
    <cellStyle name="Percent 3 16 3" xfId="1113"/>
    <cellStyle name="Percent 3 16 3 2" xfId="2341"/>
    <cellStyle name="Percent 3 16 3 2 2" xfId="9355"/>
    <cellStyle name="Percent 3 16 3 2 2 2" xfId="13716"/>
    <cellStyle name="Percent 3 16 3 2 2 2 2" xfId="23791"/>
    <cellStyle name="Percent 3 16 3 2 3" xfId="13715"/>
    <cellStyle name="Percent 3 16 3 2 3 2" xfId="23790"/>
    <cellStyle name="Percent 3 16 3 3" xfId="13714"/>
    <cellStyle name="Percent 3 16 3 3 2" xfId="23789"/>
    <cellStyle name="Percent 3 16 4" xfId="1114"/>
    <cellStyle name="Percent 3 16 4 2" xfId="2342"/>
    <cellStyle name="Percent 3 16 4 2 2" xfId="9356"/>
    <cellStyle name="Percent 3 16 4 2 2 2" xfId="13719"/>
    <cellStyle name="Percent 3 16 4 2 2 2 2" xfId="23794"/>
    <cellStyle name="Percent 3 16 4 2 3" xfId="13718"/>
    <cellStyle name="Percent 3 16 4 2 3 2" xfId="23793"/>
    <cellStyle name="Percent 3 16 4 3" xfId="13717"/>
    <cellStyle name="Percent 3 16 4 3 2" xfId="23792"/>
    <cellStyle name="Percent 3 16 5" xfId="1115"/>
    <cellStyle name="Percent 3 16 5 2" xfId="2343"/>
    <cellStyle name="Percent 3 16 5 2 2" xfId="9357"/>
    <cellStyle name="Percent 3 16 5 2 2 2" xfId="13722"/>
    <cellStyle name="Percent 3 16 5 2 2 2 2" xfId="23797"/>
    <cellStyle name="Percent 3 16 5 2 3" xfId="13721"/>
    <cellStyle name="Percent 3 16 5 2 3 2" xfId="23796"/>
    <cellStyle name="Percent 3 16 5 3" xfId="13720"/>
    <cellStyle name="Percent 3 16 5 3 2" xfId="23795"/>
    <cellStyle name="Percent 3 16 6" xfId="1116"/>
    <cellStyle name="Percent 3 16 6 2" xfId="2344"/>
    <cellStyle name="Percent 3 16 6 2 2" xfId="9358"/>
    <cellStyle name="Percent 3 16 6 2 2 2" xfId="13725"/>
    <cellStyle name="Percent 3 16 6 2 2 2 2" xfId="23800"/>
    <cellStyle name="Percent 3 16 6 2 3" xfId="13724"/>
    <cellStyle name="Percent 3 16 6 2 3 2" xfId="23799"/>
    <cellStyle name="Percent 3 16 6 3" xfId="13723"/>
    <cellStyle name="Percent 3 16 6 3 2" xfId="23798"/>
    <cellStyle name="Percent 3 16 7" xfId="1117"/>
    <cellStyle name="Percent 3 16 7 2" xfId="2345"/>
    <cellStyle name="Percent 3 16 7 2 2" xfId="9359"/>
    <cellStyle name="Percent 3 16 7 2 2 2" xfId="13728"/>
    <cellStyle name="Percent 3 16 7 2 2 2 2" xfId="23803"/>
    <cellStyle name="Percent 3 16 7 2 3" xfId="13727"/>
    <cellStyle name="Percent 3 16 7 2 3 2" xfId="23802"/>
    <cellStyle name="Percent 3 16 7 3" xfId="13726"/>
    <cellStyle name="Percent 3 16 7 3 2" xfId="23801"/>
    <cellStyle name="Percent 3 16 8" xfId="1118"/>
    <cellStyle name="Percent 3 16 8 2" xfId="2346"/>
    <cellStyle name="Percent 3 16 8 2 2" xfId="9360"/>
    <cellStyle name="Percent 3 16 8 2 2 2" xfId="13731"/>
    <cellStyle name="Percent 3 16 8 2 2 2 2" xfId="23806"/>
    <cellStyle name="Percent 3 16 8 2 3" xfId="13730"/>
    <cellStyle name="Percent 3 16 8 2 3 2" xfId="23805"/>
    <cellStyle name="Percent 3 16 8 3" xfId="13729"/>
    <cellStyle name="Percent 3 16 8 3 2" xfId="23804"/>
    <cellStyle name="Percent 3 16 9" xfId="1119"/>
    <cellStyle name="Percent 3 16 9 2" xfId="2347"/>
    <cellStyle name="Percent 3 16 9 2 2" xfId="9361"/>
    <cellStyle name="Percent 3 16 9 2 2 2" xfId="13734"/>
    <cellStyle name="Percent 3 16 9 2 2 2 2" xfId="23809"/>
    <cellStyle name="Percent 3 16 9 2 3" xfId="13733"/>
    <cellStyle name="Percent 3 16 9 2 3 2" xfId="23808"/>
    <cellStyle name="Percent 3 16 9 3" xfId="13732"/>
    <cellStyle name="Percent 3 16 9 3 2" xfId="23807"/>
    <cellStyle name="Percent 3 17" xfId="1120"/>
    <cellStyle name="Percent 3 17 2" xfId="1121"/>
    <cellStyle name="Percent 3 17 2 2" xfId="13736"/>
    <cellStyle name="Percent 3 17 2 2 2" xfId="23811"/>
    <cellStyle name="Percent 3 17 3" xfId="2348"/>
    <cellStyle name="Percent 3 17 3 2" xfId="9362"/>
    <cellStyle name="Percent 3 17 3 2 2" xfId="13738"/>
    <cellStyle name="Percent 3 17 3 2 2 2" xfId="23813"/>
    <cellStyle name="Percent 3 17 3 3" xfId="13737"/>
    <cellStyle name="Percent 3 17 3 3 2" xfId="23812"/>
    <cellStyle name="Percent 3 17 4" xfId="13735"/>
    <cellStyle name="Percent 3 17 4 2" xfId="23810"/>
    <cellStyle name="Percent 3 18" xfId="2242"/>
    <cellStyle name="Percent 3 18 2" xfId="9256"/>
    <cellStyle name="Percent 3 18 2 2" xfId="13740"/>
    <cellStyle name="Percent 3 18 2 2 2" xfId="23815"/>
    <cellStyle name="Percent 3 18 3" xfId="13739"/>
    <cellStyle name="Percent 3 18 3 2" xfId="23814"/>
    <cellStyle name="Percent 3 19" xfId="13419"/>
    <cellStyle name="Percent 3 19 2" xfId="23494"/>
    <cellStyle name="Percent 3 2" xfId="1122"/>
    <cellStyle name="Percent 3 2 10" xfId="1123"/>
    <cellStyle name="Percent 3 2 10 2" xfId="2350"/>
    <cellStyle name="Percent 3 2 10 2 2" xfId="9364"/>
    <cellStyle name="Percent 3 2 10 2 2 2" xfId="13744"/>
    <cellStyle name="Percent 3 2 10 2 2 2 2" xfId="23819"/>
    <cellStyle name="Percent 3 2 10 2 3" xfId="13743"/>
    <cellStyle name="Percent 3 2 10 2 3 2" xfId="23818"/>
    <cellStyle name="Percent 3 2 10 3" xfId="13742"/>
    <cellStyle name="Percent 3 2 10 3 2" xfId="23817"/>
    <cellStyle name="Percent 3 2 11" xfId="1124"/>
    <cellStyle name="Percent 3 2 11 2" xfId="2351"/>
    <cellStyle name="Percent 3 2 11 2 2" xfId="9365"/>
    <cellStyle name="Percent 3 2 11 2 2 2" xfId="13747"/>
    <cellStyle name="Percent 3 2 11 2 2 2 2" xfId="23822"/>
    <cellStyle name="Percent 3 2 11 2 3" xfId="13746"/>
    <cellStyle name="Percent 3 2 11 2 3 2" xfId="23821"/>
    <cellStyle name="Percent 3 2 11 3" xfId="13745"/>
    <cellStyle name="Percent 3 2 11 3 2" xfId="23820"/>
    <cellStyle name="Percent 3 2 12" xfId="1125"/>
    <cellStyle name="Percent 3 2 12 2" xfId="2352"/>
    <cellStyle name="Percent 3 2 12 2 2" xfId="9366"/>
    <cellStyle name="Percent 3 2 12 2 2 2" xfId="13750"/>
    <cellStyle name="Percent 3 2 12 2 2 2 2" xfId="23825"/>
    <cellStyle name="Percent 3 2 12 2 3" xfId="13749"/>
    <cellStyle name="Percent 3 2 12 2 3 2" xfId="23824"/>
    <cellStyle name="Percent 3 2 12 3" xfId="13748"/>
    <cellStyle name="Percent 3 2 12 3 2" xfId="23823"/>
    <cellStyle name="Percent 3 2 13" xfId="1126"/>
    <cellStyle name="Percent 3 2 13 2" xfId="2353"/>
    <cellStyle name="Percent 3 2 13 2 2" xfId="9367"/>
    <cellStyle name="Percent 3 2 13 2 2 2" xfId="13753"/>
    <cellStyle name="Percent 3 2 13 2 2 2 2" xfId="23828"/>
    <cellStyle name="Percent 3 2 13 2 3" xfId="13752"/>
    <cellStyle name="Percent 3 2 13 2 3 2" xfId="23827"/>
    <cellStyle name="Percent 3 2 13 3" xfId="13751"/>
    <cellStyle name="Percent 3 2 13 3 2" xfId="23826"/>
    <cellStyle name="Percent 3 2 14" xfId="1127"/>
    <cellStyle name="Percent 3 2 14 2" xfId="2354"/>
    <cellStyle name="Percent 3 2 14 2 2" xfId="9368"/>
    <cellStyle name="Percent 3 2 14 2 2 2" xfId="13756"/>
    <cellStyle name="Percent 3 2 14 2 2 2 2" xfId="23831"/>
    <cellStyle name="Percent 3 2 14 2 3" xfId="13755"/>
    <cellStyle name="Percent 3 2 14 2 3 2" xfId="23830"/>
    <cellStyle name="Percent 3 2 14 3" xfId="13754"/>
    <cellStyle name="Percent 3 2 14 3 2" xfId="23829"/>
    <cellStyle name="Percent 3 2 15" xfId="1128"/>
    <cellStyle name="Percent 3 2 15 2" xfId="2355"/>
    <cellStyle name="Percent 3 2 15 2 2" xfId="9369"/>
    <cellStyle name="Percent 3 2 15 2 2 2" xfId="13759"/>
    <cellStyle name="Percent 3 2 15 2 2 2 2" xfId="23834"/>
    <cellStyle name="Percent 3 2 15 2 3" xfId="13758"/>
    <cellStyle name="Percent 3 2 15 2 3 2" xfId="23833"/>
    <cellStyle name="Percent 3 2 15 3" xfId="13757"/>
    <cellStyle name="Percent 3 2 15 3 2" xfId="23832"/>
    <cellStyle name="Percent 3 2 16" xfId="2349"/>
    <cellStyle name="Percent 3 2 16 2" xfId="9363"/>
    <cellStyle name="Percent 3 2 16 2 2" xfId="13761"/>
    <cellStyle name="Percent 3 2 16 2 2 2" xfId="23836"/>
    <cellStyle name="Percent 3 2 16 3" xfId="13760"/>
    <cellStyle name="Percent 3 2 16 3 2" xfId="23835"/>
    <cellStyle name="Percent 3 2 17" xfId="13741"/>
    <cellStyle name="Percent 3 2 17 2" xfId="23816"/>
    <cellStyle name="Percent 3 2 2" xfId="1129"/>
    <cellStyle name="Percent 3 2 2 2" xfId="2356"/>
    <cellStyle name="Percent 3 2 2 2 2" xfId="9370"/>
    <cellStyle name="Percent 3 2 2 2 2 2" xfId="13764"/>
    <cellStyle name="Percent 3 2 2 2 2 2 2" xfId="23839"/>
    <cellStyle name="Percent 3 2 2 2 3" xfId="13763"/>
    <cellStyle name="Percent 3 2 2 2 3 2" xfId="23838"/>
    <cellStyle name="Percent 3 2 2 3" xfId="13762"/>
    <cellStyle name="Percent 3 2 2 3 2" xfId="23837"/>
    <cellStyle name="Percent 3 2 3" xfId="1130"/>
    <cellStyle name="Percent 3 2 3 2" xfId="2357"/>
    <cellStyle name="Percent 3 2 3 2 2" xfId="9371"/>
    <cellStyle name="Percent 3 2 3 2 2 2" xfId="13767"/>
    <cellStyle name="Percent 3 2 3 2 2 2 2" xfId="23842"/>
    <cellStyle name="Percent 3 2 3 2 3" xfId="13766"/>
    <cellStyle name="Percent 3 2 3 2 3 2" xfId="23841"/>
    <cellStyle name="Percent 3 2 3 3" xfId="13765"/>
    <cellStyle name="Percent 3 2 3 3 2" xfId="23840"/>
    <cellStyle name="Percent 3 2 4" xfId="1131"/>
    <cellStyle name="Percent 3 2 4 2" xfId="2358"/>
    <cellStyle name="Percent 3 2 4 2 2" xfId="9372"/>
    <cellStyle name="Percent 3 2 4 2 2 2" xfId="13770"/>
    <cellStyle name="Percent 3 2 4 2 2 2 2" xfId="23845"/>
    <cellStyle name="Percent 3 2 4 2 3" xfId="13769"/>
    <cellStyle name="Percent 3 2 4 2 3 2" xfId="23844"/>
    <cellStyle name="Percent 3 2 4 3" xfId="13768"/>
    <cellStyle name="Percent 3 2 4 3 2" xfId="23843"/>
    <cellStyle name="Percent 3 2 5" xfId="1132"/>
    <cellStyle name="Percent 3 2 5 2" xfId="2359"/>
    <cellStyle name="Percent 3 2 5 2 2" xfId="9373"/>
    <cellStyle name="Percent 3 2 5 2 2 2" xfId="13773"/>
    <cellStyle name="Percent 3 2 5 2 2 2 2" xfId="23848"/>
    <cellStyle name="Percent 3 2 5 2 3" xfId="13772"/>
    <cellStyle name="Percent 3 2 5 2 3 2" xfId="23847"/>
    <cellStyle name="Percent 3 2 5 3" xfId="13771"/>
    <cellStyle name="Percent 3 2 5 3 2" xfId="23846"/>
    <cellStyle name="Percent 3 2 6" xfId="1133"/>
    <cellStyle name="Percent 3 2 6 2" xfId="2360"/>
    <cellStyle name="Percent 3 2 6 2 2" xfId="9374"/>
    <cellStyle name="Percent 3 2 6 2 2 2" xfId="13776"/>
    <cellStyle name="Percent 3 2 6 2 2 2 2" xfId="23851"/>
    <cellStyle name="Percent 3 2 6 2 3" xfId="13775"/>
    <cellStyle name="Percent 3 2 6 2 3 2" xfId="23850"/>
    <cellStyle name="Percent 3 2 6 3" xfId="13774"/>
    <cellStyle name="Percent 3 2 6 3 2" xfId="23849"/>
    <cellStyle name="Percent 3 2 7" xfId="1134"/>
    <cellStyle name="Percent 3 2 7 2" xfId="2361"/>
    <cellStyle name="Percent 3 2 7 2 2" xfId="9375"/>
    <cellStyle name="Percent 3 2 7 2 2 2" xfId="13779"/>
    <cellStyle name="Percent 3 2 7 2 2 2 2" xfId="23854"/>
    <cellStyle name="Percent 3 2 7 2 3" xfId="13778"/>
    <cellStyle name="Percent 3 2 7 2 3 2" xfId="23853"/>
    <cellStyle name="Percent 3 2 7 3" xfId="13777"/>
    <cellStyle name="Percent 3 2 7 3 2" xfId="23852"/>
    <cellStyle name="Percent 3 2 8" xfId="1135"/>
    <cellStyle name="Percent 3 2 8 2" xfId="2362"/>
    <cellStyle name="Percent 3 2 8 2 2" xfId="9376"/>
    <cellStyle name="Percent 3 2 8 2 2 2" xfId="13782"/>
    <cellStyle name="Percent 3 2 8 2 2 2 2" xfId="23857"/>
    <cellStyle name="Percent 3 2 8 2 3" xfId="13781"/>
    <cellStyle name="Percent 3 2 8 2 3 2" xfId="23856"/>
    <cellStyle name="Percent 3 2 8 3" xfId="13780"/>
    <cellStyle name="Percent 3 2 8 3 2" xfId="23855"/>
    <cellStyle name="Percent 3 2 9" xfId="1136"/>
    <cellStyle name="Percent 3 2 9 2" xfId="2363"/>
    <cellStyle name="Percent 3 2 9 2 2" xfId="9377"/>
    <cellStyle name="Percent 3 2 9 2 2 2" xfId="13785"/>
    <cellStyle name="Percent 3 2 9 2 2 2 2" xfId="23860"/>
    <cellStyle name="Percent 3 2 9 2 3" xfId="13784"/>
    <cellStyle name="Percent 3 2 9 2 3 2" xfId="23859"/>
    <cellStyle name="Percent 3 2 9 3" xfId="13783"/>
    <cellStyle name="Percent 3 2 9 3 2" xfId="23858"/>
    <cellStyle name="Percent 3 3" xfId="1137"/>
    <cellStyle name="Percent 3 3 10" xfId="1138"/>
    <cellStyle name="Percent 3 3 10 2" xfId="2365"/>
    <cellStyle name="Percent 3 3 10 2 2" xfId="9379"/>
    <cellStyle name="Percent 3 3 10 2 2 2" xfId="13789"/>
    <cellStyle name="Percent 3 3 10 2 2 2 2" xfId="23864"/>
    <cellStyle name="Percent 3 3 10 2 3" xfId="13788"/>
    <cellStyle name="Percent 3 3 10 2 3 2" xfId="23863"/>
    <cellStyle name="Percent 3 3 10 3" xfId="13787"/>
    <cellStyle name="Percent 3 3 10 3 2" xfId="23862"/>
    <cellStyle name="Percent 3 3 11" xfId="1139"/>
    <cellStyle name="Percent 3 3 11 2" xfId="2366"/>
    <cellStyle name="Percent 3 3 11 2 2" xfId="9380"/>
    <cellStyle name="Percent 3 3 11 2 2 2" xfId="13792"/>
    <cellStyle name="Percent 3 3 11 2 2 2 2" xfId="23867"/>
    <cellStyle name="Percent 3 3 11 2 3" xfId="13791"/>
    <cellStyle name="Percent 3 3 11 2 3 2" xfId="23866"/>
    <cellStyle name="Percent 3 3 11 3" xfId="13790"/>
    <cellStyle name="Percent 3 3 11 3 2" xfId="23865"/>
    <cellStyle name="Percent 3 3 12" xfId="1140"/>
    <cellStyle name="Percent 3 3 12 2" xfId="2367"/>
    <cellStyle name="Percent 3 3 12 2 2" xfId="9381"/>
    <cellStyle name="Percent 3 3 12 2 2 2" xfId="13795"/>
    <cellStyle name="Percent 3 3 12 2 2 2 2" xfId="23870"/>
    <cellStyle name="Percent 3 3 12 2 3" xfId="13794"/>
    <cellStyle name="Percent 3 3 12 2 3 2" xfId="23869"/>
    <cellStyle name="Percent 3 3 12 3" xfId="13793"/>
    <cellStyle name="Percent 3 3 12 3 2" xfId="23868"/>
    <cellStyle name="Percent 3 3 13" xfId="1141"/>
    <cellStyle name="Percent 3 3 13 2" xfId="2368"/>
    <cellStyle name="Percent 3 3 13 2 2" xfId="9382"/>
    <cellStyle name="Percent 3 3 13 2 2 2" xfId="13798"/>
    <cellStyle name="Percent 3 3 13 2 2 2 2" xfId="23873"/>
    <cellStyle name="Percent 3 3 13 2 3" xfId="13797"/>
    <cellStyle name="Percent 3 3 13 2 3 2" xfId="23872"/>
    <cellStyle name="Percent 3 3 13 3" xfId="13796"/>
    <cellStyle name="Percent 3 3 13 3 2" xfId="23871"/>
    <cellStyle name="Percent 3 3 14" xfId="1142"/>
    <cellStyle name="Percent 3 3 14 2" xfId="2369"/>
    <cellStyle name="Percent 3 3 14 2 2" xfId="9383"/>
    <cellStyle name="Percent 3 3 14 2 2 2" xfId="13801"/>
    <cellStyle name="Percent 3 3 14 2 2 2 2" xfId="23876"/>
    <cellStyle name="Percent 3 3 14 2 3" xfId="13800"/>
    <cellStyle name="Percent 3 3 14 2 3 2" xfId="23875"/>
    <cellStyle name="Percent 3 3 14 3" xfId="13799"/>
    <cellStyle name="Percent 3 3 14 3 2" xfId="23874"/>
    <cellStyle name="Percent 3 3 15" xfId="1143"/>
    <cellStyle name="Percent 3 3 15 2" xfId="2370"/>
    <cellStyle name="Percent 3 3 15 2 2" xfId="9384"/>
    <cellStyle name="Percent 3 3 15 2 2 2" xfId="13804"/>
    <cellStyle name="Percent 3 3 15 2 2 2 2" xfId="23879"/>
    <cellStyle name="Percent 3 3 15 2 3" xfId="13803"/>
    <cellStyle name="Percent 3 3 15 2 3 2" xfId="23878"/>
    <cellStyle name="Percent 3 3 15 3" xfId="13802"/>
    <cellStyle name="Percent 3 3 15 3 2" xfId="23877"/>
    <cellStyle name="Percent 3 3 16" xfId="2364"/>
    <cellStyle name="Percent 3 3 16 2" xfId="9378"/>
    <cellStyle name="Percent 3 3 16 2 2" xfId="13806"/>
    <cellStyle name="Percent 3 3 16 2 2 2" xfId="23881"/>
    <cellStyle name="Percent 3 3 16 3" xfId="13805"/>
    <cellStyle name="Percent 3 3 16 3 2" xfId="23880"/>
    <cellStyle name="Percent 3 3 17" xfId="13786"/>
    <cellStyle name="Percent 3 3 17 2" xfId="23861"/>
    <cellStyle name="Percent 3 3 2" xfId="1144"/>
    <cellStyle name="Percent 3 3 2 2" xfId="2371"/>
    <cellStyle name="Percent 3 3 2 2 2" xfId="9385"/>
    <cellStyle name="Percent 3 3 2 2 2 2" xfId="13809"/>
    <cellStyle name="Percent 3 3 2 2 2 2 2" xfId="23884"/>
    <cellStyle name="Percent 3 3 2 2 3" xfId="13808"/>
    <cellStyle name="Percent 3 3 2 2 3 2" xfId="23883"/>
    <cellStyle name="Percent 3 3 2 3" xfId="13807"/>
    <cellStyle name="Percent 3 3 2 3 2" xfId="23882"/>
    <cellStyle name="Percent 3 3 3" xfId="1145"/>
    <cellStyle name="Percent 3 3 3 2" xfId="2372"/>
    <cellStyle name="Percent 3 3 3 2 2" xfId="9386"/>
    <cellStyle name="Percent 3 3 3 2 2 2" xfId="13812"/>
    <cellStyle name="Percent 3 3 3 2 2 2 2" xfId="23887"/>
    <cellStyle name="Percent 3 3 3 2 3" xfId="13811"/>
    <cellStyle name="Percent 3 3 3 2 3 2" xfId="23886"/>
    <cellStyle name="Percent 3 3 3 3" xfId="13810"/>
    <cellStyle name="Percent 3 3 3 3 2" xfId="23885"/>
    <cellStyle name="Percent 3 3 4" xfId="1146"/>
    <cellStyle name="Percent 3 3 4 2" xfId="2373"/>
    <cellStyle name="Percent 3 3 4 2 2" xfId="9387"/>
    <cellStyle name="Percent 3 3 4 2 2 2" xfId="13815"/>
    <cellStyle name="Percent 3 3 4 2 2 2 2" xfId="23890"/>
    <cellStyle name="Percent 3 3 4 2 3" xfId="13814"/>
    <cellStyle name="Percent 3 3 4 2 3 2" xfId="23889"/>
    <cellStyle name="Percent 3 3 4 3" xfId="13813"/>
    <cellStyle name="Percent 3 3 4 3 2" xfId="23888"/>
    <cellStyle name="Percent 3 3 5" xfId="1147"/>
    <cellStyle name="Percent 3 3 5 2" xfId="2374"/>
    <cellStyle name="Percent 3 3 5 2 2" xfId="9388"/>
    <cellStyle name="Percent 3 3 5 2 2 2" xfId="13818"/>
    <cellStyle name="Percent 3 3 5 2 2 2 2" xfId="23893"/>
    <cellStyle name="Percent 3 3 5 2 3" xfId="13817"/>
    <cellStyle name="Percent 3 3 5 2 3 2" xfId="23892"/>
    <cellStyle name="Percent 3 3 5 3" xfId="13816"/>
    <cellStyle name="Percent 3 3 5 3 2" xfId="23891"/>
    <cellStyle name="Percent 3 3 6" xfId="1148"/>
    <cellStyle name="Percent 3 3 6 2" xfId="2375"/>
    <cellStyle name="Percent 3 3 6 2 2" xfId="9389"/>
    <cellStyle name="Percent 3 3 6 2 2 2" xfId="13821"/>
    <cellStyle name="Percent 3 3 6 2 2 2 2" xfId="23896"/>
    <cellStyle name="Percent 3 3 6 2 3" xfId="13820"/>
    <cellStyle name="Percent 3 3 6 2 3 2" xfId="23895"/>
    <cellStyle name="Percent 3 3 6 3" xfId="13819"/>
    <cellStyle name="Percent 3 3 6 3 2" xfId="23894"/>
    <cellStyle name="Percent 3 3 7" xfId="1149"/>
    <cellStyle name="Percent 3 3 7 2" xfId="2376"/>
    <cellStyle name="Percent 3 3 7 2 2" xfId="9390"/>
    <cellStyle name="Percent 3 3 7 2 2 2" xfId="13824"/>
    <cellStyle name="Percent 3 3 7 2 2 2 2" xfId="23899"/>
    <cellStyle name="Percent 3 3 7 2 3" xfId="13823"/>
    <cellStyle name="Percent 3 3 7 2 3 2" xfId="23898"/>
    <cellStyle name="Percent 3 3 7 3" xfId="13822"/>
    <cellStyle name="Percent 3 3 7 3 2" xfId="23897"/>
    <cellStyle name="Percent 3 3 8" xfId="1150"/>
    <cellStyle name="Percent 3 3 8 2" xfId="2377"/>
    <cellStyle name="Percent 3 3 8 2 2" xfId="9391"/>
    <cellStyle name="Percent 3 3 8 2 2 2" xfId="13827"/>
    <cellStyle name="Percent 3 3 8 2 2 2 2" xfId="23902"/>
    <cellStyle name="Percent 3 3 8 2 3" xfId="13826"/>
    <cellStyle name="Percent 3 3 8 2 3 2" xfId="23901"/>
    <cellStyle name="Percent 3 3 8 3" xfId="13825"/>
    <cellStyle name="Percent 3 3 8 3 2" xfId="23900"/>
    <cellStyle name="Percent 3 3 9" xfId="1151"/>
    <cellStyle name="Percent 3 3 9 2" xfId="2378"/>
    <cellStyle name="Percent 3 3 9 2 2" xfId="9392"/>
    <cellStyle name="Percent 3 3 9 2 2 2" xfId="13830"/>
    <cellStyle name="Percent 3 3 9 2 2 2 2" xfId="23905"/>
    <cellStyle name="Percent 3 3 9 2 3" xfId="13829"/>
    <cellStyle name="Percent 3 3 9 2 3 2" xfId="23904"/>
    <cellStyle name="Percent 3 3 9 3" xfId="13828"/>
    <cellStyle name="Percent 3 3 9 3 2" xfId="23903"/>
    <cellStyle name="Percent 3 4" xfId="1152"/>
    <cellStyle name="Percent 3 4 10" xfId="1153"/>
    <cellStyle name="Percent 3 4 10 2" xfId="2380"/>
    <cellStyle name="Percent 3 4 10 2 2" xfId="9394"/>
    <cellStyle name="Percent 3 4 10 2 2 2" xfId="13834"/>
    <cellStyle name="Percent 3 4 10 2 2 2 2" xfId="23909"/>
    <cellStyle name="Percent 3 4 10 2 3" xfId="13833"/>
    <cellStyle name="Percent 3 4 10 2 3 2" xfId="23908"/>
    <cellStyle name="Percent 3 4 10 3" xfId="13832"/>
    <cellStyle name="Percent 3 4 10 3 2" xfId="23907"/>
    <cellStyle name="Percent 3 4 11" xfId="1154"/>
    <cellStyle name="Percent 3 4 11 2" xfId="2381"/>
    <cellStyle name="Percent 3 4 11 2 2" xfId="9395"/>
    <cellStyle name="Percent 3 4 11 2 2 2" xfId="13837"/>
    <cellStyle name="Percent 3 4 11 2 2 2 2" xfId="23912"/>
    <cellStyle name="Percent 3 4 11 2 3" xfId="13836"/>
    <cellStyle name="Percent 3 4 11 2 3 2" xfId="23911"/>
    <cellStyle name="Percent 3 4 11 3" xfId="13835"/>
    <cellStyle name="Percent 3 4 11 3 2" xfId="23910"/>
    <cellStyle name="Percent 3 4 12" xfId="1155"/>
    <cellStyle name="Percent 3 4 12 2" xfId="2382"/>
    <cellStyle name="Percent 3 4 12 2 2" xfId="9396"/>
    <cellStyle name="Percent 3 4 12 2 2 2" xfId="13840"/>
    <cellStyle name="Percent 3 4 12 2 2 2 2" xfId="23915"/>
    <cellStyle name="Percent 3 4 12 2 3" xfId="13839"/>
    <cellStyle name="Percent 3 4 12 2 3 2" xfId="23914"/>
    <cellStyle name="Percent 3 4 12 3" xfId="13838"/>
    <cellStyle name="Percent 3 4 12 3 2" xfId="23913"/>
    <cellStyle name="Percent 3 4 13" xfId="1156"/>
    <cellStyle name="Percent 3 4 13 2" xfId="2383"/>
    <cellStyle name="Percent 3 4 13 2 2" xfId="9397"/>
    <cellStyle name="Percent 3 4 13 2 2 2" xfId="13843"/>
    <cellStyle name="Percent 3 4 13 2 2 2 2" xfId="23918"/>
    <cellStyle name="Percent 3 4 13 2 3" xfId="13842"/>
    <cellStyle name="Percent 3 4 13 2 3 2" xfId="23917"/>
    <cellStyle name="Percent 3 4 13 3" xfId="13841"/>
    <cellStyle name="Percent 3 4 13 3 2" xfId="23916"/>
    <cellStyle name="Percent 3 4 14" xfId="1157"/>
    <cellStyle name="Percent 3 4 14 2" xfId="2384"/>
    <cellStyle name="Percent 3 4 14 2 2" xfId="9398"/>
    <cellStyle name="Percent 3 4 14 2 2 2" xfId="13846"/>
    <cellStyle name="Percent 3 4 14 2 2 2 2" xfId="23921"/>
    <cellStyle name="Percent 3 4 14 2 3" xfId="13845"/>
    <cellStyle name="Percent 3 4 14 2 3 2" xfId="23920"/>
    <cellStyle name="Percent 3 4 14 3" xfId="13844"/>
    <cellStyle name="Percent 3 4 14 3 2" xfId="23919"/>
    <cellStyle name="Percent 3 4 15" xfId="1158"/>
    <cellStyle name="Percent 3 4 15 2" xfId="2385"/>
    <cellStyle name="Percent 3 4 15 2 2" xfId="9399"/>
    <cellStyle name="Percent 3 4 15 2 2 2" xfId="13849"/>
    <cellStyle name="Percent 3 4 15 2 2 2 2" xfId="23924"/>
    <cellStyle name="Percent 3 4 15 2 3" xfId="13848"/>
    <cellStyle name="Percent 3 4 15 2 3 2" xfId="23923"/>
    <cellStyle name="Percent 3 4 15 3" xfId="13847"/>
    <cellStyle name="Percent 3 4 15 3 2" xfId="23922"/>
    <cellStyle name="Percent 3 4 16" xfId="2379"/>
    <cellStyle name="Percent 3 4 16 2" xfId="9393"/>
    <cellStyle name="Percent 3 4 16 2 2" xfId="13851"/>
    <cellStyle name="Percent 3 4 16 2 2 2" xfId="23926"/>
    <cellStyle name="Percent 3 4 16 3" xfId="13850"/>
    <cellStyle name="Percent 3 4 16 3 2" xfId="23925"/>
    <cellStyle name="Percent 3 4 17" xfId="13831"/>
    <cellStyle name="Percent 3 4 17 2" xfId="23906"/>
    <cellStyle name="Percent 3 4 2" xfId="1159"/>
    <cellStyle name="Percent 3 4 2 2" xfId="2386"/>
    <cellStyle name="Percent 3 4 2 2 2" xfId="9400"/>
    <cellStyle name="Percent 3 4 2 2 2 2" xfId="13854"/>
    <cellStyle name="Percent 3 4 2 2 2 2 2" xfId="23929"/>
    <cellStyle name="Percent 3 4 2 2 3" xfId="13853"/>
    <cellStyle name="Percent 3 4 2 2 3 2" xfId="23928"/>
    <cellStyle name="Percent 3 4 2 3" xfId="13852"/>
    <cellStyle name="Percent 3 4 2 3 2" xfId="23927"/>
    <cellStyle name="Percent 3 4 3" xfId="1160"/>
    <cellStyle name="Percent 3 4 3 2" xfId="2387"/>
    <cellStyle name="Percent 3 4 3 2 2" xfId="9401"/>
    <cellStyle name="Percent 3 4 3 2 2 2" xfId="13857"/>
    <cellStyle name="Percent 3 4 3 2 2 2 2" xfId="23932"/>
    <cellStyle name="Percent 3 4 3 2 3" xfId="13856"/>
    <cellStyle name="Percent 3 4 3 2 3 2" xfId="23931"/>
    <cellStyle name="Percent 3 4 3 3" xfId="13855"/>
    <cellStyle name="Percent 3 4 3 3 2" xfId="23930"/>
    <cellStyle name="Percent 3 4 4" xfId="1161"/>
    <cellStyle name="Percent 3 4 4 2" xfId="2388"/>
    <cellStyle name="Percent 3 4 4 2 2" xfId="9402"/>
    <cellStyle name="Percent 3 4 4 2 2 2" xfId="13860"/>
    <cellStyle name="Percent 3 4 4 2 2 2 2" xfId="23935"/>
    <cellStyle name="Percent 3 4 4 2 3" xfId="13859"/>
    <cellStyle name="Percent 3 4 4 2 3 2" xfId="23934"/>
    <cellStyle name="Percent 3 4 4 3" xfId="13858"/>
    <cellStyle name="Percent 3 4 4 3 2" xfId="23933"/>
    <cellStyle name="Percent 3 4 5" xfId="1162"/>
    <cellStyle name="Percent 3 4 5 2" xfId="2389"/>
    <cellStyle name="Percent 3 4 5 2 2" xfId="9403"/>
    <cellStyle name="Percent 3 4 5 2 2 2" xfId="13863"/>
    <cellStyle name="Percent 3 4 5 2 2 2 2" xfId="23938"/>
    <cellStyle name="Percent 3 4 5 2 3" xfId="13862"/>
    <cellStyle name="Percent 3 4 5 2 3 2" xfId="23937"/>
    <cellStyle name="Percent 3 4 5 3" xfId="13861"/>
    <cellStyle name="Percent 3 4 5 3 2" xfId="23936"/>
    <cellStyle name="Percent 3 4 6" xfId="1163"/>
    <cellStyle name="Percent 3 4 6 2" xfId="2390"/>
    <cellStyle name="Percent 3 4 6 2 2" xfId="9404"/>
    <cellStyle name="Percent 3 4 6 2 2 2" xfId="13866"/>
    <cellStyle name="Percent 3 4 6 2 2 2 2" xfId="23941"/>
    <cellStyle name="Percent 3 4 6 2 3" xfId="13865"/>
    <cellStyle name="Percent 3 4 6 2 3 2" xfId="23940"/>
    <cellStyle name="Percent 3 4 6 3" xfId="13864"/>
    <cellStyle name="Percent 3 4 6 3 2" xfId="23939"/>
    <cellStyle name="Percent 3 4 7" xfId="1164"/>
    <cellStyle name="Percent 3 4 7 2" xfId="2391"/>
    <cellStyle name="Percent 3 4 7 2 2" xfId="9405"/>
    <cellStyle name="Percent 3 4 7 2 2 2" xfId="13869"/>
    <cellStyle name="Percent 3 4 7 2 2 2 2" xfId="23944"/>
    <cellStyle name="Percent 3 4 7 2 3" xfId="13868"/>
    <cellStyle name="Percent 3 4 7 2 3 2" xfId="23943"/>
    <cellStyle name="Percent 3 4 7 3" xfId="13867"/>
    <cellStyle name="Percent 3 4 7 3 2" xfId="23942"/>
    <cellStyle name="Percent 3 4 8" xfId="1165"/>
    <cellStyle name="Percent 3 4 8 2" xfId="2392"/>
    <cellStyle name="Percent 3 4 8 2 2" xfId="9406"/>
    <cellStyle name="Percent 3 4 8 2 2 2" xfId="13872"/>
    <cellStyle name="Percent 3 4 8 2 2 2 2" xfId="23947"/>
    <cellStyle name="Percent 3 4 8 2 3" xfId="13871"/>
    <cellStyle name="Percent 3 4 8 2 3 2" xfId="23946"/>
    <cellStyle name="Percent 3 4 8 3" xfId="13870"/>
    <cellStyle name="Percent 3 4 8 3 2" xfId="23945"/>
    <cellStyle name="Percent 3 4 9" xfId="1166"/>
    <cellStyle name="Percent 3 4 9 2" xfId="2393"/>
    <cellStyle name="Percent 3 4 9 2 2" xfId="9407"/>
    <cellStyle name="Percent 3 4 9 2 2 2" xfId="13875"/>
    <cellStyle name="Percent 3 4 9 2 2 2 2" xfId="23950"/>
    <cellStyle name="Percent 3 4 9 2 3" xfId="13874"/>
    <cellStyle name="Percent 3 4 9 2 3 2" xfId="23949"/>
    <cellStyle name="Percent 3 4 9 3" xfId="13873"/>
    <cellStyle name="Percent 3 4 9 3 2" xfId="23948"/>
    <cellStyle name="Percent 3 5" xfId="1167"/>
    <cellStyle name="Percent 3 5 10" xfId="1168"/>
    <cellStyle name="Percent 3 5 10 2" xfId="2395"/>
    <cellStyle name="Percent 3 5 10 2 2" xfId="9409"/>
    <cellStyle name="Percent 3 5 10 2 2 2" xfId="13879"/>
    <cellStyle name="Percent 3 5 10 2 2 2 2" xfId="23954"/>
    <cellStyle name="Percent 3 5 10 2 3" xfId="13878"/>
    <cellStyle name="Percent 3 5 10 2 3 2" xfId="23953"/>
    <cellStyle name="Percent 3 5 10 3" xfId="13877"/>
    <cellStyle name="Percent 3 5 10 3 2" xfId="23952"/>
    <cellStyle name="Percent 3 5 11" xfId="1169"/>
    <cellStyle name="Percent 3 5 11 2" xfId="2396"/>
    <cellStyle name="Percent 3 5 11 2 2" xfId="9410"/>
    <cellStyle name="Percent 3 5 11 2 2 2" xfId="13882"/>
    <cellStyle name="Percent 3 5 11 2 2 2 2" xfId="23957"/>
    <cellStyle name="Percent 3 5 11 2 3" xfId="13881"/>
    <cellStyle name="Percent 3 5 11 2 3 2" xfId="23956"/>
    <cellStyle name="Percent 3 5 11 3" xfId="13880"/>
    <cellStyle name="Percent 3 5 11 3 2" xfId="23955"/>
    <cellStyle name="Percent 3 5 12" xfId="1170"/>
    <cellStyle name="Percent 3 5 12 2" xfId="2397"/>
    <cellStyle name="Percent 3 5 12 2 2" xfId="9411"/>
    <cellStyle name="Percent 3 5 12 2 2 2" xfId="13885"/>
    <cellStyle name="Percent 3 5 12 2 2 2 2" xfId="23960"/>
    <cellStyle name="Percent 3 5 12 2 3" xfId="13884"/>
    <cellStyle name="Percent 3 5 12 2 3 2" xfId="23959"/>
    <cellStyle name="Percent 3 5 12 3" xfId="13883"/>
    <cellStyle name="Percent 3 5 12 3 2" xfId="23958"/>
    <cellStyle name="Percent 3 5 13" xfId="1171"/>
    <cellStyle name="Percent 3 5 13 2" xfId="2398"/>
    <cellStyle name="Percent 3 5 13 2 2" xfId="9412"/>
    <cellStyle name="Percent 3 5 13 2 2 2" xfId="13888"/>
    <cellStyle name="Percent 3 5 13 2 2 2 2" xfId="23963"/>
    <cellStyle name="Percent 3 5 13 2 3" xfId="13887"/>
    <cellStyle name="Percent 3 5 13 2 3 2" xfId="23962"/>
    <cellStyle name="Percent 3 5 13 3" xfId="13886"/>
    <cellStyle name="Percent 3 5 13 3 2" xfId="23961"/>
    <cellStyle name="Percent 3 5 14" xfId="1172"/>
    <cellStyle name="Percent 3 5 14 2" xfId="2399"/>
    <cellStyle name="Percent 3 5 14 2 2" xfId="9413"/>
    <cellStyle name="Percent 3 5 14 2 2 2" xfId="13891"/>
    <cellStyle name="Percent 3 5 14 2 2 2 2" xfId="23966"/>
    <cellStyle name="Percent 3 5 14 2 3" xfId="13890"/>
    <cellStyle name="Percent 3 5 14 2 3 2" xfId="23965"/>
    <cellStyle name="Percent 3 5 14 3" xfId="13889"/>
    <cellStyle name="Percent 3 5 14 3 2" xfId="23964"/>
    <cellStyle name="Percent 3 5 15" xfId="1173"/>
    <cellStyle name="Percent 3 5 15 2" xfId="2400"/>
    <cellStyle name="Percent 3 5 15 2 2" xfId="9414"/>
    <cellStyle name="Percent 3 5 15 2 2 2" xfId="13894"/>
    <cellStyle name="Percent 3 5 15 2 2 2 2" xfId="23969"/>
    <cellStyle name="Percent 3 5 15 2 3" xfId="13893"/>
    <cellStyle name="Percent 3 5 15 2 3 2" xfId="23968"/>
    <cellStyle name="Percent 3 5 15 3" xfId="13892"/>
    <cellStyle name="Percent 3 5 15 3 2" xfId="23967"/>
    <cellStyle name="Percent 3 5 16" xfId="2394"/>
    <cellStyle name="Percent 3 5 16 2" xfId="9408"/>
    <cellStyle name="Percent 3 5 16 2 2" xfId="13896"/>
    <cellStyle name="Percent 3 5 16 2 2 2" xfId="23971"/>
    <cellStyle name="Percent 3 5 16 3" xfId="13895"/>
    <cellStyle name="Percent 3 5 16 3 2" xfId="23970"/>
    <cellStyle name="Percent 3 5 17" xfId="13876"/>
    <cellStyle name="Percent 3 5 17 2" xfId="23951"/>
    <cellStyle name="Percent 3 5 2" xfId="1174"/>
    <cellStyle name="Percent 3 5 2 2" xfId="2401"/>
    <cellStyle name="Percent 3 5 2 2 2" xfId="9415"/>
    <cellStyle name="Percent 3 5 2 2 2 2" xfId="13899"/>
    <cellStyle name="Percent 3 5 2 2 2 2 2" xfId="23974"/>
    <cellStyle name="Percent 3 5 2 2 3" xfId="13898"/>
    <cellStyle name="Percent 3 5 2 2 3 2" xfId="23973"/>
    <cellStyle name="Percent 3 5 2 3" xfId="13897"/>
    <cellStyle name="Percent 3 5 2 3 2" xfId="23972"/>
    <cellStyle name="Percent 3 5 3" xfId="1175"/>
    <cellStyle name="Percent 3 5 3 2" xfId="2402"/>
    <cellStyle name="Percent 3 5 3 2 2" xfId="9416"/>
    <cellStyle name="Percent 3 5 3 2 2 2" xfId="13902"/>
    <cellStyle name="Percent 3 5 3 2 2 2 2" xfId="23977"/>
    <cellStyle name="Percent 3 5 3 2 3" xfId="13901"/>
    <cellStyle name="Percent 3 5 3 2 3 2" xfId="23976"/>
    <cellStyle name="Percent 3 5 3 3" xfId="13900"/>
    <cellStyle name="Percent 3 5 3 3 2" xfId="23975"/>
    <cellStyle name="Percent 3 5 4" xfId="1176"/>
    <cellStyle name="Percent 3 5 4 2" xfId="2403"/>
    <cellStyle name="Percent 3 5 4 2 2" xfId="9417"/>
    <cellStyle name="Percent 3 5 4 2 2 2" xfId="13905"/>
    <cellStyle name="Percent 3 5 4 2 2 2 2" xfId="23980"/>
    <cellStyle name="Percent 3 5 4 2 3" xfId="13904"/>
    <cellStyle name="Percent 3 5 4 2 3 2" xfId="23979"/>
    <cellStyle name="Percent 3 5 4 3" xfId="13903"/>
    <cellStyle name="Percent 3 5 4 3 2" xfId="23978"/>
    <cellStyle name="Percent 3 5 5" xfId="1177"/>
    <cellStyle name="Percent 3 5 5 2" xfId="2404"/>
    <cellStyle name="Percent 3 5 5 2 2" xfId="9418"/>
    <cellStyle name="Percent 3 5 5 2 2 2" xfId="13908"/>
    <cellStyle name="Percent 3 5 5 2 2 2 2" xfId="23983"/>
    <cellStyle name="Percent 3 5 5 2 3" xfId="13907"/>
    <cellStyle name="Percent 3 5 5 2 3 2" xfId="23982"/>
    <cellStyle name="Percent 3 5 5 3" xfId="13906"/>
    <cellStyle name="Percent 3 5 5 3 2" xfId="23981"/>
    <cellStyle name="Percent 3 5 6" xfId="1178"/>
    <cellStyle name="Percent 3 5 6 2" xfId="2405"/>
    <cellStyle name="Percent 3 5 6 2 2" xfId="9419"/>
    <cellStyle name="Percent 3 5 6 2 2 2" xfId="13911"/>
    <cellStyle name="Percent 3 5 6 2 2 2 2" xfId="23986"/>
    <cellStyle name="Percent 3 5 6 2 3" xfId="13910"/>
    <cellStyle name="Percent 3 5 6 2 3 2" xfId="23985"/>
    <cellStyle name="Percent 3 5 6 3" xfId="13909"/>
    <cellStyle name="Percent 3 5 6 3 2" xfId="23984"/>
    <cellStyle name="Percent 3 5 7" xfId="1179"/>
    <cellStyle name="Percent 3 5 7 2" xfId="2406"/>
    <cellStyle name="Percent 3 5 7 2 2" xfId="9420"/>
    <cellStyle name="Percent 3 5 7 2 2 2" xfId="13914"/>
    <cellStyle name="Percent 3 5 7 2 2 2 2" xfId="23989"/>
    <cellStyle name="Percent 3 5 7 2 3" xfId="13913"/>
    <cellStyle name="Percent 3 5 7 2 3 2" xfId="23988"/>
    <cellStyle name="Percent 3 5 7 3" xfId="13912"/>
    <cellStyle name="Percent 3 5 7 3 2" xfId="23987"/>
    <cellStyle name="Percent 3 5 8" xfId="1180"/>
    <cellStyle name="Percent 3 5 8 2" xfId="2407"/>
    <cellStyle name="Percent 3 5 8 2 2" xfId="9421"/>
    <cellStyle name="Percent 3 5 8 2 2 2" xfId="13917"/>
    <cellStyle name="Percent 3 5 8 2 2 2 2" xfId="23992"/>
    <cellStyle name="Percent 3 5 8 2 3" xfId="13916"/>
    <cellStyle name="Percent 3 5 8 2 3 2" xfId="23991"/>
    <cellStyle name="Percent 3 5 8 3" xfId="13915"/>
    <cellStyle name="Percent 3 5 8 3 2" xfId="23990"/>
    <cellStyle name="Percent 3 5 9" xfId="1181"/>
    <cellStyle name="Percent 3 5 9 2" xfId="2408"/>
    <cellStyle name="Percent 3 5 9 2 2" xfId="9422"/>
    <cellStyle name="Percent 3 5 9 2 2 2" xfId="13920"/>
    <cellStyle name="Percent 3 5 9 2 2 2 2" xfId="23995"/>
    <cellStyle name="Percent 3 5 9 2 3" xfId="13919"/>
    <cellStyle name="Percent 3 5 9 2 3 2" xfId="23994"/>
    <cellStyle name="Percent 3 5 9 3" xfId="13918"/>
    <cellStyle name="Percent 3 5 9 3 2" xfId="23993"/>
    <cellStyle name="Percent 3 6" xfId="1182"/>
    <cellStyle name="Percent 3 6 10" xfId="1183"/>
    <cellStyle name="Percent 3 6 10 2" xfId="2410"/>
    <cellStyle name="Percent 3 6 10 2 2" xfId="9424"/>
    <cellStyle name="Percent 3 6 10 2 2 2" xfId="13924"/>
    <cellStyle name="Percent 3 6 10 2 2 2 2" xfId="23999"/>
    <cellStyle name="Percent 3 6 10 2 3" xfId="13923"/>
    <cellStyle name="Percent 3 6 10 2 3 2" xfId="23998"/>
    <cellStyle name="Percent 3 6 10 3" xfId="13922"/>
    <cellStyle name="Percent 3 6 10 3 2" xfId="23997"/>
    <cellStyle name="Percent 3 6 11" xfId="1184"/>
    <cellStyle name="Percent 3 6 11 2" xfId="2411"/>
    <cellStyle name="Percent 3 6 11 2 2" xfId="9425"/>
    <cellStyle name="Percent 3 6 11 2 2 2" xfId="13927"/>
    <cellStyle name="Percent 3 6 11 2 2 2 2" xfId="24002"/>
    <cellStyle name="Percent 3 6 11 2 3" xfId="13926"/>
    <cellStyle name="Percent 3 6 11 2 3 2" xfId="24001"/>
    <cellStyle name="Percent 3 6 11 3" xfId="13925"/>
    <cellStyle name="Percent 3 6 11 3 2" xfId="24000"/>
    <cellStyle name="Percent 3 6 12" xfId="1185"/>
    <cellStyle name="Percent 3 6 12 2" xfId="2412"/>
    <cellStyle name="Percent 3 6 12 2 2" xfId="9426"/>
    <cellStyle name="Percent 3 6 12 2 2 2" xfId="13930"/>
    <cellStyle name="Percent 3 6 12 2 2 2 2" xfId="24005"/>
    <cellStyle name="Percent 3 6 12 2 3" xfId="13929"/>
    <cellStyle name="Percent 3 6 12 2 3 2" xfId="24004"/>
    <cellStyle name="Percent 3 6 12 3" xfId="13928"/>
    <cellStyle name="Percent 3 6 12 3 2" xfId="24003"/>
    <cellStyle name="Percent 3 6 13" xfId="1186"/>
    <cellStyle name="Percent 3 6 13 2" xfId="2413"/>
    <cellStyle name="Percent 3 6 13 2 2" xfId="9427"/>
    <cellStyle name="Percent 3 6 13 2 2 2" xfId="13933"/>
    <cellStyle name="Percent 3 6 13 2 2 2 2" xfId="24008"/>
    <cellStyle name="Percent 3 6 13 2 3" xfId="13932"/>
    <cellStyle name="Percent 3 6 13 2 3 2" xfId="24007"/>
    <cellStyle name="Percent 3 6 13 3" xfId="13931"/>
    <cellStyle name="Percent 3 6 13 3 2" xfId="24006"/>
    <cellStyle name="Percent 3 6 14" xfId="1187"/>
    <cellStyle name="Percent 3 6 14 2" xfId="2414"/>
    <cellStyle name="Percent 3 6 14 2 2" xfId="9428"/>
    <cellStyle name="Percent 3 6 14 2 2 2" xfId="13936"/>
    <cellStyle name="Percent 3 6 14 2 2 2 2" xfId="24011"/>
    <cellStyle name="Percent 3 6 14 2 3" xfId="13935"/>
    <cellStyle name="Percent 3 6 14 2 3 2" xfId="24010"/>
    <cellStyle name="Percent 3 6 14 3" xfId="13934"/>
    <cellStyle name="Percent 3 6 14 3 2" xfId="24009"/>
    <cellStyle name="Percent 3 6 15" xfId="1188"/>
    <cellStyle name="Percent 3 6 15 2" xfId="2415"/>
    <cellStyle name="Percent 3 6 15 2 2" xfId="9429"/>
    <cellStyle name="Percent 3 6 15 2 2 2" xfId="13939"/>
    <cellStyle name="Percent 3 6 15 2 2 2 2" xfId="24014"/>
    <cellStyle name="Percent 3 6 15 2 3" xfId="13938"/>
    <cellStyle name="Percent 3 6 15 2 3 2" xfId="24013"/>
    <cellStyle name="Percent 3 6 15 3" xfId="13937"/>
    <cellStyle name="Percent 3 6 15 3 2" xfId="24012"/>
    <cellStyle name="Percent 3 6 16" xfId="2409"/>
    <cellStyle name="Percent 3 6 16 2" xfId="9423"/>
    <cellStyle name="Percent 3 6 16 2 2" xfId="13941"/>
    <cellStyle name="Percent 3 6 16 2 2 2" xfId="24016"/>
    <cellStyle name="Percent 3 6 16 3" xfId="13940"/>
    <cellStyle name="Percent 3 6 16 3 2" xfId="24015"/>
    <cellStyle name="Percent 3 6 17" xfId="13921"/>
    <cellStyle name="Percent 3 6 17 2" xfId="23996"/>
    <cellStyle name="Percent 3 6 2" xfId="1189"/>
    <cellStyle name="Percent 3 6 2 2" xfId="2416"/>
    <cellStyle name="Percent 3 6 2 2 2" xfId="9430"/>
    <cellStyle name="Percent 3 6 2 2 2 2" xfId="13944"/>
    <cellStyle name="Percent 3 6 2 2 2 2 2" xfId="24019"/>
    <cellStyle name="Percent 3 6 2 2 3" xfId="13943"/>
    <cellStyle name="Percent 3 6 2 2 3 2" xfId="24018"/>
    <cellStyle name="Percent 3 6 2 3" xfId="13942"/>
    <cellStyle name="Percent 3 6 2 3 2" xfId="24017"/>
    <cellStyle name="Percent 3 6 3" xfId="1190"/>
    <cellStyle name="Percent 3 6 3 2" xfId="2417"/>
    <cellStyle name="Percent 3 6 3 2 2" xfId="9431"/>
    <cellStyle name="Percent 3 6 3 2 2 2" xfId="13947"/>
    <cellStyle name="Percent 3 6 3 2 2 2 2" xfId="24022"/>
    <cellStyle name="Percent 3 6 3 2 3" xfId="13946"/>
    <cellStyle name="Percent 3 6 3 2 3 2" xfId="24021"/>
    <cellStyle name="Percent 3 6 3 3" xfId="13945"/>
    <cellStyle name="Percent 3 6 3 3 2" xfId="24020"/>
    <cellStyle name="Percent 3 6 4" xfId="1191"/>
    <cellStyle name="Percent 3 6 4 2" xfId="2418"/>
    <cellStyle name="Percent 3 6 4 2 2" xfId="9432"/>
    <cellStyle name="Percent 3 6 4 2 2 2" xfId="13950"/>
    <cellStyle name="Percent 3 6 4 2 2 2 2" xfId="24025"/>
    <cellStyle name="Percent 3 6 4 2 3" xfId="13949"/>
    <cellStyle name="Percent 3 6 4 2 3 2" xfId="24024"/>
    <cellStyle name="Percent 3 6 4 3" xfId="13948"/>
    <cellStyle name="Percent 3 6 4 3 2" xfId="24023"/>
    <cellStyle name="Percent 3 6 5" xfId="1192"/>
    <cellStyle name="Percent 3 6 5 2" xfId="2419"/>
    <cellStyle name="Percent 3 6 5 2 2" xfId="9433"/>
    <cellStyle name="Percent 3 6 5 2 2 2" xfId="13953"/>
    <cellStyle name="Percent 3 6 5 2 2 2 2" xfId="24028"/>
    <cellStyle name="Percent 3 6 5 2 3" xfId="13952"/>
    <cellStyle name="Percent 3 6 5 2 3 2" xfId="24027"/>
    <cellStyle name="Percent 3 6 5 3" xfId="13951"/>
    <cellStyle name="Percent 3 6 5 3 2" xfId="24026"/>
    <cellStyle name="Percent 3 6 6" xfId="1193"/>
    <cellStyle name="Percent 3 6 6 2" xfId="2420"/>
    <cellStyle name="Percent 3 6 6 2 2" xfId="9434"/>
    <cellStyle name="Percent 3 6 6 2 2 2" xfId="13956"/>
    <cellStyle name="Percent 3 6 6 2 2 2 2" xfId="24031"/>
    <cellStyle name="Percent 3 6 6 2 3" xfId="13955"/>
    <cellStyle name="Percent 3 6 6 2 3 2" xfId="24030"/>
    <cellStyle name="Percent 3 6 6 3" xfId="13954"/>
    <cellStyle name="Percent 3 6 6 3 2" xfId="24029"/>
    <cellStyle name="Percent 3 6 7" xfId="1194"/>
    <cellStyle name="Percent 3 6 7 2" xfId="2421"/>
    <cellStyle name="Percent 3 6 7 2 2" xfId="9435"/>
    <cellStyle name="Percent 3 6 7 2 2 2" xfId="13959"/>
    <cellStyle name="Percent 3 6 7 2 2 2 2" xfId="24034"/>
    <cellStyle name="Percent 3 6 7 2 3" xfId="13958"/>
    <cellStyle name="Percent 3 6 7 2 3 2" xfId="24033"/>
    <cellStyle name="Percent 3 6 7 3" xfId="13957"/>
    <cellStyle name="Percent 3 6 7 3 2" xfId="24032"/>
    <cellStyle name="Percent 3 6 8" xfId="1195"/>
    <cellStyle name="Percent 3 6 8 2" xfId="2422"/>
    <cellStyle name="Percent 3 6 8 2 2" xfId="9436"/>
    <cellStyle name="Percent 3 6 8 2 2 2" xfId="13962"/>
    <cellStyle name="Percent 3 6 8 2 2 2 2" xfId="24037"/>
    <cellStyle name="Percent 3 6 8 2 3" xfId="13961"/>
    <cellStyle name="Percent 3 6 8 2 3 2" xfId="24036"/>
    <cellStyle name="Percent 3 6 8 3" xfId="13960"/>
    <cellStyle name="Percent 3 6 8 3 2" xfId="24035"/>
    <cellStyle name="Percent 3 6 9" xfId="1196"/>
    <cellStyle name="Percent 3 6 9 2" xfId="2423"/>
    <cellStyle name="Percent 3 6 9 2 2" xfId="9437"/>
    <cellStyle name="Percent 3 6 9 2 2 2" xfId="13965"/>
    <cellStyle name="Percent 3 6 9 2 2 2 2" xfId="24040"/>
    <cellStyle name="Percent 3 6 9 2 3" xfId="13964"/>
    <cellStyle name="Percent 3 6 9 2 3 2" xfId="24039"/>
    <cellStyle name="Percent 3 6 9 3" xfId="13963"/>
    <cellStyle name="Percent 3 6 9 3 2" xfId="24038"/>
    <cellStyle name="Percent 3 7" xfId="1197"/>
    <cellStyle name="Percent 3 7 10" xfId="1198"/>
    <cellStyle name="Percent 3 7 10 2" xfId="2425"/>
    <cellStyle name="Percent 3 7 10 2 2" xfId="9439"/>
    <cellStyle name="Percent 3 7 10 2 2 2" xfId="13969"/>
    <cellStyle name="Percent 3 7 10 2 2 2 2" xfId="24044"/>
    <cellStyle name="Percent 3 7 10 2 3" xfId="13968"/>
    <cellStyle name="Percent 3 7 10 2 3 2" xfId="24043"/>
    <cellStyle name="Percent 3 7 10 3" xfId="13967"/>
    <cellStyle name="Percent 3 7 10 3 2" xfId="24042"/>
    <cellStyle name="Percent 3 7 11" xfId="1199"/>
    <cellStyle name="Percent 3 7 11 2" xfId="2426"/>
    <cellStyle name="Percent 3 7 11 2 2" xfId="9440"/>
    <cellStyle name="Percent 3 7 11 2 2 2" xfId="13972"/>
    <cellStyle name="Percent 3 7 11 2 2 2 2" xfId="24047"/>
    <cellStyle name="Percent 3 7 11 2 3" xfId="13971"/>
    <cellStyle name="Percent 3 7 11 2 3 2" xfId="24046"/>
    <cellStyle name="Percent 3 7 11 3" xfId="13970"/>
    <cellStyle name="Percent 3 7 11 3 2" xfId="24045"/>
    <cellStyle name="Percent 3 7 12" xfId="1200"/>
    <cellStyle name="Percent 3 7 12 2" xfId="2427"/>
    <cellStyle name="Percent 3 7 12 2 2" xfId="9441"/>
    <cellStyle name="Percent 3 7 12 2 2 2" xfId="13975"/>
    <cellStyle name="Percent 3 7 12 2 2 2 2" xfId="24050"/>
    <cellStyle name="Percent 3 7 12 2 3" xfId="13974"/>
    <cellStyle name="Percent 3 7 12 2 3 2" xfId="24049"/>
    <cellStyle name="Percent 3 7 12 3" xfId="13973"/>
    <cellStyle name="Percent 3 7 12 3 2" xfId="24048"/>
    <cellStyle name="Percent 3 7 13" xfId="1201"/>
    <cellStyle name="Percent 3 7 13 2" xfId="2428"/>
    <cellStyle name="Percent 3 7 13 2 2" xfId="9442"/>
    <cellStyle name="Percent 3 7 13 2 2 2" xfId="13978"/>
    <cellStyle name="Percent 3 7 13 2 2 2 2" xfId="24053"/>
    <cellStyle name="Percent 3 7 13 2 3" xfId="13977"/>
    <cellStyle name="Percent 3 7 13 2 3 2" xfId="24052"/>
    <cellStyle name="Percent 3 7 13 3" xfId="13976"/>
    <cellStyle name="Percent 3 7 13 3 2" xfId="24051"/>
    <cellStyle name="Percent 3 7 14" xfId="1202"/>
    <cellStyle name="Percent 3 7 14 2" xfId="2429"/>
    <cellStyle name="Percent 3 7 14 2 2" xfId="9443"/>
    <cellStyle name="Percent 3 7 14 2 2 2" xfId="13981"/>
    <cellStyle name="Percent 3 7 14 2 2 2 2" xfId="24056"/>
    <cellStyle name="Percent 3 7 14 2 3" xfId="13980"/>
    <cellStyle name="Percent 3 7 14 2 3 2" xfId="24055"/>
    <cellStyle name="Percent 3 7 14 3" xfId="13979"/>
    <cellStyle name="Percent 3 7 14 3 2" xfId="24054"/>
    <cellStyle name="Percent 3 7 15" xfId="1203"/>
    <cellStyle name="Percent 3 7 15 2" xfId="2430"/>
    <cellStyle name="Percent 3 7 15 2 2" xfId="9444"/>
    <cellStyle name="Percent 3 7 15 2 2 2" xfId="13984"/>
    <cellStyle name="Percent 3 7 15 2 2 2 2" xfId="24059"/>
    <cellStyle name="Percent 3 7 15 2 3" xfId="13983"/>
    <cellStyle name="Percent 3 7 15 2 3 2" xfId="24058"/>
    <cellStyle name="Percent 3 7 15 3" xfId="13982"/>
    <cellStyle name="Percent 3 7 15 3 2" xfId="24057"/>
    <cellStyle name="Percent 3 7 16" xfId="2424"/>
    <cellStyle name="Percent 3 7 16 2" xfId="9438"/>
    <cellStyle name="Percent 3 7 16 2 2" xfId="13986"/>
    <cellStyle name="Percent 3 7 16 2 2 2" xfId="24061"/>
    <cellStyle name="Percent 3 7 16 3" xfId="13985"/>
    <cellStyle name="Percent 3 7 16 3 2" xfId="24060"/>
    <cellStyle name="Percent 3 7 17" xfId="13966"/>
    <cellStyle name="Percent 3 7 17 2" xfId="24041"/>
    <cellStyle name="Percent 3 7 2" xfId="1204"/>
    <cellStyle name="Percent 3 7 2 2" xfId="2431"/>
    <cellStyle name="Percent 3 7 2 2 2" xfId="9445"/>
    <cellStyle name="Percent 3 7 2 2 2 2" xfId="13989"/>
    <cellStyle name="Percent 3 7 2 2 2 2 2" xfId="24064"/>
    <cellStyle name="Percent 3 7 2 2 3" xfId="13988"/>
    <cellStyle name="Percent 3 7 2 2 3 2" xfId="24063"/>
    <cellStyle name="Percent 3 7 2 3" xfId="13987"/>
    <cellStyle name="Percent 3 7 2 3 2" xfId="24062"/>
    <cellStyle name="Percent 3 7 3" xfId="1205"/>
    <cellStyle name="Percent 3 7 3 2" xfId="2432"/>
    <cellStyle name="Percent 3 7 3 2 2" xfId="9446"/>
    <cellStyle name="Percent 3 7 3 2 2 2" xfId="13992"/>
    <cellStyle name="Percent 3 7 3 2 2 2 2" xfId="24067"/>
    <cellStyle name="Percent 3 7 3 2 3" xfId="13991"/>
    <cellStyle name="Percent 3 7 3 2 3 2" xfId="24066"/>
    <cellStyle name="Percent 3 7 3 3" xfId="13990"/>
    <cellStyle name="Percent 3 7 3 3 2" xfId="24065"/>
    <cellStyle name="Percent 3 7 4" xfId="1206"/>
    <cellStyle name="Percent 3 7 4 2" xfId="2433"/>
    <cellStyle name="Percent 3 7 4 2 2" xfId="9447"/>
    <cellStyle name="Percent 3 7 4 2 2 2" xfId="13995"/>
    <cellStyle name="Percent 3 7 4 2 2 2 2" xfId="24070"/>
    <cellStyle name="Percent 3 7 4 2 3" xfId="13994"/>
    <cellStyle name="Percent 3 7 4 2 3 2" xfId="24069"/>
    <cellStyle name="Percent 3 7 4 3" xfId="13993"/>
    <cellStyle name="Percent 3 7 4 3 2" xfId="24068"/>
    <cellStyle name="Percent 3 7 5" xfId="1207"/>
    <cellStyle name="Percent 3 7 5 2" xfId="2434"/>
    <cellStyle name="Percent 3 7 5 2 2" xfId="9448"/>
    <cellStyle name="Percent 3 7 5 2 2 2" xfId="13998"/>
    <cellStyle name="Percent 3 7 5 2 2 2 2" xfId="24073"/>
    <cellStyle name="Percent 3 7 5 2 3" xfId="13997"/>
    <cellStyle name="Percent 3 7 5 2 3 2" xfId="24072"/>
    <cellStyle name="Percent 3 7 5 3" xfId="13996"/>
    <cellStyle name="Percent 3 7 5 3 2" xfId="24071"/>
    <cellStyle name="Percent 3 7 6" xfId="1208"/>
    <cellStyle name="Percent 3 7 6 2" xfId="2435"/>
    <cellStyle name="Percent 3 7 6 2 2" xfId="9449"/>
    <cellStyle name="Percent 3 7 6 2 2 2" xfId="14001"/>
    <cellStyle name="Percent 3 7 6 2 2 2 2" xfId="24076"/>
    <cellStyle name="Percent 3 7 6 2 3" xfId="14000"/>
    <cellStyle name="Percent 3 7 6 2 3 2" xfId="24075"/>
    <cellStyle name="Percent 3 7 6 3" xfId="13999"/>
    <cellStyle name="Percent 3 7 6 3 2" xfId="24074"/>
    <cellStyle name="Percent 3 7 7" xfId="1209"/>
    <cellStyle name="Percent 3 7 7 2" xfId="2436"/>
    <cellStyle name="Percent 3 7 7 2 2" xfId="9450"/>
    <cellStyle name="Percent 3 7 7 2 2 2" xfId="14004"/>
    <cellStyle name="Percent 3 7 7 2 2 2 2" xfId="24079"/>
    <cellStyle name="Percent 3 7 7 2 3" xfId="14003"/>
    <cellStyle name="Percent 3 7 7 2 3 2" xfId="24078"/>
    <cellStyle name="Percent 3 7 7 3" xfId="14002"/>
    <cellStyle name="Percent 3 7 7 3 2" xfId="24077"/>
    <cellStyle name="Percent 3 7 8" xfId="1210"/>
    <cellStyle name="Percent 3 7 8 2" xfId="2437"/>
    <cellStyle name="Percent 3 7 8 2 2" xfId="9451"/>
    <cellStyle name="Percent 3 7 8 2 2 2" xfId="14007"/>
    <cellStyle name="Percent 3 7 8 2 2 2 2" xfId="24082"/>
    <cellStyle name="Percent 3 7 8 2 3" xfId="14006"/>
    <cellStyle name="Percent 3 7 8 2 3 2" xfId="24081"/>
    <cellStyle name="Percent 3 7 8 3" xfId="14005"/>
    <cellStyle name="Percent 3 7 8 3 2" xfId="24080"/>
    <cellStyle name="Percent 3 7 9" xfId="1211"/>
    <cellStyle name="Percent 3 7 9 2" xfId="2438"/>
    <cellStyle name="Percent 3 7 9 2 2" xfId="9452"/>
    <cellStyle name="Percent 3 7 9 2 2 2" xfId="14010"/>
    <cellStyle name="Percent 3 7 9 2 2 2 2" xfId="24085"/>
    <cellStyle name="Percent 3 7 9 2 3" xfId="14009"/>
    <cellStyle name="Percent 3 7 9 2 3 2" xfId="24084"/>
    <cellStyle name="Percent 3 7 9 3" xfId="14008"/>
    <cellStyle name="Percent 3 7 9 3 2" xfId="24083"/>
    <cellStyle name="Percent 3 8" xfId="1212"/>
    <cellStyle name="Percent 3 8 10" xfId="1213"/>
    <cellStyle name="Percent 3 8 10 2" xfId="2440"/>
    <cellStyle name="Percent 3 8 10 2 2" xfId="9454"/>
    <cellStyle name="Percent 3 8 10 2 2 2" xfId="14014"/>
    <cellStyle name="Percent 3 8 10 2 2 2 2" xfId="24089"/>
    <cellStyle name="Percent 3 8 10 2 3" xfId="14013"/>
    <cellStyle name="Percent 3 8 10 2 3 2" xfId="24088"/>
    <cellStyle name="Percent 3 8 10 3" xfId="14012"/>
    <cellStyle name="Percent 3 8 10 3 2" xfId="24087"/>
    <cellStyle name="Percent 3 8 11" xfId="1214"/>
    <cellStyle name="Percent 3 8 11 2" xfId="2441"/>
    <cellStyle name="Percent 3 8 11 2 2" xfId="9455"/>
    <cellStyle name="Percent 3 8 11 2 2 2" xfId="14017"/>
    <cellStyle name="Percent 3 8 11 2 2 2 2" xfId="24092"/>
    <cellStyle name="Percent 3 8 11 2 3" xfId="14016"/>
    <cellStyle name="Percent 3 8 11 2 3 2" xfId="24091"/>
    <cellStyle name="Percent 3 8 11 3" xfId="14015"/>
    <cellStyle name="Percent 3 8 11 3 2" xfId="24090"/>
    <cellStyle name="Percent 3 8 12" xfId="1215"/>
    <cellStyle name="Percent 3 8 12 2" xfId="2442"/>
    <cellStyle name="Percent 3 8 12 2 2" xfId="9456"/>
    <cellStyle name="Percent 3 8 12 2 2 2" xfId="14020"/>
    <cellStyle name="Percent 3 8 12 2 2 2 2" xfId="24095"/>
    <cellStyle name="Percent 3 8 12 2 3" xfId="14019"/>
    <cellStyle name="Percent 3 8 12 2 3 2" xfId="24094"/>
    <cellStyle name="Percent 3 8 12 3" xfId="14018"/>
    <cellStyle name="Percent 3 8 12 3 2" xfId="24093"/>
    <cellStyle name="Percent 3 8 13" xfId="1216"/>
    <cellStyle name="Percent 3 8 13 2" xfId="2443"/>
    <cellStyle name="Percent 3 8 13 2 2" xfId="9457"/>
    <cellStyle name="Percent 3 8 13 2 2 2" xfId="14023"/>
    <cellStyle name="Percent 3 8 13 2 2 2 2" xfId="24098"/>
    <cellStyle name="Percent 3 8 13 2 3" xfId="14022"/>
    <cellStyle name="Percent 3 8 13 2 3 2" xfId="24097"/>
    <cellStyle name="Percent 3 8 13 3" xfId="14021"/>
    <cellStyle name="Percent 3 8 13 3 2" xfId="24096"/>
    <cellStyle name="Percent 3 8 14" xfId="1217"/>
    <cellStyle name="Percent 3 8 14 2" xfId="2444"/>
    <cellStyle name="Percent 3 8 14 2 2" xfId="9458"/>
    <cellStyle name="Percent 3 8 14 2 2 2" xfId="14026"/>
    <cellStyle name="Percent 3 8 14 2 2 2 2" xfId="24101"/>
    <cellStyle name="Percent 3 8 14 2 3" xfId="14025"/>
    <cellStyle name="Percent 3 8 14 2 3 2" xfId="24100"/>
    <cellStyle name="Percent 3 8 14 3" xfId="14024"/>
    <cellStyle name="Percent 3 8 14 3 2" xfId="24099"/>
    <cellStyle name="Percent 3 8 15" xfId="1218"/>
    <cellStyle name="Percent 3 8 15 2" xfId="2445"/>
    <cellStyle name="Percent 3 8 15 2 2" xfId="9459"/>
    <cellStyle name="Percent 3 8 15 2 2 2" xfId="14029"/>
    <cellStyle name="Percent 3 8 15 2 2 2 2" xfId="24104"/>
    <cellStyle name="Percent 3 8 15 2 3" xfId="14028"/>
    <cellStyle name="Percent 3 8 15 2 3 2" xfId="24103"/>
    <cellStyle name="Percent 3 8 15 3" xfId="14027"/>
    <cellStyle name="Percent 3 8 15 3 2" xfId="24102"/>
    <cellStyle name="Percent 3 8 16" xfId="2439"/>
    <cellStyle name="Percent 3 8 16 2" xfId="9453"/>
    <cellStyle name="Percent 3 8 16 2 2" xfId="14031"/>
    <cellStyle name="Percent 3 8 16 2 2 2" xfId="24106"/>
    <cellStyle name="Percent 3 8 16 3" xfId="14030"/>
    <cellStyle name="Percent 3 8 16 3 2" xfId="24105"/>
    <cellStyle name="Percent 3 8 17" xfId="14011"/>
    <cellStyle name="Percent 3 8 17 2" xfId="24086"/>
    <cellStyle name="Percent 3 8 2" xfId="1219"/>
    <cellStyle name="Percent 3 8 2 2" xfId="2446"/>
    <cellStyle name="Percent 3 8 2 2 2" xfId="9460"/>
    <cellStyle name="Percent 3 8 2 2 2 2" xfId="14034"/>
    <cellStyle name="Percent 3 8 2 2 2 2 2" xfId="24109"/>
    <cellStyle name="Percent 3 8 2 2 3" xfId="14033"/>
    <cellStyle name="Percent 3 8 2 2 3 2" xfId="24108"/>
    <cellStyle name="Percent 3 8 2 3" xfId="14032"/>
    <cellStyle name="Percent 3 8 2 3 2" xfId="24107"/>
    <cellStyle name="Percent 3 8 3" xfId="1220"/>
    <cellStyle name="Percent 3 8 3 2" xfId="2447"/>
    <cellStyle name="Percent 3 8 3 2 2" xfId="9461"/>
    <cellStyle name="Percent 3 8 3 2 2 2" xfId="14037"/>
    <cellStyle name="Percent 3 8 3 2 2 2 2" xfId="24112"/>
    <cellStyle name="Percent 3 8 3 2 3" xfId="14036"/>
    <cellStyle name="Percent 3 8 3 2 3 2" xfId="24111"/>
    <cellStyle name="Percent 3 8 3 3" xfId="14035"/>
    <cellStyle name="Percent 3 8 3 3 2" xfId="24110"/>
    <cellStyle name="Percent 3 8 4" xfId="1221"/>
    <cellStyle name="Percent 3 8 4 2" xfId="2448"/>
    <cellStyle name="Percent 3 8 4 2 2" xfId="9462"/>
    <cellStyle name="Percent 3 8 4 2 2 2" xfId="14040"/>
    <cellStyle name="Percent 3 8 4 2 2 2 2" xfId="24115"/>
    <cellStyle name="Percent 3 8 4 2 3" xfId="14039"/>
    <cellStyle name="Percent 3 8 4 2 3 2" xfId="24114"/>
    <cellStyle name="Percent 3 8 4 3" xfId="14038"/>
    <cellStyle name="Percent 3 8 4 3 2" xfId="24113"/>
    <cellStyle name="Percent 3 8 5" xfId="1222"/>
    <cellStyle name="Percent 3 8 5 2" xfId="2449"/>
    <cellStyle name="Percent 3 8 5 2 2" xfId="9463"/>
    <cellStyle name="Percent 3 8 5 2 2 2" xfId="14043"/>
    <cellStyle name="Percent 3 8 5 2 2 2 2" xfId="24118"/>
    <cellStyle name="Percent 3 8 5 2 3" xfId="14042"/>
    <cellStyle name="Percent 3 8 5 2 3 2" xfId="24117"/>
    <cellStyle name="Percent 3 8 5 3" xfId="14041"/>
    <cellStyle name="Percent 3 8 5 3 2" xfId="24116"/>
    <cellStyle name="Percent 3 8 6" xfId="1223"/>
    <cellStyle name="Percent 3 8 6 2" xfId="2450"/>
    <cellStyle name="Percent 3 8 6 2 2" xfId="9464"/>
    <cellStyle name="Percent 3 8 6 2 2 2" xfId="14046"/>
    <cellStyle name="Percent 3 8 6 2 2 2 2" xfId="24121"/>
    <cellStyle name="Percent 3 8 6 2 3" xfId="14045"/>
    <cellStyle name="Percent 3 8 6 2 3 2" xfId="24120"/>
    <cellStyle name="Percent 3 8 6 3" xfId="14044"/>
    <cellStyle name="Percent 3 8 6 3 2" xfId="24119"/>
    <cellStyle name="Percent 3 8 7" xfId="1224"/>
    <cellStyle name="Percent 3 8 7 2" xfId="2451"/>
    <cellStyle name="Percent 3 8 7 2 2" xfId="9465"/>
    <cellStyle name="Percent 3 8 7 2 2 2" xfId="14049"/>
    <cellStyle name="Percent 3 8 7 2 2 2 2" xfId="24124"/>
    <cellStyle name="Percent 3 8 7 2 3" xfId="14048"/>
    <cellStyle name="Percent 3 8 7 2 3 2" xfId="24123"/>
    <cellStyle name="Percent 3 8 7 3" xfId="14047"/>
    <cellStyle name="Percent 3 8 7 3 2" xfId="24122"/>
    <cellStyle name="Percent 3 8 8" xfId="1225"/>
    <cellStyle name="Percent 3 8 8 2" xfId="2452"/>
    <cellStyle name="Percent 3 8 8 2 2" xfId="9466"/>
    <cellStyle name="Percent 3 8 8 2 2 2" xfId="14052"/>
    <cellStyle name="Percent 3 8 8 2 2 2 2" xfId="24127"/>
    <cellStyle name="Percent 3 8 8 2 3" xfId="14051"/>
    <cellStyle name="Percent 3 8 8 2 3 2" xfId="24126"/>
    <cellStyle name="Percent 3 8 8 3" xfId="14050"/>
    <cellStyle name="Percent 3 8 8 3 2" xfId="24125"/>
    <cellStyle name="Percent 3 8 9" xfId="1226"/>
    <cellStyle name="Percent 3 8 9 2" xfId="2453"/>
    <cellStyle name="Percent 3 8 9 2 2" xfId="9467"/>
    <cellStyle name="Percent 3 8 9 2 2 2" xfId="14055"/>
    <cellStyle name="Percent 3 8 9 2 2 2 2" xfId="24130"/>
    <cellStyle name="Percent 3 8 9 2 3" xfId="14054"/>
    <cellStyle name="Percent 3 8 9 2 3 2" xfId="24129"/>
    <cellStyle name="Percent 3 8 9 3" xfId="14053"/>
    <cellStyle name="Percent 3 8 9 3 2" xfId="24128"/>
    <cellStyle name="Percent 3 9" xfId="1227"/>
    <cellStyle name="Percent 3 9 10" xfId="1228"/>
    <cellStyle name="Percent 3 9 10 2" xfId="2455"/>
    <cellStyle name="Percent 3 9 10 2 2" xfId="9469"/>
    <cellStyle name="Percent 3 9 10 2 2 2" xfId="14059"/>
    <cellStyle name="Percent 3 9 10 2 2 2 2" xfId="24134"/>
    <cellStyle name="Percent 3 9 10 2 3" xfId="14058"/>
    <cellStyle name="Percent 3 9 10 2 3 2" xfId="24133"/>
    <cellStyle name="Percent 3 9 10 3" xfId="14057"/>
    <cellStyle name="Percent 3 9 10 3 2" xfId="24132"/>
    <cellStyle name="Percent 3 9 11" xfId="1229"/>
    <cellStyle name="Percent 3 9 11 2" xfId="2456"/>
    <cellStyle name="Percent 3 9 11 2 2" xfId="9470"/>
    <cellStyle name="Percent 3 9 11 2 2 2" xfId="14062"/>
    <cellStyle name="Percent 3 9 11 2 2 2 2" xfId="24137"/>
    <cellStyle name="Percent 3 9 11 2 3" xfId="14061"/>
    <cellStyle name="Percent 3 9 11 2 3 2" xfId="24136"/>
    <cellStyle name="Percent 3 9 11 3" xfId="14060"/>
    <cellStyle name="Percent 3 9 11 3 2" xfId="24135"/>
    <cellStyle name="Percent 3 9 12" xfId="1230"/>
    <cellStyle name="Percent 3 9 12 2" xfId="2457"/>
    <cellStyle name="Percent 3 9 12 2 2" xfId="9471"/>
    <cellStyle name="Percent 3 9 12 2 2 2" xfId="14065"/>
    <cellStyle name="Percent 3 9 12 2 2 2 2" xfId="24140"/>
    <cellStyle name="Percent 3 9 12 2 3" xfId="14064"/>
    <cellStyle name="Percent 3 9 12 2 3 2" xfId="24139"/>
    <cellStyle name="Percent 3 9 12 3" xfId="14063"/>
    <cellStyle name="Percent 3 9 12 3 2" xfId="24138"/>
    <cellStyle name="Percent 3 9 13" xfId="1231"/>
    <cellStyle name="Percent 3 9 13 2" xfId="2458"/>
    <cellStyle name="Percent 3 9 13 2 2" xfId="9472"/>
    <cellStyle name="Percent 3 9 13 2 2 2" xfId="14068"/>
    <cellStyle name="Percent 3 9 13 2 2 2 2" xfId="24143"/>
    <cellStyle name="Percent 3 9 13 2 3" xfId="14067"/>
    <cellStyle name="Percent 3 9 13 2 3 2" xfId="24142"/>
    <cellStyle name="Percent 3 9 13 3" xfId="14066"/>
    <cellStyle name="Percent 3 9 13 3 2" xfId="24141"/>
    <cellStyle name="Percent 3 9 14" xfId="1232"/>
    <cellStyle name="Percent 3 9 14 2" xfId="2459"/>
    <cellStyle name="Percent 3 9 14 2 2" xfId="9473"/>
    <cellStyle name="Percent 3 9 14 2 2 2" xfId="14071"/>
    <cellStyle name="Percent 3 9 14 2 2 2 2" xfId="24146"/>
    <cellStyle name="Percent 3 9 14 2 3" xfId="14070"/>
    <cellStyle name="Percent 3 9 14 2 3 2" xfId="24145"/>
    <cellStyle name="Percent 3 9 14 3" xfId="14069"/>
    <cellStyle name="Percent 3 9 14 3 2" xfId="24144"/>
    <cellStyle name="Percent 3 9 15" xfId="1233"/>
    <cellStyle name="Percent 3 9 15 2" xfId="2460"/>
    <cellStyle name="Percent 3 9 15 2 2" xfId="9474"/>
    <cellStyle name="Percent 3 9 15 2 2 2" xfId="14074"/>
    <cellStyle name="Percent 3 9 15 2 2 2 2" xfId="24149"/>
    <cellStyle name="Percent 3 9 15 2 3" xfId="14073"/>
    <cellStyle name="Percent 3 9 15 2 3 2" xfId="24148"/>
    <cellStyle name="Percent 3 9 15 3" xfId="14072"/>
    <cellStyle name="Percent 3 9 15 3 2" xfId="24147"/>
    <cellStyle name="Percent 3 9 16" xfId="2454"/>
    <cellStyle name="Percent 3 9 16 2" xfId="9468"/>
    <cellStyle name="Percent 3 9 16 2 2" xfId="14076"/>
    <cellStyle name="Percent 3 9 16 2 2 2" xfId="24151"/>
    <cellStyle name="Percent 3 9 16 3" xfId="14075"/>
    <cellStyle name="Percent 3 9 16 3 2" xfId="24150"/>
    <cellStyle name="Percent 3 9 17" xfId="14056"/>
    <cellStyle name="Percent 3 9 17 2" xfId="24131"/>
    <cellStyle name="Percent 3 9 2" xfId="1234"/>
    <cellStyle name="Percent 3 9 2 2" xfId="2461"/>
    <cellStyle name="Percent 3 9 2 2 2" xfId="9475"/>
    <cellStyle name="Percent 3 9 2 2 2 2" xfId="14079"/>
    <cellStyle name="Percent 3 9 2 2 2 2 2" xfId="24154"/>
    <cellStyle name="Percent 3 9 2 2 3" xfId="14078"/>
    <cellStyle name="Percent 3 9 2 2 3 2" xfId="24153"/>
    <cellStyle name="Percent 3 9 2 3" xfId="14077"/>
    <cellStyle name="Percent 3 9 2 3 2" xfId="24152"/>
    <cellStyle name="Percent 3 9 3" xfId="1235"/>
    <cellStyle name="Percent 3 9 3 2" xfId="2462"/>
    <cellStyle name="Percent 3 9 3 2 2" xfId="9476"/>
    <cellStyle name="Percent 3 9 3 2 2 2" xfId="14082"/>
    <cellStyle name="Percent 3 9 3 2 2 2 2" xfId="24157"/>
    <cellStyle name="Percent 3 9 3 2 3" xfId="14081"/>
    <cellStyle name="Percent 3 9 3 2 3 2" xfId="24156"/>
    <cellStyle name="Percent 3 9 3 3" xfId="14080"/>
    <cellStyle name="Percent 3 9 3 3 2" xfId="24155"/>
    <cellStyle name="Percent 3 9 4" xfId="1236"/>
    <cellStyle name="Percent 3 9 4 2" xfId="2463"/>
    <cellStyle name="Percent 3 9 4 2 2" xfId="9477"/>
    <cellStyle name="Percent 3 9 4 2 2 2" xfId="14085"/>
    <cellStyle name="Percent 3 9 4 2 2 2 2" xfId="24160"/>
    <cellStyle name="Percent 3 9 4 2 3" xfId="14084"/>
    <cellStyle name="Percent 3 9 4 2 3 2" xfId="24159"/>
    <cellStyle name="Percent 3 9 4 3" xfId="14083"/>
    <cellStyle name="Percent 3 9 4 3 2" xfId="24158"/>
    <cellStyle name="Percent 3 9 5" xfId="1237"/>
    <cellStyle name="Percent 3 9 5 2" xfId="2464"/>
    <cellStyle name="Percent 3 9 5 2 2" xfId="9478"/>
    <cellStyle name="Percent 3 9 5 2 2 2" xfId="14088"/>
    <cellStyle name="Percent 3 9 5 2 2 2 2" xfId="24163"/>
    <cellStyle name="Percent 3 9 5 2 3" xfId="14087"/>
    <cellStyle name="Percent 3 9 5 2 3 2" xfId="24162"/>
    <cellStyle name="Percent 3 9 5 3" xfId="14086"/>
    <cellStyle name="Percent 3 9 5 3 2" xfId="24161"/>
    <cellStyle name="Percent 3 9 6" xfId="1238"/>
    <cellStyle name="Percent 3 9 6 2" xfId="2465"/>
    <cellStyle name="Percent 3 9 6 2 2" xfId="9479"/>
    <cellStyle name="Percent 3 9 6 2 2 2" xfId="14091"/>
    <cellStyle name="Percent 3 9 6 2 2 2 2" xfId="24166"/>
    <cellStyle name="Percent 3 9 6 2 3" xfId="14090"/>
    <cellStyle name="Percent 3 9 6 2 3 2" xfId="24165"/>
    <cellStyle name="Percent 3 9 6 3" xfId="14089"/>
    <cellStyle name="Percent 3 9 6 3 2" xfId="24164"/>
    <cellStyle name="Percent 3 9 7" xfId="1239"/>
    <cellStyle name="Percent 3 9 7 2" xfId="2466"/>
    <cellStyle name="Percent 3 9 7 2 2" xfId="9480"/>
    <cellStyle name="Percent 3 9 7 2 2 2" xfId="14094"/>
    <cellStyle name="Percent 3 9 7 2 2 2 2" xfId="24169"/>
    <cellStyle name="Percent 3 9 7 2 3" xfId="14093"/>
    <cellStyle name="Percent 3 9 7 2 3 2" xfId="24168"/>
    <cellStyle name="Percent 3 9 7 3" xfId="14092"/>
    <cellStyle name="Percent 3 9 7 3 2" xfId="24167"/>
    <cellStyle name="Percent 3 9 8" xfId="1240"/>
    <cellStyle name="Percent 3 9 8 2" xfId="2467"/>
    <cellStyle name="Percent 3 9 8 2 2" xfId="9481"/>
    <cellStyle name="Percent 3 9 8 2 2 2" xfId="14097"/>
    <cellStyle name="Percent 3 9 8 2 2 2 2" xfId="24172"/>
    <cellStyle name="Percent 3 9 8 2 3" xfId="14096"/>
    <cellStyle name="Percent 3 9 8 2 3 2" xfId="24171"/>
    <cellStyle name="Percent 3 9 8 3" xfId="14095"/>
    <cellStyle name="Percent 3 9 8 3 2" xfId="24170"/>
    <cellStyle name="Percent 3 9 9" xfId="1241"/>
    <cellStyle name="Percent 3 9 9 2" xfId="2468"/>
    <cellStyle name="Percent 3 9 9 2 2" xfId="9482"/>
    <cellStyle name="Percent 3 9 9 2 2 2" xfId="14100"/>
    <cellStyle name="Percent 3 9 9 2 2 2 2" xfId="24175"/>
    <cellStyle name="Percent 3 9 9 2 3" xfId="14099"/>
    <cellStyle name="Percent 3 9 9 2 3 2" xfId="24174"/>
    <cellStyle name="Percent 3 9 9 3" xfId="14098"/>
    <cellStyle name="Percent 3 9 9 3 2" xfId="24173"/>
    <cellStyle name="SAPBEXaggData" xfId="2478"/>
    <cellStyle name="SAPBEXaggData 2" xfId="2838"/>
    <cellStyle name="SAPBEXaggData 3" xfId="9938"/>
    <cellStyle name="SAPBEXaggData 4" xfId="9790"/>
    <cellStyle name="SAPBEXaggData 5" xfId="9936"/>
    <cellStyle name="SAPBEXaggData 6" xfId="9716"/>
    <cellStyle name="SAPBEXaggData 7" xfId="9742"/>
    <cellStyle name="SAPBEXaggData 8" xfId="9873"/>
    <cellStyle name="SAPBEXaggData 9" xfId="9824"/>
    <cellStyle name="SAPBEXaggDataEmph" xfId="2501"/>
    <cellStyle name="SAPBEXaggItem" xfId="2477"/>
    <cellStyle name="SAPBEXaggItem 2" xfId="2837"/>
    <cellStyle name="SAPBEXaggItem 3" xfId="9858"/>
    <cellStyle name="SAPBEXaggItem 4" xfId="9862"/>
    <cellStyle name="SAPBEXaggItem 5" xfId="9934"/>
    <cellStyle name="SAPBEXaggItem 6" xfId="9751"/>
    <cellStyle name="SAPBEXaggItem 7" xfId="9543"/>
    <cellStyle name="SAPBEXaggItem 8" xfId="9913"/>
    <cellStyle name="SAPBEXaggItem 9" xfId="9571"/>
    <cellStyle name="SAPBEXaggItemX" xfId="2502"/>
    <cellStyle name="SAPBEXaggItemX 2" xfId="24798"/>
    <cellStyle name="SAPBEXchaText" xfId="2475"/>
    <cellStyle name="SAPBEXchaText 2" xfId="2562"/>
    <cellStyle name="SAPBEXchaText 3" xfId="2834"/>
    <cellStyle name="SAPBEXchaText 4" xfId="9743"/>
    <cellStyle name="SAPBEXchaText 5" xfId="9602"/>
    <cellStyle name="SAPBEXchaText 6" xfId="9959"/>
    <cellStyle name="SAPBEXchaText 7" xfId="9885"/>
    <cellStyle name="SAPBEXchaText 8" xfId="9760"/>
    <cellStyle name="SAPBEXchaText 9" xfId="9922"/>
    <cellStyle name="SAPBEXexcBad7" xfId="2503"/>
    <cellStyle name="SAPBEXexcBad7 2" xfId="2839"/>
    <cellStyle name="SAPBEXexcBad7 3" xfId="9817"/>
    <cellStyle name="SAPBEXexcBad7 4" xfId="9604"/>
    <cellStyle name="SAPBEXexcBad7 5" xfId="9968"/>
    <cellStyle name="SAPBEXexcBad7 6" xfId="9759"/>
    <cellStyle name="SAPBEXexcBad7 7" xfId="9738"/>
    <cellStyle name="SAPBEXexcBad7 8" xfId="9966"/>
    <cellStyle name="SAPBEXexcBad7 9" xfId="9837"/>
    <cellStyle name="SAPBEXexcBad8" xfId="2504"/>
    <cellStyle name="SAPBEXexcBad8 2" xfId="2840"/>
    <cellStyle name="SAPBEXexcBad8 3" xfId="9804"/>
    <cellStyle name="SAPBEXexcBad8 4" xfId="9808"/>
    <cellStyle name="SAPBEXexcBad8 5" xfId="9926"/>
    <cellStyle name="SAPBEXexcBad8 6" xfId="9510"/>
    <cellStyle name="SAPBEXexcBad8 7" xfId="9901"/>
    <cellStyle name="SAPBEXexcBad8 8" xfId="9687"/>
    <cellStyle name="SAPBEXexcBad8 9" xfId="9694"/>
    <cellStyle name="SAPBEXexcBad9" xfId="2505"/>
    <cellStyle name="SAPBEXexcBad9 2" xfId="2841"/>
    <cellStyle name="SAPBEXexcBad9 3" xfId="9859"/>
    <cellStyle name="SAPBEXexcBad9 4" xfId="9587"/>
    <cellStyle name="SAPBEXexcBad9 5" xfId="9771"/>
    <cellStyle name="SAPBEXexcBad9 6" xfId="9606"/>
    <cellStyle name="SAPBEXexcBad9 7" xfId="9932"/>
    <cellStyle name="SAPBEXexcBad9 8" xfId="9562"/>
    <cellStyle name="SAPBEXexcBad9 9" xfId="9962"/>
    <cellStyle name="SAPBEXexcCritical4" xfId="2506"/>
    <cellStyle name="SAPBEXexcCritical4 2" xfId="2842"/>
    <cellStyle name="SAPBEXexcCritical4 3" xfId="9920"/>
    <cellStyle name="SAPBEXexcCritical4 4" xfId="9800"/>
    <cellStyle name="SAPBEXexcCritical4 5" xfId="9878"/>
    <cellStyle name="SAPBEXexcCritical4 6" xfId="9764"/>
    <cellStyle name="SAPBEXexcCritical4 7" xfId="9832"/>
    <cellStyle name="SAPBEXexcCritical4 8" xfId="9889"/>
    <cellStyle name="SAPBEXexcCritical4 9" xfId="9894"/>
    <cellStyle name="SAPBEXexcCritical5" xfId="2507"/>
    <cellStyle name="SAPBEXexcCritical5 2" xfId="2843"/>
    <cellStyle name="SAPBEXexcCritical5 3" xfId="9762"/>
    <cellStyle name="SAPBEXexcCritical5 4" xfId="9929"/>
    <cellStyle name="SAPBEXexcCritical5 5" xfId="9783"/>
    <cellStyle name="SAPBEXexcCritical5 6" xfId="9916"/>
    <cellStyle name="SAPBEXexcCritical5 7" xfId="9556"/>
    <cellStyle name="SAPBEXexcCritical5 8" xfId="9553"/>
    <cellStyle name="SAPBEXexcCritical5 9" xfId="9781"/>
    <cellStyle name="SAPBEXexcCritical6" xfId="2508"/>
    <cellStyle name="SAPBEXexcCritical6 2" xfId="2844"/>
    <cellStyle name="SAPBEXexcCritical6 3" xfId="9887"/>
    <cellStyle name="SAPBEXexcCritical6 4" xfId="9969"/>
    <cellStyle name="SAPBEXexcCritical6 5" xfId="9586"/>
    <cellStyle name="SAPBEXexcCritical6 6" xfId="9702"/>
    <cellStyle name="SAPBEXexcCritical6 7" xfId="9526"/>
    <cellStyle name="SAPBEXexcCritical6 8" xfId="9918"/>
    <cellStyle name="SAPBEXexcCritical6 9" xfId="9942"/>
    <cellStyle name="SAPBEXexcGood1" xfId="2509"/>
    <cellStyle name="SAPBEXexcGood1 2" xfId="2845"/>
    <cellStyle name="SAPBEXexcGood1 3" xfId="9788"/>
    <cellStyle name="SAPBEXexcGood1 4" xfId="9831"/>
    <cellStyle name="SAPBEXexcGood1 5" xfId="9893"/>
    <cellStyle name="SAPBEXexcGood1 6" xfId="9809"/>
    <cellStyle name="SAPBEXexcGood1 7" xfId="9707"/>
    <cellStyle name="SAPBEXexcGood1 8" xfId="9711"/>
    <cellStyle name="SAPBEXexcGood1 9" xfId="9814"/>
    <cellStyle name="SAPBEXexcGood2" xfId="2510"/>
    <cellStyle name="SAPBEXexcGood2 2" xfId="2846"/>
    <cellStyle name="SAPBEXexcGood2 3" xfId="9550"/>
    <cellStyle name="SAPBEXexcGood2 4" xfId="9752"/>
    <cellStyle name="SAPBEXexcGood2 5" xfId="9561"/>
    <cellStyle name="SAPBEXexcGood2 6" xfId="9836"/>
    <cellStyle name="SAPBEXexcGood2 7" xfId="9845"/>
    <cellStyle name="SAPBEXexcGood2 8" xfId="9882"/>
    <cellStyle name="SAPBEXexcGood2 9" xfId="9753"/>
    <cellStyle name="SAPBEXexcGood3" xfId="2511"/>
    <cellStyle name="SAPBEXexcGood3 2" xfId="2847"/>
    <cellStyle name="SAPBEXexcGood3 3" xfId="9574"/>
    <cellStyle name="SAPBEXexcGood3 4" xfId="9776"/>
    <cellStyle name="SAPBEXexcGood3 5" xfId="9793"/>
    <cellStyle name="SAPBEXexcGood3 6" xfId="9941"/>
    <cellStyle name="SAPBEXexcGood3 7" xfId="9528"/>
    <cellStyle name="SAPBEXexcGood3 8" xfId="9717"/>
    <cellStyle name="SAPBEXexcGood3 9" xfId="9509"/>
    <cellStyle name="SAPBEXfilterDrill" xfId="2512"/>
    <cellStyle name="SAPBEXfilterDrill 2" xfId="2848"/>
    <cellStyle name="SAPBEXfilterDrill 3" xfId="9529"/>
    <cellStyle name="SAPBEXfilterDrill 4" xfId="9803"/>
    <cellStyle name="SAPBEXfilterDrill 5" xfId="9908"/>
    <cellStyle name="SAPBEXfilterDrill 6" xfId="9511"/>
    <cellStyle name="SAPBEXfilterDrill 7" xfId="9874"/>
    <cellStyle name="SAPBEXfilterDrill 8" xfId="9953"/>
    <cellStyle name="SAPBEXfilterDrill 9" xfId="9852"/>
    <cellStyle name="SAPBEXfilterItem" xfId="2513"/>
    <cellStyle name="SAPBEXfilterText" xfId="2514"/>
    <cellStyle name="SAPBEXformats" xfId="2515"/>
    <cellStyle name="SAPBEXformats 2" xfId="2849"/>
    <cellStyle name="SAPBEXformats 3" xfId="9727"/>
    <cellStyle name="SAPBEXformats 4" xfId="9849"/>
    <cellStyle name="SAPBEXformats 5" xfId="9594"/>
    <cellStyle name="SAPBEXformats 6" xfId="9516"/>
    <cellStyle name="SAPBEXformats 7" xfId="9877"/>
    <cellStyle name="SAPBEXformats 8" xfId="9533"/>
    <cellStyle name="SAPBEXformats 9" xfId="9517"/>
    <cellStyle name="SAPBEXheaderItem" xfId="2516"/>
    <cellStyle name="SAPBEXheaderItem 2" xfId="2850"/>
    <cellStyle name="SAPBEXheaderItem 3" xfId="9963"/>
    <cellStyle name="SAPBEXheaderItem 4" xfId="9774"/>
    <cellStyle name="SAPBEXheaderItem 5" xfId="9834"/>
    <cellStyle name="SAPBEXheaderItem 6" xfId="9797"/>
    <cellStyle name="SAPBEXheaderItem 7" xfId="9581"/>
    <cellStyle name="SAPBEXheaderItem 8" xfId="9948"/>
    <cellStyle name="SAPBEXheaderItem 9" xfId="9967"/>
    <cellStyle name="SAPBEXheaderText" xfId="2517"/>
    <cellStyle name="SAPBEXheaderText 2" xfId="2851"/>
    <cellStyle name="SAPBEXheaderText 3" xfId="9840"/>
    <cellStyle name="SAPBEXheaderText 4" xfId="9534"/>
    <cellStyle name="SAPBEXheaderText 5" xfId="9939"/>
    <cellStyle name="SAPBEXheaderText 6" xfId="9512"/>
    <cellStyle name="SAPBEXheaderText 7" xfId="9972"/>
    <cellStyle name="SAPBEXheaderText 8" xfId="9773"/>
    <cellStyle name="SAPBEXheaderText 9" xfId="9645"/>
    <cellStyle name="SAPBEXHLevel0" xfId="2518"/>
    <cellStyle name="SAPBEXHLevel0 10" xfId="24799"/>
    <cellStyle name="SAPBEXHLevel0 2" xfId="2852"/>
    <cellStyle name="SAPBEXHLevel0 2 2" xfId="25100"/>
    <cellStyle name="SAPBEXHLevel0 3" xfId="9886"/>
    <cellStyle name="SAPBEXHLevel0 3 2" xfId="31044"/>
    <cellStyle name="SAPBEXHLevel0 4" xfId="9775"/>
    <cellStyle name="SAPBEXHLevel0 4 2" xfId="30988"/>
    <cellStyle name="SAPBEXHLevel0 5" xfId="9830"/>
    <cellStyle name="SAPBEXHLevel0 5 2" xfId="31019"/>
    <cellStyle name="SAPBEXHLevel0 6" xfId="9787"/>
    <cellStyle name="SAPBEXHLevel0 6 2" xfId="30995"/>
    <cellStyle name="SAPBEXHLevel0 7" xfId="9865"/>
    <cellStyle name="SAPBEXHLevel0 7 2" xfId="31032"/>
    <cellStyle name="SAPBEXHLevel0 8" xfId="9799"/>
    <cellStyle name="SAPBEXHLevel0 8 2" xfId="31001"/>
    <cellStyle name="SAPBEXHLevel0 9" xfId="9544"/>
    <cellStyle name="SAPBEXHLevel0 9 2" xfId="30852"/>
    <cellStyle name="SAPBEXHLevel0X" xfId="2519"/>
    <cellStyle name="SAPBEXHLevel0X 10" xfId="2698"/>
    <cellStyle name="SAPBEXHLevel0X 10 10" xfId="6361"/>
    <cellStyle name="SAPBEXHLevel0X 10 10 2" xfId="28605"/>
    <cellStyle name="SAPBEXHLevel0X 10 11" xfId="6559"/>
    <cellStyle name="SAPBEXHLevel0X 10 11 2" xfId="28803"/>
    <cellStyle name="SAPBEXHLevel0X 10 12" xfId="6746"/>
    <cellStyle name="SAPBEXHLevel0X 10 12 2" xfId="28990"/>
    <cellStyle name="SAPBEXHLevel0X 10 13" xfId="6916"/>
    <cellStyle name="SAPBEXHLevel0X 10 13 2" xfId="29160"/>
    <cellStyle name="SAPBEXHLevel0X 10 14" xfId="7054"/>
    <cellStyle name="SAPBEXHLevel0X 10 14 2" xfId="29298"/>
    <cellStyle name="SAPBEXHLevel0X 10 15" xfId="7157"/>
    <cellStyle name="SAPBEXHLevel0X 10 15 2" xfId="29401"/>
    <cellStyle name="SAPBEXHLevel0X 10 16" xfId="24969"/>
    <cellStyle name="SAPBEXHLevel0X 10 2" xfId="2745"/>
    <cellStyle name="SAPBEXHLevel0X 10 2 2" xfId="25015"/>
    <cellStyle name="SAPBEXHLevel0X 10 3" xfId="4375"/>
    <cellStyle name="SAPBEXHLevel0X 10 3 2" xfId="26619"/>
    <cellStyle name="SAPBEXHLevel0X 10 4" xfId="5170"/>
    <cellStyle name="SAPBEXHLevel0X 10 4 2" xfId="27414"/>
    <cellStyle name="SAPBEXHLevel0X 10 5" xfId="5369"/>
    <cellStyle name="SAPBEXHLevel0X 10 5 2" xfId="27613"/>
    <cellStyle name="SAPBEXHLevel0X 10 6" xfId="5568"/>
    <cellStyle name="SAPBEXHLevel0X 10 6 2" xfId="27812"/>
    <cellStyle name="SAPBEXHLevel0X 10 7" xfId="5767"/>
    <cellStyle name="SAPBEXHLevel0X 10 7 2" xfId="28011"/>
    <cellStyle name="SAPBEXHLevel0X 10 8" xfId="5965"/>
    <cellStyle name="SAPBEXHLevel0X 10 8 2" xfId="28209"/>
    <cellStyle name="SAPBEXHLevel0X 10 9" xfId="6163"/>
    <cellStyle name="SAPBEXHLevel0X 10 9 2" xfId="28407"/>
    <cellStyle name="SAPBEXHLevel0X 11" xfId="2707"/>
    <cellStyle name="SAPBEXHLevel0X 11 10" xfId="6357"/>
    <cellStyle name="SAPBEXHLevel0X 11 10 2" xfId="28601"/>
    <cellStyle name="SAPBEXHLevel0X 11 11" xfId="6555"/>
    <cellStyle name="SAPBEXHLevel0X 11 11 2" xfId="28799"/>
    <cellStyle name="SAPBEXHLevel0X 11 12" xfId="6742"/>
    <cellStyle name="SAPBEXHLevel0X 11 12 2" xfId="28986"/>
    <cellStyle name="SAPBEXHLevel0X 11 13" xfId="6912"/>
    <cellStyle name="SAPBEXHLevel0X 11 13 2" xfId="29156"/>
    <cellStyle name="SAPBEXHLevel0X 11 14" xfId="7051"/>
    <cellStyle name="SAPBEXHLevel0X 11 14 2" xfId="29295"/>
    <cellStyle name="SAPBEXHLevel0X 11 15" xfId="7154"/>
    <cellStyle name="SAPBEXHLevel0X 11 15 2" xfId="29398"/>
    <cellStyle name="SAPBEXHLevel0X 11 16" xfId="24978"/>
    <cellStyle name="SAPBEXHLevel0X 11 2" xfId="2752"/>
    <cellStyle name="SAPBEXHLevel0X 11 2 2" xfId="25022"/>
    <cellStyle name="SAPBEXHLevel0X 11 3" xfId="4377"/>
    <cellStyle name="SAPBEXHLevel0X 11 3 2" xfId="26621"/>
    <cellStyle name="SAPBEXHLevel0X 11 4" xfId="5166"/>
    <cellStyle name="SAPBEXHLevel0X 11 4 2" xfId="27410"/>
    <cellStyle name="SAPBEXHLevel0X 11 5" xfId="5365"/>
    <cellStyle name="SAPBEXHLevel0X 11 5 2" xfId="27609"/>
    <cellStyle name="SAPBEXHLevel0X 11 6" xfId="5564"/>
    <cellStyle name="SAPBEXHLevel0X 11 6 2" xfId="27808"/>
    <cellStyle name="SAPBEXHLevel0X 11 7" xfId="5763"/>
    <cellStyle name="SAPBEXHLevel0X 11 7 2" xfId="28007"/>
    <cellStyle name="SAPBEXHLevel0X 11 8" xfId="5961"/>
    <cellStyle name="SAPBEXHLevel0X 11 8 2" xfId="28205"/>
    <cellStyle name="SAPBEXHLevel0X 11 9" xfId="6159"/>
    <cellStyle name="SAPBEXHLevel0X 11 9 2" xfId="28403"/>
    <cellStyle name="SAPBEXHLevel0X 12" xfId="2716"/>
    <cellStyle name="SAPBEXHLevel0X 12 10" xfId="6355"/>
    <cellStyle name="SAPBEXHLevel0X 12 10 2" xfId="28599"/>
    <cellStyle name="SAPBEXHLevel0X 12 11" xfId="6553"/>
    <cellStyle name="SAPBEXHLevel0X 12 11 2" xfId="28797"/>
    <cellStyle name="SAPBEXHLevel0X 12 12" xfId="6740"/>
    <cellStyle name="SAPBEXHLevel0X 12 12 2" xfId="28984"/>
    <cellStyle name="SAPBEXHLevel0X 12 13" xfId="6910"/>
    <cellStyle name="SAPBEXHLevel0X 12 13 2" xfId="29154"/>
    <cellStyle name="SAPBEXHLevel0X 12 14" xfId="7049"/>
    <cellStyle name="SAPBEXHLevel0X 12 14 2" xfId="29293"/>
    <cellStyle name="SAPBEXHLevel0X 12 15" xfId="7152"/>
    <cellStyle name="SAPBEXHLevel0X 12 15 2" xfId="29396"/>
    <cellStyle name="SAPBEXHLevel0X 12 16" xfId="24987"/>
    <cellStyle name="SAPBEXHLevel0X 12 2" xfId="2759"/>
    <cellStyle name="SAPBEXHLevel0X 12 2 2" xfId="25029"/>
    <cellStyle name="SAPBEXHLevel0X 12 3" xfId="4378"/>
    <cellStyle name="SAPBEXHLevel0X 12 3 2" xfId="26622"/>
    <cellStyle name="SAPBEXHLevel0X 12 4" xfId="5164"/>
    <cellStyle name="SAPBEXHLevel0X 12 4 2" xfId="27408"/>
    <cellStyle name="SAPBEXHLevel0X 12 5" xfId="5363"/>
    <cellStyle name="SAPBEXHLevel0X 12 5 2" xfId="27607"/>
    <cellStyle name="SAPBEXHLevel0X 12 6" xfId="5562"/>
    <cellStyle name="SAPBEXHLevel0X 12 6 2" xfId="27806"/>
    <cellStyle name="SAPBEXHLevel0X 12 7" xfId="5761"/>
    <cellStyle name="SAPBEXHLevel0X 12 7 2" xfId="28005"/>
    <cellStyle name="SAPBEXHLevel0X 12 8" xfId="5959"/>
    <cellStyle name="SAPBEXHLevel0X 12 8 2" xfId="28203"/>
    <cellStyle name="SAPBEXHLevel0X 12 9" xfId="6157"/>
    <cellStyle name="SAPBEXHLevel0X 12 9 2" xfId="28401"/>
    <cellStyle name="SAPBEXHLevel0X 13" xfId="2724"/>
    <cellStyle name="SAPBEXHLevel0X 13 10" xfId="6353"/>
    <cellStyle name="SAPBEXHLevel0X 13 10 2" xfId="28597"/>
    <cellStyle name="SAPBEXHLevel0X 13 11" xfId="6551"/>
    <cellStyle name="SAPBEXHLevel0X 13 11 2" xfId="28795"/>
    <cellStyle name="SAPBEXHLevel0X 13 12" xfId="6738"/>
    <cellStyle name="SAPBEXHLevel0X 13 12 2" xfId="28982"/>
    <cellStyle name="SAPBEXHLevel0X 13 13" xfId="6908"/>
    <cellStyle name="SAPBEXHLevel0X 13 13 2" xfId="29152"/>
    <cellStyle name="SAPBEXHLevel0X 13 14" xfId="7048"/>
    <cellStyle name="SAPBEXHLevel0X 13 14 2" xfId="29292"/>
    <cellStyle name="SAPBEXHLevel0X 13 15" xfId="7151"/>
    <cellStyle name="SAPBEXHLevel0X 13 15 2" xfId="29395"/>
    <cellStyle name="SAPBEXHLevel0X 13 16" xfId="24995"/>
    <cellStyle name="SAPBEXHLevel0X 13 2" xfId="2766"/>
    <cellStyle name="SAPBEXHLevel0X 13 2 2" xfId="25036"/>
    <cellStyle name="SAPBEXHLevel0X 13 3" xfId="4380"/>
    <cellStyle name="SAPBEXHLevel0X 13 3 2" xfId="26624"/>
    <cellStyle name="SAPBEXHLevel0X 13 4" xfId="5162"/>
    <cellStyle name="SAPBEXHLevel0X 13 4 2" xfId="27406"/>
    <cellStyle name="SAPBEXHLevel0X 13 5" xfId="5361"/>
    <cellStyle name="SAPBEXHLevel0X 13 5 2" xfId="27605"/>
    <cellStyle name="SAPBEXHLevel0X 13 6" xfId="5560"/>
    <cellStyle name="SAPBEXHLevel0X 13 6 2" xfId="27804"/>
    <cellStyle name="SAPBEXHLevel0X 13 7" xfId="5759"/>
    <cellStyle name="SAPBEXHLevel0X 13 7 2" xfId="28003"/>
    <cellStyle name="SAPBEXHLevel0X 13 8" xfId="5957"/>
    <cellStyle name="SAPBEXHLevel0X 13 8 2" xfId="28201"/>
    <cellStyle name="SAPBEXHLevel0X 13 9" xfId="6155"/>
    <cellStyle name="SAPBEXHLevel0X 13 9 2" xfId="28399"/>
    <cellStyle name="SAPBEXHLevel0X 14" xfId="2733"/>
    <cellStyle name="SAPBEXHLevel0X 14 10" xfId="6351"/>
    <cellStyle name="SAPBEXHLevel0X 14 10 2" xfId="28595"/>
    <cellStyle name="SAPBEXHLevel0X 14 11" xfId="6549"/>
    <cellStyle name="SAPBEXHLevel0X 14 11 2" xfId="28793"/>
    <cellStyle name="SAPBEXHLevel0X 14 12" xfId="6737"/>
    <cellStyle name="SAPBEXHLevel0X 14 12 2" xfId="28981"/>
    <cellStyle name="SAPBEXHLevel0X 14 13" xfId="6907"/>
    <cellStyle name="SAPBEXHLevel0X 14 13 2" xfId="29151"/>
    <cellStyle name="SAPBEXHLevel0X 14 14" xfId="7047"/>
    <cellStyle name="SAPBEXHLevel0X 14 14 2" xfId="29291"/>
    <cellStyle name="SAPBEXHLevel0X 14 15" xfId="7150"/>
    <cellStyle name="SAPBEXHLevel0X 14 15 2" xfId="29394"/>
    <cellStyle name="SAPBEXHLevel0X 14 16" xfId="25004"/>
    <cellStyle name="SAPBEXHLevel0X 14 2" xfId="2787"/>
    <cellStyle name="SAPBEXHLevel0X 14 2 2" xfId="25056"/>
    <cellStyle name="SAPBEXHLevel0X 14 3" xfId="4382"/>
    <cellStyle name="SAPBEXHLevel0X 14 3 2" xfId="26626"/>
    <cellStyle name="SAPBEXHLevel0X 14 4" xfId="5160"/>
    <cellStyle name="SAPBEXHLevel0X 14 4 2" xfId="27404"/>
    <cellStyle name="SAPBEXHLevel0X 14 5" xfId="5359"/>
    <cellStyle name="SAPBEXHLevel0X 14 5 2" xfId="27603"/>
    <cellStyle name="SAPBEXHLevel0X 14 6" xfId="5558"/>
    <cellStyle name="SAPBEXHLevel0X 14 6 2" xfId="27802"/>
    <cellStyle name="SAPBEXHLevel0X 14 7" xfId="5757"/>
    <cellStyle name="SAPBEXHLevel0X 14 7 2" xfId="28001"/>
    <cellStyle name="SAPBEXHLevel0X 14 8" xfId="5955"/>
    <cellStyle name="SAPBEXHLevel0X 14 8 2" xfId="28199"/>
    <cellStyle name="SAPBEXHLevel0X 14 9" xfId="6153"/>
    <cellStyle name="SAPBEXHLevel0X 14 9 2" xfId="28397"/>
    <cellStyle name="SAPBEXHLevel0X 15" xfId="2775"/>
    <cellStyle name="SAPBEXHLevel0X 15 10" xfId="6349"/>
    <cellStyle name="SAPBEXHLevel0X 15 10 2" xfId="28593"/>
    <cellStyle name="SAPBEXHLevel0X 15 11" xfId="6547"/>
    <cellStyle name="SAPBEXHLevel0X 15 11 2" xfId="28791"/>
    <cellStyle name="SAPBEXHLevel0X 15 12" xfId="6735"/>
    <cellStyle name="SAPBEXHLevel0X 15 12 2" xfId="28979"/>
    <cellStyle name="SAPBEXHLevel0X 15 13" xfId="6905"/>
    <cellStyle name="SAPBEXHLevel0X 15 13 2" xfId="29149"/>
    <cellStyle name="SAPBEXHLevel0X 15 14" xfId="7046"/>
    <cellStyle name="SAPBEXHLevel0X 15 14 2" xfId="29290"/>
    <cellStyle name="SAPBEXHLevel0X 15 15" xfId="7149"/>
    <cellStyle name="SAPBEXHLevel0X 15 15 2" xfId="29393"/>
    <cellStyle name="SAPBEXHLevel0X 15 16" xfId="25045"/>
    <cellStyle name="SAPBEXHLevel0X 15 2" xfId="2794"/>
    <cellStyle name="SAPBEXHLevel0X 15 2 2" xfId="25063"/>
    <cellStyle name="SAPBEXHLevel0X 15 3" xfId="4384"/>
    <cellStyle name="SAPBEXHLevel0X 15 3 2" xfId="26628"/>
    <cellStyle name="SAPBEXHLevel0X 15 4" xfId="5158"/>
    <cellStyle name="SAPBEXHLevel0X 15 4 2" xfId="27402"/>
    <cellStyle name="SAPBEXHLevel0X 15 5" xfId="5357"/>
    <cellStyle name="SAPBEXHLevel0X 15 5 2" xfId="27601"/>
    <cellStyle name="SAPBEXHLevel0X 15 6" xfId="5556"/>
    <cellStyle name="SAPBEXHLevel0X 15 6 2" xfId="27800"/>
    <cellStyle name="SAPBEXHLevel0X 15 7" xfId="5755"/>
    <cellStyle name="SAPBEXHLevel0X 15 7 2" xfId="27999"/>
    <cellStyle name="SAPBEXHLevel0X 15 8" xfId="5953"/>
    <cellStyle name="SAPBEXHLevel0X 15 8 2" xfId="28197"/>
    <cellStyle name="SAPBEXHLevel0X 15 9" xfId="6151"/>
    <cellStyle name="SAPBEXHLevel0X 15 9 2" xfId="28395"/>
    <cellStyle name="SAPBEXHLevel0X 16" xfId="2804"/>
    <cellStyle name="SAPBEXHLevel0X 16 10" xfId="6347"/>
    <cellStyle name="SAPBEXHLevel0X 16 10 2" xfId="28591"/>
    <cellStyle name="SAPBEXHLevel0X 16 11" xfId="6545"/>
    <cellStyle name="SAPBEXHLevel0X 16 11 2" xfId="28789"/>
    <cellStyle name="SAPBEXHLevel0X 16 12" xfId="6734"/>
    <cellStyle name="SAPBEXHLevel0X 16 12 2" xfId="28978"/>
    <cellStyle name="SAPBEXHLevel0X 16 13" xfId="6904"/>
    <cellStyle name="SAPBEXHLevel0X 16 13 2" xfId="29148"/>
    <cellStyle name="SAPBEXHLevel0X 16 14" xfId="7045"/>
    <cellStyle name="SAPBEXHLevel0X 16 14 2" xfId="29289"/>
    <cellStyle name="SAPBEXHLevel0X 16 15" xfId="7148"/>
    <cellStyle name="SAPBEXHLevel0X 16 15 2" xfId="29392"/>
    <cellStyle name="SAPBEXHLevel0X 16 16" xfId="25073"/>
    <cellStyle name="SAPBEXHLevel0X 16 2" xfId="2814"/>
    <cellStyle name="SAPBEXHLevel0X 16 2 2" xfId="25082"/>
    <cellStyle name="SAPBEXHLevel0X 16 3" xfId="4386"/>
    <cellStyle name="SAPBEXHLevel0X 16 3 2" xfId="26630"/>
    <cellStyle name="SAPBEXHLevel0X 16 4" xfId="5156"/>
    <cellStyle name="SAPBEXHLevel0X 16 4 2" xfId="27400"/>
    <cellStyle name="SAPBEXHLevel0X 16 5" xfId="5355"/>
    <cellStyle name="SAPBEXHLevel0X 16 5 2" xfId="27599"/>
    <cellStyle name="SAPBEXHLevel0X 16 6" xfId="5554"/>
    <cellStyle name="SAPBEXHLevel0X 16 6 2" xfId="27798"/>
    <cellStyle name="SAPBEXHLevel0X 16 7" xfId="5753"/>
    <cellStyle name="SAPBEXHLevel0X 16 7 2" xfId="27997"/>
    <cellStyle name="SAPBEXHLevel0X 16 8" xfId="5951"/>
    <cellStyle name="SAPBEXHLevel0X 16 8 2" xfId="28195"/>
    <cellStyle name="SAPBEXHLevel0X 16 9" xfId="6149"/>
    <cellStyle name="SAPBEXHLevel0X 16 9 2" xfId="28393"/>
    <cellStyle name="SAPBEXHLevel0X 17" xfId="2827"/>
    <cellStyle name="SAPBEXHLevel0X 17 10" xfId="6345"/>
    <cellStyle name="SAPBEXHLevel0X 17 10 2" xfId="28589"/>
    <cellStyle name="SAPBEXHLevel0X 17 11" xfId="6543"/>
    <cellStyle name="SAPBEXHLevel0X 17 11 2" xfId="28787"/>
    <cellStyle name="SAPBEXHLevel0X 17 12" xfId="6732"/>
    <cellStyle name="SAPBEXHLevel0X 17 12 2" xfId="28976"/>
    <cellStyle name="SAPBEXHLevel0X 17 13" xfId="6902"/>
    <cellStyle name="SAPBEXHLevel0X 17 13 2" xfId="29146"/>
    <cellStyle name="SAPBEXHLevel0X 17 14" xfId="7044"/>
    <cellStyle name="SAPBEXHLevel0X 17 14 2" xfId="29288"/>
    <cellStyle name="SAPBEXHLevel0X 17 15" xfId="7147"/>
    <cellStyle name="SAPBEXHLevel0X 17 15 2" xfId="29391"/>
    <cellStyle name="SAPBEXHLevel0X 17 16" xfId="25094"/>
    <cellStyle name="SAPBEXHLevel0X 17 2" xfId="2859"/>
    <cellStyle name="SAPBEXHLevel0X 17 2 2" xfId="25107"/>
    <cellStyle name="SAPBEXHLevel0X 17 3" xfId="4388"/>
    <cellStyle name="SAPBEXHLevel0X 17 3 2" xfId="26632"/>
    <cellStyle name="SAPBEXHLevel0X 17 4" xfId="5154"/>
    <cellStyle name="SAPBEXHLevel0X 17 4 2" xfId="27398"/>
    <cellStyle name="SAPBEXHLevel0X 17 5" xfId="5353"/>
    <cellStyle name="SAPBEXHLevel0X 17 5 2" xfId="27597"/>
    <cellStyle name="SAPBEXHLevel0X 17 6" xfId="5552"/>
    <cellStyle name="SAPBEXHLevel0X 17 6 2" xfId="27796"/>
    <cellStyle name="SAPBEXHLevel0X 17 7" xfId="5751"/>
    <cellStyle name="SAPBEXHLevel0X 17 7 2" xfId="27995"/>
    <cellStyle name="SAPBEXHLevel0X 17 8" xfId="5949"/>
    <cellStyle name="SAPBEXHLevel0X 17 8 2" xfId="28193"/>
    <cellStyle name="SAPBEXHLevel0X 17 9" xfId="6147"/>
    <cellStyle name="SAPBEXHLevel0X 17 9 2" xfId="28391"/>
    <cellStyle name="SAPBEXHLevel0X 18" xfId="2867"/>
    <cellStyle name="SAPBEXHLevel0X 18 10" xfId="6343"/>
    <cellStyle name="SAPBEXHLevel0X 18 10 2" xfId="28587"/>
    <cellStyle name="SAPBEXHLevel0X 18 11" xfId="6541"/>
    <cellStyle name="SAPBEXHLevel0X 18 11 2" xfId="28785"/>
    <cellStyle name="SAPBEXHLevel0X 18 12" xfId="6731"/>
    <cellStyle name="SAPBEXHLevel0X 18 12 2" xfId="28975"/>
    <cellStyle name="SAPBEXHLevel0X 18 13" xfId="6901"/>
    <cellStyle name="SAPBEXHLevel0X 18 13 2" xfId="29145"/>
    <cellStyle name="SAPBEXHLevel0X 18 14" xfId="7043"/>
    <cellStyle name="SAPBEXHLevel0X 18 14 2" xfId="29287"/>
    <cellStyle name="SAPBEXHLevel0X 18 15" xfId="7146"/>
    <cellStyle name="SAPBEXHLevel0X 18 15 2" xfId="29390"/>
    <cellStyle name="SAPBEXHLevel0X 18 16" xfId="25115"/>
    <cellStyle name="SAPBEXHLevel0X 18 2" xfId="2931"/>
    <cellStyle name="SAPBEXHLevel0X 18 2 2" xfId="25176"/>
    <cellStyle name="SAPBEXHLevel0X 18 3" xfId="4390"/>
    <cellStyle name="SAPBEXHLevel0X 18 3 2" xfId="26634"/>
    <cellStyle name="SAPBEXHLevel0X 18 4" xfId="5152"/>
    <cellStyle name="SAPBEXHLevel0X 18 4 2" xfId="27396"/>
    <cellStyle name="SAPBEXHLevel0X 18 5" xfId="5351"/>
    <cellStyle name="SAPBEXHLevel0X 18 5 2" xfId="27595"/>
    <cellStyle name="SAPBEXHLevel0X 18 6" xfId="5550"/>
    <cellStyle name="SAPBEXHLevel0X 18 6 2" xfId="27794"/>
    <cellStyle name="SAPBEXHLevel0X 18 7" xfId="5749"/>
    <cellStyle name="SAPBEXHLevel0X 18 7 2" xfId="27993"/>
    <cellStyle name="SAPBEXHLevel0X 18 8" xfId="5947"/>
    <cellStyle name="SAPBEXHLevel0X 18 8 2" xfId="28191"/>
    <cellStyle name="SAPBEXHLevel0X 18 9" xfId="6145"/>
    <cellStyle name="SAPBEXHLevel0X 18 9 2" xfId="28389"/>
    <cellStyle name="SAPBEXHLevel0X 19" xfId="2877"/>
    <cellStyle name="SAPBEXHLevel0X 19 10" xfId="6341"/>
    <cellStyle name="SAPBEXHLevel0X 19 10 2" xfId="28585"/>
    <cellStyle name="SAPBEXHLevel0X 19 11" xfId="6539"/>
    <cellStyle name="SAPBEXHLevel0X 19 11 2" xfId="28783"/>
    <cellStyle name="SAPBEXHLevel0X 19 12" xfId="6729"/>
    <cellStyle name="SAPBEXHLevel0X 19 12 2" xfId="28973"/>
    <cellStyle name="SAPBEXHLevel0X 19 13" xfId="6899"/>
    <cellStyle name="SAPBEXHLevel0X 19 13 2" xfId="29143"/>
    <cellStyle name="SAPBEXHLevel0X 19 14" xfId="7042"/>
    <cellStyle name="SAPBEXHLevel0X 19 14 2" xfId="29286"/>
    <cellStyle name="SAPBEXHLevel0X 19 15" xfId="7145"/>
    <cellStyle name="SAPBEXHLevel0X 19 15 2" xfId="29389"/>
    <cellStyle name="SAPBEXHLevel0X 19 16" xfId="25125"/>
    <cellStyle name="SAPBEXHLevel0X 19 2" xfId="2939"/>
    <cellStyle name="SAPBEXHLevel0X 19 2 2" xfId="25184"/>
    <cellStyle name="SAPBEXHLevel0X 19 3" xfId="4392"/>
    <cellStyle name="SAPBEXHLevel0X 19 3 2" xfId="26636"/>
    <cellStyle name="SAPBEXHLevel0X 19 4" xfId="5150"/>
    <cellStyle name="SAPBEXHLevel0X 19 4 2" xfId="27394"/>
    <cellStyle name="SAPBEXHLevel0X 19 5" xfId="5349"/>
    <cellStyle name="SAPBEXHLevel0X 19 5 2" xfId="27593"/>
    <cellStyle name="SAPBEXHLevel0X 19 6" xfId="5548"/>
    <cellStyle name="SAPBEXHLevel0X 19 6 2" xfId="27792"/>
    <cellStyle name="SAPBEXHLevel0X 19 7" xfId="5747"/>
    <cellStyle name="SAPBEXHLevel0X 19 7 2" xfId="27991"/>
    <cellStyle name="SAPBEXHLevel0X 19 8" xfId="5945"/>
    <cellStyle name="SAPBEXHLevel0X 19 8 2" xfId="28189"/>
    <cellStyle name="SAPBEXHLevel0X 19 9" xfId="6143"/>
    <cellStyle name="SAPBEXHLevel0X 19 9 2" xfId="28387"/>
    <cellStyle name="SAPBEXHLevel0X 2" xfId="2564"/>
    <cellStyle name="SAPBEXHLevel0X 2 10" xfId="6339"/>
    <cellStyle name="SAPBEXHLevel0X 2 10 2" xfId="28583"/>
    <cellStyle name="SAPBEXHLevel0X 2 11" xfId="6537"/>
    <cellStyle name="SAPBEXHLevel0X 2 11 2" xfId="28781"/>
    <cellStyle name="SAPBEXHLevel0X 2 12" xfId="6728"/>
    <cellStyle name="SAPBEXHLevel0X 2 12 2" xfId="28972"/>
    <cellStyle name="SAPBEXHLevel0X 2 13" xfId="6898"/>
    <cellStyle name="SAPBEXHLevel0X 2 13 2" xfId="29142"/>
    <cellStyle name="SAPBEXHLevel0X 2 14" xfId="7041"/>
    <cellStyle name="SAPBEXHLevel0X 2 14 2" xfId="29285"/>
    <cellStyle name="SAPBEXHLevel0X 2 15" xfId="7144"/>
    <cellStyle name="SAPBEXHLevel0X 2 15 2" xfId="29388"/>
    <cellStyle name="SAPBEXHLevel0X 2 16" xfId="24836"/>
    <cellStyle name="SAPBEXHLevel0X 2 2" xfId="2640"/>
    <cellStyle name="SAPBEXHLevel0X 2 2 2" xfId="24911"/>
    <cellStyle name="SAPBEXHLevel0X 2 3" xfId="4394"/>
    <cellStyle name="SAPBEXHLevel0X 2 3 2" xfId="26638"/>
    <cellStyle name="SAPBEXHLevel0X 2 4" xfId="5148"/>
    <cellStyle name="SAPBEXHLevel0X 2 4 2" xfId="27392"/>
    <cellStyle name="SAPBEXHLevel0X 2 5" xfId="5347"/>
    <cellStyle name="SAPBEXHLevel0X 2 5 2" xfId="27591"/>
    <cellStyle name="SAPBEXHLevel0X 2 6" xfId="5546"/>
    <cellStyle name="SAPBEXHLevel0X 2 6 2" xfId="27790"/>
    <cellStyle name="SAPBEXHLevel0X 2 7" xfId="5745"/>
    <cellStyle name="SAPBEXHLevel0X 2 7 2" xfId="27989"/>
    <cellStyle name="SAPBEXHLevel0X 2 8" xfId="5943"/>
    <cellStyle name="SAPBEXHLevel0X 2 8 2" xfId="28187"/>
    <cellStyle name="SAPBEXHLevel0X 2 9" xfId="6141"/>
    <cellStyle name="SAPBEXHLevel0X 2 9 2" xfId="28385"/>
    <cellStyle name="SAPBEXHLevel0X 20" xfId="2885"/>
    <cellStyle name="SAPBEXHLevel0X 20 10" xfId="6337"/>
    <cellStyle name="SAPBEXHLevel0X 20 10 2" xfId="28581"/>
    <cellStyle name="SAPBEXHLevel0X 20 11" xfId="6535"/>
    <cellStyle name="SAPBEXHLevel0X 20 11 2" xfId="28779"/>
    <cellStyle name="SAPBEXHLevel0X 20 12" xfId="6726"/>
    <cellStyle name="SAPBEXHLevel0X 20 12 2" xfId="28970"/>
    <cellStyle name="SAPBEXHLevel0X 20 13" xfId="6896"/>
    <cellStyle name="SAPBEXHLevel0X 20 13 2" xfId="29140"/>
    <cellStyle name="SAPBEXHLevel0X 20 14" xfId="7040"/>
    <cellStyle name="SAPBEXHLevel0X 20 14 2" xfId="29284"/>
    <cellStyle name="SAPBEXHLevel0X 20 15" xfId="7143"/>
    <cellStyle name="SAPBEXHLevel0X 20 15 2" xfId="29387"/>
    <cellStyle name="SAPBEXHLevel0X 20 16" xfId="25133"/>
    <cellStyle name="SAPBEXHLevel0X 20 2" xfId="2946"/>
    <cellStyle name="SAPBEXHLevel0X 20 2 2" xfId="25191"/>
    <cellStyle name="SAPBEXHLevel0X 20 3" xfId="4396"/>
    <cellStyle name="SAPBEXHLevel0X 20 3 2" xfId="26640"/>
    <cellStyle name="SAPBEXHLevel0X 20 4" xfId="5146"/>
    <cellStyle name="SAPBEXHLevel0X 20 4 2" xfId="27390"/>
    <cellStyle name="SAPBEXHLevel0X 20 5" xfId="5345"/>
    <cellStyle name="SAPBEXHLevel0X 20 5 2" xfId="27589"/>
    <cellStyle name="SAPBEXHLevel0X 20 6" xfId="5544"/>
    <cellStyle name="SAPBEXHLevel0X 20 6 2" xfId="27788"/>
    <cellStyle name="SAPBEXHLevel0X 20 7" xfId="5743"/>
    <cellStyle name="SAPBEXHLevel0X 20 7 2" xfId="27987"/>
    <cellStyle name="SAPBEXHLevel0X 20 8" xfId="5941"/>
    <cellStyle name="SAPBEXHLevel0X 20 8 2" xfId="28185"/>
    <cellStyle name="SAPBEXHLevel0X 20 9" xfId="6139"/>
    <cellStyle name="SAPBEXHLevel0X 20 9 2" xfId="28383"/>
    <cellStyle name="SAPBEXHLevel0X 21" xfId="2900"/>
    <cellStyle name="SAPBEXHLevel0X 21 10" xfId="6335"/>
    <cellStyle name="SAPBEXHLevel0X 21 10 2" xfId="28579"/>
    <cellStyle name="SAPBEXHLevel0X 21 11" xfId="6533"/>
    <cellStyle name="SAPBEXHLevel0X 21 11 2" xfId="28777"/>
    <cellStyle name="SAPBEXHLevel0X 21 12" xfId="6725"/>
    <cellStyle name="SAPBEXHLevel0X 21 12 2" xfId="28969"/>
    <cellStyle name="SAPBEXHLevel0X 21 13" xfId="6895"/>
    <cellStyle name="SAPBEXHLevel0X 21 13 2" xfId="29139"/>
    <cellStyle name="SAPBEXHLevel0X 21 14" xfId="7039"/>
    <cellStyle name="SAPBEXHLevel0X 21 14 2" xfId="29283"/>
    <cellStyle name="SAPBEXHLevel0X 21 15" xfId="7142"/>
    <cellStyle name="SAPBEXHLevel0X 21 15 2" xfId="29386"/>
    <cellStyle name="SAPBEXHLevel0X 21 16" xfId="25146"/>
    <cellStyle name="SAPBEXHLevel0X 21 2" xfId="2953"/>
    <cellStyle name="SAPBEXHLevel0X 21 2 2" xfId="25198"/>
    <cellStyle name="SAPBEXHLevel0X 21 3" xfId="4398"/>
    <cellStyle name="SAPBEXHLevel0X 21 3 2" xfId="26642"/>
    <cellStyle name="SAPBEXHLevel0X 21 4" xfId="5144"/>
    <cellStyle name="SAPBEXHLevel0X 21 4 2" xfId="27388"/>
    <cellStyle name="SAPBEXHLevel0X 21 5" xfId="5343"/>
    <cellStyle name="SAPBEXHLevel0X 21 5 2" xfId="27587"/>
    <cellStyle name="SAPBEXHLevel0X 21 6" xfId="5542"/>
    <cellStyle name="SAPBEXHLevel0X 21 6 2" xfId="27786"/>
    <cellStyle name="SAPBEXHLevel0X 21 7" xfId="5741"/>
    <cellStyle name="SAPBEXHLevel0X 21 7 2" xfId="27985"/>
    <cellStyle name="SAPBEXHLevel0X 21 8" xfId="5939"/>
    <cellStyle name="SAPBEXHLevel0X 21 8 2" xfId="28183"/>
    <cellStyle name="SAPBEXHLevel0X 21 9" xfId="6137"/>
    <cellStyle name="SAPBEXHLevel0X 21 9 2" xfId="28381"/>
    <cellStyle name="SAPBEXHLevel0X 22" xfId="2907"/>
    <cellStyle name="SAPBEXHLevel0X 22 10" xfId="6333"/>
    <cellStyle name="SAPBEXHLevel0X 22 10 2" xfId="28577"/>
    <cellStyle name="SAPBEXHLevel0X 22 11" xfId="6531"/>
    <cellStyle name="SAPBEXHLevel0X 22 11 2" xfId="28775"/>
    <cellStyle name="SAPBEXHLevel0X 22 12" xfId="6723"/>
    <cellStyle name="SAPBEXHLevel0X 22 12 2" xfId="28967"/>
    <cellStyle name="SAPBEXHLevel0X 22 13" xfId="6893"/>
    <cellStyle name="SAPBEXHLevel0X 22 13 2" xfId="29137"/>
    <cellStyle name="SAPBEXHLevel0X 22 14" xfId="7038"/>
    <cellStyle name="SAPBEXHLevel0X 22 14 2" xfId="29282"/>
    <cellStyle name="SAPBEXHLevel0X 22 15" xfId="7141"/>
    <cellStyle name="SAPBEXHLevel0X 22 15 2" xfId="29385"/>
    <cellStyle name="SAPBEXHLevel0X 22 16" xfId="25153"/>
    <cellStyle name="SAPBEXHLevel0X 22 2" xfId="2960"/>
    <cellStyle name="SAPBEXHLevel0X 22 2 2" xfId="25205"/>
    <cellStyle name="SAPBEXHLevel0X 22 3" xfId="4400"/>
    <cellStyle name="SAPBEXHLevel0X 22 3 2" xfId="26644"/>
    <cellStyle name="SAPBEXHLevel0X 22 4" xfId="5142"/>
    <cellStyle name="SAPBEXHLevel0X 22 4 2" xfId="27386"/>
    <cellStyle name="SAPBEXHLevel0X 22 5" xfId="5341"/>
    <cellStyle name="SAPBEXHLevel0X 22 5 2" xfId="27585"/>
    <cellStyle name="SAPBEXHLevel0X 22 6" xfId="5540"/>
    <cellStyle name="SAPBEXHLevel0X 22 6 2" xfId="27784"/>
    <cellStyle name="SAPBEXHLevel0X 22 7" xfId="5739"/>
    <cellStyle name="SAPBEXHLevel0X 22 7 2" xfId="27983"/>
    <cellStyle name="SAPBEXHLevel0X 22 8" xfId="5937"/>
    <cellStyle name="SAPBEXHLevel0X 22 8 2" xfId="28181"/>
    <cellStyle name="SAPBEXHLevel0X 22 9" xfId="6135"/>
    <cellStyle name="SAPBEXHLevel0X 22 9 2" xfId="28379"/>
    <cellStyle name="SAPBEXHLevel0X 23" xfId="2918"/>
    <cellStyle name="SAPBEXHLevel0X 23 10" xfId="6331"/>
    <cellStyle name="SAPBEXHLevel0X 23 10 2" xfId="28575"/>
    <cellStyle name="SAPBEXHLevel0X 23 11" xfId="6529"/>
    <cellStyle name="SAPBEXHLevel0X 23 11 2" xfId="14102"/>
    <cellStyle name="SAPBEXHLevel0X 23 11 3" xfId="28773"/>
    <cellStyle name="SAPBEXHLevel0X 23 12" xfId="6722"/>
    <cellStyle name="SAPBEXHLevel0X 23 12 2" xfId="14103"/>
    <cellStyle name="SAPBEXHLevel0X 23 12 3" xfId="28966"/>
    <cellStyle name="SAPBEXHLevel0X 23 13" xfId="6892"/>
    <cellStyle name="SAPBEXHLevel0X 23 13 2" xfId="14104"/>
    <cellStyle name="SAPBEXHLevel0X 23 13 3" xfId="29136"/>
    <cellStyle name="SAPBEXHLevel0X 23 14" xfId="7037"/>
    <cellStyle name="SAPBEXHLevel0X 23 14 2" xfId="14105"/>
    <cellStyle name="SAPBEXHLevel0X 23 14 3" xfId="29281"/>
    <cellStyle name="SAPBEXHLevel0X 23 15" xfId="7140"/>
    <cellStyle name="SAPBEXHLevel0X 23 15 2" xfId="14106"/>
    <cellStyle name="SAPBEXHLevel0X 23 15 3" xfId="29384"/>
    <cellStyle name="SAPBEXHLevel0X 23 16" xfId="25164"/>
    <cellStyle name="SAPBEXHLevel0X 23 2" xfId="2967"/>
    <cellStyle name="SAPBEXHLevel0X 23 2 2" xfId="14107"/>
    <cellStyle name="SAPBEXHLevel0X 23 2 3" xfId="25212"/>
    <cellStyle name="SAPBEXHLevel0X 23 3" xfId="4402"/>
    <cellStyle name="SAPBEXHLevel0X 23 3 2" xfId="14108"/>
    <cellStyle name="SAPBEXHLevel0X 23 3 3" xfId="26646"/>
    <cellStyle name="SAPBEXHLevel0X 23 4" xfId="5140"/>
    <cellStyle name="SAPBEXHLevel0X 23 4 2" xfId="14109"/>
    <cellStyle name="SAPBEXHLevel0X 23 4 3" xfId="27384"/>
    <cellStyle name="SAPBEXHLevel0X 23 5" xfId="5339"/>
    <cellStyle name="SAPBEXHLevel0X 23 5 2" xfId="14110"/>
    <cellStyle name="SAPBEXHLevel0X 23 5 3" xfId="27583"/>
    <cellStyle name="SAPBEXHLevel0X 23 6" xfId="5538"/>
    <cellStyle name="SAPBEXHLevel0X 23 6 2" xfId="14111"/>
    <cellStyle name="SAPBEXHLevel0X 23 6 3" xfId="27782"/>
    <cellStyle name="SAPBEXHLevel0X 23 7" xfId="5737"/>
    <cellStyle name="SAPBEXHLevel0X 23 7 2" xfId="14112"/>
    <cellStyle name="SAPBEXHLevel0X 23 7 3" xfId="27981"/>
    <cellStyle name="SAPBEXHLevel0X 23 8" xfId="5935"/>
    <cellStyle name="SAPBEXHLevel0X 23 8 2" xfId="14113"/>
    <cellStyle name="SAPBEXHLevel0X 23 8 3" xfId="28179"/>
    <cellStyle name="SAPBEXHLevel0X 23 9" xfId="6133"/>
    <cellStyle name="SAPBEXHLevel0X 23 9 2" xfId="14114"/>
    <cellStyle name="SAPBEXHLevel0X 23 9 3" xfId="28377"/>
    <cellStyle name="SAPBEXHLevel0X 24" xfId="2979"/>
    <cellStyle name="SAPBEXHLevel0X 24 10" xfId="6527"/>
    <cellStyle name="SAPBEXHLevel0X 24 10 2" xfId="14116"/>
    <cellStyle name="SAPBEXHLevel0X 24 10 3" xfId="28771"/>
    <cellStyle name="SAPBEXHLevel0X 24 11" xfId="6720"/>
    <cellStyle name="SAPBEXHLevel0X 24 11 2" xfId="14117"/>
    <cellStyle name="SAPBEXHLevel0X 24 11 3" xfId="28964"/>
    <cellStyle name="SAPBEXHLevel0X 24 12" xfId="6890"/>
    <cellStyle name="SAPBEXHLevel0X 24 12 2" xfId="14118"/>
    <cellStyle name="SAPBEXHLevel0X 24 12 3" xfId="29134"/>
    <cellStyle name="SAPBEXHLevel0X 24 13" xfId="7036"/>
    <cellStyle name="SAPBEXHLevel0X 24 13 2" xfId="14119"/>
    <cellStyle name="SAPBEXHLevel0X 24 13 3" xfId="29280"/>
    <cellStyle name="SAPBEXHLevel0X 24 14" xfId="7139"/>
    <cellStyle name="SAPBEXHLevel0X 24 14 2" xfId="14120"/>
    <cellStyle name="SAPBEXHLevel0X 24 14 3" xfId="29383"/>
    <cellStyle name="SAPBEXHLevel0X 24 15" xfId="14115"/>
    <cellStyle name="SAPBEXHLevel0X 24 16" xfId="25223"/>
    <cellStyle name="SAPBEXHLevel0X 24 2" xfId="4404"/>
    <cellStyle name="SAPBEXHLevel0X 24 2 2" xfId="14121"/>
    <cellStyle name="SAPBEXHLevel0X 24 2 3" xfId="26648"/>
    <cellStyle name="SAPBEXHLevel0X 24 3" xfId="5138"/>
    <cellStyle name="SAPBEXHLevel0X 24 3 2" xfId="14122"/>
    <cellStyle name="SAPBEXHLevel0X 24 3 3" xfId="27382"/>
    <cellStyle name="SAPBEXHLevel0X 24 4" xfId="5337"/>
    <cellStyle name="SAPBEXHLevel0X 24 4 2" xfId="14123"/>
    <cellStyle name="SAPBEXHLevel0X 24 4 3" xfId="27581"/>
    <cellStyle name="SAPBEXHLevel0X 24 5" xfId="5536"/>
    <cellStyle name="SAPBEXHLevel0X 24 5 2" xfId="14124"/>
    <cellStyle name="SAPBEXHLevel0X 24 5 3" xfId="27780"/>
    <cellStyle name="SAPBEXHLevel0X 24 6" xfId="5735"/>
    <cellStyle name="SAPBEXHLevel0X 24 6 2" xfId="14125"/>
    <cellStyle name="SAPBEXHLevel0X 24 6 3" xfId="27979"/>
    <cellStyle name="SAPBEXHLevel0X 24 7" xfId="5933"/>
    <cellStyle name="SAPBEXHLevel0X 24 7 2" xfId="14126"/>
    <cellStyle name="SAPBEXHLevel0X 24 7 3" xfId="28177"/>
    <cellStyle name="SAPBEXHLevel0X 24 8" xfId="6131"/>
    <cellStyle name="SAPBEXHLevel0X 24 8 2" xfId="14127"/>
    <cellStyle name="SAPBEXHLevel0X 24 8 3" xfId="28375"/>
    <cellStyle name="SAPBEXHLevel0X 24 9" xfId="6329"/>
    <cellStyle name="SAPBEXHLevel0X 24 9 2" xfId="14128"/>
    <cellStyle name="SAPBEXHLevel0X 24 9 3" xfId="28573"/>
    <cellStyle name="SAPBEXHLevel0X 25" xfId="2986"/>
    <cellStyle name="SAPBEXHLevel0X 25 10" xfId="6526"/>
    <cellStyle name="SAPBEXHLevel0X 25 10 2" xfId="14130"/>
    <cellStyle name="SAPBEXHLevel0X 25 10 3" xfId="28770"/>
    <cellStyle name="SAPBEXHLevel0X 25 11" xfId="6719"/>
    <cellStyle name="SAPBEXHLevel0X 25 11 2" xfId="14131"/>
    <cellStyle name="SAPBEXHLevel0X 25 11 3" xfId="28963"/>
    <cellStyle name="SAPBEXHLevel0X 25 12" xfId="6889"/>
    <cellStyle name="SAPBEXHLevel0X 25 12 2" xfId="14132"/>
    <cellStyle name="SAPBEXHLevel0X 25 12 3" xfId="29133"/>
    <cellStyle name="SAPBEXHLevel0X 25 13" xfId="7035"/>
    <cellStyle name="SAPBEXHLevel0X 25 13 2" xfId="14133"/>
    <cellStyle name="SAPBEXHLevel0X 25 13 3" xfId="29279"/>
    <cellStyle name="SAPBEXHLevel0X 25 14" xfId="7138"/>
    <cellStyle name="SAPBEXHLevel0X 25 14 2" xfId="14134"/>
    <cellStyle name="SAPBEXHLevel0X 25 14 3" xfId="29382"/>
    <cellStyle name="SAPBEXHLevel0X 25 15" xfId="14129"/>
    <cellStyle name="SAPBEXHLevel0X 25 16" xfId="25230"/>
    <cellStyle name="SAPBEXHLevel0X 25 2" xfId="4405"/>
    <cellStyle name="SAPBEXHLevel0X 25 2 2" xfId="14135"/>
    <cellStyle name="SAPBEXHLevel0X 25 2 3" xfId="26649"/>
    <cellStyle name="SAPBEXHLevel0X 25 3" xfId="5137"/>
    <cellStyle name="SAPBEXHLevel0X 25 3 2" xfId="14136"/>
    <cellStyle name="SAPBEXHLevel0X 25 3 3" xfId="27381"/>
    <cellStyle name="SAPBEXHLevel0X 25 4" xfId="5336"/>
    <cellStyle name="SAPBEXHLevel0X 25 4 2" xfId="14137"/>
    <cellStyle name="SAPBEXHLevel0X 25 4 3" xfId="27580"/>
    <cellStyle name="SAPBEXHLevel0X 25 5" xfId="5535"/>
    <cellStyle name="SAPBEXHLevel0X 25 5 2" xfId="14138"/>
    <cellStyle name="SAPBEXHLevel0X 25 5 3" xfId="27779"/>
    <cellStyle name="SAPBEXHLevel0X 25 6" xfId="5734"/>
    <cellStyle name="SAPBEXHLevel0X 25 6 2" xfId="14139"/>
    <cellStyle name="SAPBEXHLevel0X 25 6 3" xfId="27978"/>
    <cellStyle name="SAPBEXHLevel0X 25 7" xfId="5932"/>
    <cellStyle name="SAPBEXHLevel0X 25 7 2" xfId="14140"/>
    <cellStyle name="SAPBEXHLevel0X 25 7 3" xfId="28176"/>
    <cellStyle name="SAPBEXHLevel0X 25 8" xfId="6130"/>
    <cellStyle name="SAPBEXHLevel0X 25 8 2" xfId="14141"/>
    <cellStyle name="SAPBEXHLevel0X 25 8 3" xfId="28374"/>
    <cellStyle name="SAPBEXHLevel0X 25 9" xfId="6328"/>
    <cellStyle name="SAPBEXHLevel0X 25 9 2" xfId="14142"/>
    <cellStyle name="SAPBEXHLevel0X 25 9 3" xfId="28572"/>
    <cellStyle name="SAPBEXHLevel0X 26" xfId="3076"/>
    <cellStyle name="SAPBEXHLevel0X 26 10" xfId="6525"/>
    <cellStyle name="SAPBEXHLevel0X 26 10 2" xfId="14144"/>
    <cellStyle name="SAPBEXHLevel0X 26 10 3" xfId="28769"/>
    <cellStyle name="SAPBEXHLevel0X 26 11" xfId="6718"/>
    <cellStyle name="SAPBEXHLevel0X 26 11 2" xfId="14145"/>
    <cellStyle name="SAPBEXHLevel0X 26 11 3" xfId="28962"/>
    <cellStyle name="SAPBEXHLevel0X 26 12" xfId="6888"/>
    <cellStyle name="SAPBEXHLevel0X 26 12 2" xfId="14146"/>
    <cellStyle name="SAPBEXHLevel0X 26 12 3" xfId="29132"/>
    <cellStyle name="SAPBEXHLevel0X 26 13" xfId="7034"/>
    <cellStyle name="SAPBEXHLevel0X 26 13 2" xfId="14147"/>
    <cellStyle name="SAPBEXHLevel0X 26 13 3" xfId="29278"/>
    <cellStyle name="SAPBEXHLevel0X 26 14" xfId="7137"/>
    <cellStyle name="SAPBEXHLevel0X 26 14 2" xfId="14148"/>
    <cellStyle name="SAPBEXHLevel0X 26 14 3" xfId="29381"/>
    <cellStyle name="SAPBEXHLevel0X 26 15" xfId="14143"/>
    <cellStyle name="SAPBEXHLevel0X 26 16" xfId="25320"/>
    <cellStyle name="SAPBEXHLevel0X 26 2" xfId="4406"/>
    <cellStyle name="SAPBEXHLevel0X 26 2 2" xfId="14149"/>
    <cellStyle name="SAPBEXHLevel0X 26 2 3" xfId="26650"/>
    <cellStyle name="SAPBEXHLevel0X 26 3" xfId="5136"/>
    <cellStyle name="SAPBEXHLevel0X 26 3 2" xfId="14150"/>
    <cellStyle name="SAPBEXHLevel0X 26 3 3" xfId="27380"/>
    <cellStyle name="SAPBEXHLevel0X 26 4" xfId="5335"/>
    <cellStyle name="SAPBEXHLevel0X 26 4 2" xfId="14151"/>
    <cellStyle name="SAPBEXHLevel0X 26 4 3" xfId="27579"/>
    <cellStyle name="SAPBEXHLevel0X 26 5" xfId="5534"/>
    <cellStyle name="SAPBEXHLevel0X 26 5 2" xfId="14152"/>
    <cellStyle name="SAPBEXHLevel0X 26 5 3" xfId="27778"/>
    <cellStyle name="SAPBEXHLevel0X 26 6" xfId="5733"/>
    <cellStyle name="SAPBEXHLevel0X 26 6 2" xfId="14153"/>
    <cellStyle name="SAPBEXHLevel0X 26 6 3" xfId="27977"/>
    <cellStyle name="SAPBEXHLevel0X 26 7" xfId="5931"/>
    <cellStyle name="SAPBEXHLevel0X 26 7 2" xfId="14154"/>
    <cellStyle name="SAPBEXHLevel0X 26 7 3" xfId="28175"/>
    <cellStyle name="SAPBEXHLevel0X 26 8" xfId="6129"/>
    <cellStyle name="SAPBEXHLevel0X 26 8 2" xfId="14155"/>
    <cellStyle name="SAPBEXHLevel0X 26 8 3" xfId="28373"/>
    <cellStyle name="SAPBEXHLevel0X 26 9" xfId="6327"/>
    <cellStyle name="SAPBEXHLevel0X 26 9 2" xfId="14156"/>
    <cellStyle name="SAPBEXHLevel0X 26 9 3" xfId="28571"/>
    <cellStyle name="SAPBEXHLevel0X 27" xfId="3182"/>
    <cellStyle name="SAPBEXHLevel0X 27 10" xfId="6524"/>
    <cellStyle name="SAPBEXHLevel0X 27 10 2" xfId="14158"/>
    <cellStyle name="SAPBEXHLevel0X 27 10 3" xfId="28768"/>
    <cellStyle name="SAPBEXHLevel0X 27 11" xfId="6717"/>
    <cellStyle name="SAPBEXHLevel0X 27 11 2" xfId="14159"/>
    <cellStyle name="SAPBEXHLevel0X 27 11 3" xfId="28961"/>
    <cellStyle name="SAPBEXHLevel0X 27 12" xfId="6887"/>
    <cellStyle name="SAPBEXHLevel0X 27 12 2" xfId="14160"/>
    <cellStyle name="SAPBEXHLevel0X 27 12 3" xfId="29131"/>
    <cellStyle name="SAPBEXHLevel0X 27 13" xfId="7033"/>
    <cellStyle name="SAPBEXHLevel0X 27 13 2" xfId="14161"/>
    <cellStyle name="SAPBEXHLevel0X 27 13 3" xfId="29277"/>
    <cellStyle name="SAPBEXHLevel0X 27 14" xfId="7136"/>
    <cellStyle name="SAPBEXHLevel0X 27 14 2" xfId="14162"/>
    <cellStyle name="SAPBEXHLevel0X 27 14 3" xfId="29380"/>
    <cellStyle name="SAPBEXHLevel0X 27 15" xfId="14157"/>
    <cellStyle name="SAPBEXHLevel0X 27 16" xfId="25426"/>
    <cellStyle name="SAPBEXHLevel0X 27 2" xfId="4407"/>
    <cellStyle name="SAPBEXHLevel0X 27 2 2" xfId="14163"/>
    <cellStyle name="SAPBEXHLevel0X 27 2 3" xfId="26651"/>
    <cellStyle name="SAPBEXHLevel0X 27 3" xfId="5135"/>
    <cellStyle name="SAPBEXHLevel0X 27 3 2" xfId="14164"/>
    <cellStyle name="SAPBEXHLevel0X 27 3 3" xfId="27379"/>
    <cellStyle name="SAPBEXHLevel0X 27 4" xfId="5334"/>
    <cellStyle name="SAPBEXHLevel0X 27 4 2" xfId="14165"/>
    <cellStyle name="SAPBEXHLevel0X 27 4 3" xfId="27578"/>
    <cellStyle name="SAPBEXHLevel0X 27 5" xfId="5533"/>
    <cellStyle name="SAPBEXHLevel0X 27 5 2" xfId="14166"/>
    <cellStyle name="SAPBEXHLevel0X 27 5 3" xfId="27777"/>
    <cellStyle name="SAPBEXHLevel0X 27 6" xfId="5732"/>
    <cellStyle name="SAPBEXHLevel0X 27 6 2" xfId="14167"/>
    <cellStyle name="SAPBEXHLevel0X 27 6 3" xfId="27976"/>
    <cellStyle name="SAPBEXHLevel0X 27 7" xfId="5930"/>
    <cellStyle name="SAPBEXHLevel0X 27 7 2" xfId="14168"/>
    <cellStyle name="SAPBEXHLevel0X 27 7 3" xfId="28174"/>
    <cellStyle name="SAPBEXHLevel0X 27 8" xfId="6128"/>
    <cellStyle name="SAPBEXHLevel0X 27 8 2" xfId="14169"/>
    <cellStyle name="SAPBEXHLevel0X 27 8 3" xfId="28372"/>
    <cellStyle name="SAPBEXHLevel0X 27 9" xfId="6326"/>
    <cellStyle name="SAPBEXHLevel0X 27 9 2" xfId="14170"/>
    <cellStyle name="SAPBEXHLevel0X 27 9 3" xfId="28570"/>
    <cellStyle name="SAPBEXHLevel0X 28" xfId="3477"/>
    <cellStyle name="SAPBEXHLevel0X 28 10" xfId="6523"/>
    <cellStyle name="SAPBEXHLevel0X 28 10 2" xfId="14172"/>
    <cellStyle name="SAPBEXHLevel0X 28 10 3" xfId="28767"/>
    <cellStyle name="SAPBEXHLevel0X 28 11" xfId="6716"/>
    <cellStyle name="SAPBEXHLevel0X 28 11 2" xfId="14173"/>
    <cellStyle name="SAPBEXHLevel0X 28 11 3" xfId="28960"/>
    <cellStyle name="SAPBEXHLevel0X 28 12" xfId="6886"/>
    <cellStyle name="SAPBEXHLevel0X 28 12 2" xfId="14174"/>
    <cellStyle name="SAPBEXHLevel0X 28 12 3" xfId="29130"/>
    <cellStyle name="SAPBEXHLevel0X 28 13" xfId="7032"/>
    <cellStyle name="SAPBEXHLevel0X 28 13 2" xfId="14175"/>
    <cellStyle name="SAPBEXHLevel0X 28 13 3" xfId="29276"/>
    <cellStyle name="SAPBEXHLevel0X 28 14" xfId="7135"/>
    <cellStyle name="SAPBEXHLevel0X 28 14 2" xfId="14176"/>
    <cellStyle name="SAPBEXHLevel0X 28 14 3" xfId="29379"/>
    <cellStyle name="SAPBEXHLevel0X 28 15" xfId="14171"/>
    <cellStyle name="SAPBEXHLevel0X 28 16" xfId="25721"/>
    <cellStyle name="SAPBEXHLevel0X 28 2" xfId="4408"/>
    <cellStyle name="SAPBEXHLevel0X 28 2 2" xfId="14177"/>
    <cellStyle name="SAPBEXHLevel0X 28 2 3" xfId="26652"/>
    <cellStyle name="SAPBEXHLevel0X 28 3" xfId="5134"/>
    <cellStyle name="SAPBEXHLevel0X 28 3 2" xfId="14178"/>
    <cellStyle name="SAPBEXHLevel0X 28 3 3" xfId="27378"/>
    <cellStyle name="SAPBEXHLevel0X 28 4" xfId="5333"/>
    <cellStyle name="SAPBEXHLevel0X 28 4 2" xfId="14179"/>
    <cellStyle name="SAPBEXHLevel0X 28 4 3" xfId="27577"/>
    <cellStyle name="SAPBEXHLevel0X 28 5" xfId="5532"/>
    <cellStyle name="SAPBEXHLevel0X 28 5 2" xfId="14180"/>
    <cellStyle name="SAPBEXHLevel0X 28 5 3" xfId="27776"/>
    <cellStyle name="SAPBEXHLevel0X 28 6" xfId="5731"/>
    <cellStyle name="SAPBEXHLevel0X 28 6 2" xfId="14181"/>
    <cellStyle name="SAPBEXHLevel0X 28 6 3" xfId="27975"/>
    <cellStyle name="SAPBEXHLevel0X 28 7" xfId="5929"/>
    <cellStyle name="SAPBEXHLevel0X 28 7 2" xfId="14182"/>
    <cellStyle name="SAPBEXHLevel0X 28 7 3" xfId="28173"/>
    <cellStyle name="SAPBEXHLevel0X 28 8" xfId="6127"/>
    <cellStyle name="SAPBEXHLevel0X 28 8 2" xfId="14183"/>
    <cellStyle name="SAPBEXHLevel0X 28 8 3" xfId="28371"/>
    <cellStyle name="SAPBEXHLevel0X 28 9" xfId="6325"/>
    <cellStyle name="SAPBEXHLevel0X 28 9 2" xfId="14184"/>
    <cellStyle name="SAPBEXHLevel0X 28 9 3" xfId="28569"/>
    <cellStyle name="SAPBEXHLevel0X 29" xfId="3567"/>
    <cellStyle name="SAPBEXHLevel0X 29 10" xfId="6522"/>
    <cellStyle name="SAPBEXHLevel0X 29 10 2" xfId="14186"/>
    <cellStyle name="SAPBEXHLevel0X 29 10 3" xfId="28766"/>
    <cellStyle name="SAPBEXHLevel0X 29 11" xfId="6715"/>
    <cellStyle name="SAPBEXHLevel0X 29 11 2" xfId="14187"/>
    <cellStyle name="SAPBEXHLevel0X 29 11 3" xfId="28959"/>
    <cellStyle name="SAPBEXHLevel0X 29 12" xfId="6885"/>
    <cellStyle name="SAPBEXHLevel0X 29 12 2" xfId="14188"/>
    <cellStyle name="SAPBEXHLevel0X 29 12 3" xfId="29129"/>
    <cellStyle name="SAPBEXHLevel0X 29 13" xfId="7031"/>
    <cellStyle name="SAPBEXHLevel0X 29 13 2" xfId="14189"/>
    <cellStyle name="SAPBEXHLevel0X 29 13 3" xfId="29275"/>
    <cellStyle name="SAPBEXHLevel0X 29 14" xfId="7134"/>
    <cellStyle name="SAPBEXHLevel0X 29 14 2" xfId="14190"/>
    <cellStyle name="SAPBEXHLevel0X 29 14 3" xfId="29378"/>
    <cellStyle name="SAPBEXHLevel0X 29 15" xfId="14185"/>
    <cellStyle name="SAPBEXHLevel0X 29 16" xfId="25811"/>
    <cellStyle name="SAPBEXHLevel0X 29 2" xfId="4409"/>
    <cellStyle name="SAPBEXHLevel0X 29 2 2" xfId="14191"/>
    <cellStyle name="SAPBEXHLevel0X 29 2 3" xfId="26653"/>
    <cellStyle name="SAPBEXHLevel0X 29 3" xfId="5133"/>
    <cellStyle name="SAPBEXHLevel0X 29 3 2" xfId="14192"/>
    <cellStyle name="SAPBEXHLevel0X 29 3 3" xfId="27377"/>
    <cellStyle name="SAPBEXHLevel0X 29 4" xfId="5332"/>
    <cellStyle name="SAPBEXHLevel0X 29 4 2" xfId="14193"/>
    <cellStyle name="SAPBEXHLevel0X 29 4 3" xfId="27576"/>
    <cellStyle name="SAPBEXHLevel0X 29 5" xfId="5531"/>
    <cellStyle name="SAPBEXHLevel0X 29 5 2" xfId="14194"/>
    <cellStyle name="SAPBEXHLevel0X 29 5 3" xfId="27775"/>
    <cellStyle name="SAPBEXHLevel0X 29 6" xfId="5730"/>
    <cellStyle name="SAPBEXHLevel0X 29 6 2" xfId="14195"/>
    <cellStyle name="SAPBEXHLevel0X 29 6 3" xfId="27974"/>
    <cellStyle name="SAPBEXHLevel0X 29 7" xfId="5928"/>
    <cellStyle name="SAPBEXHLevel0X 29 7 2" xfId="14196"/>
    <cellStyle name="SAPBEXHLevel0X 29 7 3" xfId="28172"/>
    <cellStyle name="SAPBEXHLevel0X 29 8" xfId="6126"/>
    <cellStyle name="SAPBEXHLevel0X 29 8 2" xfId="14197"/>
    <cellStyle name="SAPBEXHLevel0X 29 8 3" xfId="28370"/>
    <cellStyle name="SAPBEXHLevel0X 29 9" xfId="6324"/>
    <cellStyle name="SAPBEXHLevel0X 29 9 2" xfId="14198"/>
    <cellStyle name="SAPBEXHLevel0X 29 9 3" xfId="28568"/>
    <cellStyle name="SAPBEXHLevel0X 3" xfId="2574"/>
    <cellStyle name="SAPBEXHLevel0X 3 10" xfId="6323"/>
    <cellStyle name="SAPBEXHLevel0X 3 10 2" xfId="14200"/>
    <cellStyle name="SAPBEXHLevel0X 3 10 3" xfId="28567"/>
    <cellStyle name="SAPBEXHLevel0X 3 11" xfId="6521"/>
    <cellStyle name="SAPBEXHLevel0X 3 11 2" xfId="14201"/>
    <cellStyle name="SAPBEXHLevel0X 3 11 3" xfId="28765"/>
    <cellStyle name="SAPBEXHLevel0X 3 12" xfId="6714"/>
    <cellStyle name="SAPBEXHLevel0X 3 12 2" xfId="14202"/>
    <cellStyle name="SAPBEXHLevel0X 3 12 3" xfId="28958"/>
    <cellStyle name="SAPBEXHLevel0X 3 13" xfId="6884"/>
    <cellStyle name="SAPBEXHLevel0X 3 13 2" xfId="14203"/>
    <cellStyle name="SAPBEXHLevel0X 3 13 3" xfId="29128"/>
    <cellStyle name="SAPBEXHLevel0X 3 14" xfId="7030"/>
    <cellStyle name="SAPBEXHLevel0X 3 14 2" xfId="14204"/>
    <cellStyle name="SAPBEXHLevel0X 3 14 3" xfId="29274"/>
    <cellStyle name="SAPBEXHLevel0X 3 15" xfId="7133"/>
    <cellStyle name="SAPBEXHLevel0X 3 15 2" xfId="14205"/>
    <cellStyle name="SAPBEXHLevel0X 3 15 3" xfId="29377"/>
    <cellStyle name="SAPBEXHLevel0X 3 16" xfId="14199"/>
    <cellStyle name="SAPBEXHLevel0X 3 17" xfId="24845"/>
    <cellStyle name="SAPBEXHLevel0X 3 2" xfId="2647"/>
    <cellStyle name="SAPBEXHLevel0X 3 2 2" xfId="14206"/>
    <cellStyle name="SAPBEXHLevel0X 3 2 3" xfId="24918"/>
    <cellStyle name="SAPBEXHLevel0X 3 3" xfId="4410"/>
    <cellStyle name="SAPBEXHLevel0X 3 3 2" xfId="14207"/>
    <cellStyle name="SAPBEXHLevel0X 3 3 3" xfId="26654"/>
    <cellStyle name="SAPBEXHLevel0X 3 4" xfId="5132"/>
    <cellStyle name="SAPBEXHLevel0X 3 4 2" xfId="14208"/>
    <cellStyle name="SAPBEXHLevel0X 3 4 3" xfId="27376"/>
    <cellStyle name="SAPBEXHLevel0X 3 5" xfId="5331"/>
    <cellStyle name="SAPBEXHLevel0X 3 5 2" xfId="14209"/>
    <cellStyle name="SAPBEXHLevel0X 3 5 3" xfId="27575"/>
    <cellStyle name="SAPBEXHLevel0X 3 6" xfId="5530"/>
    <cellStyle name="SAPBEXHLevel0X 3 6 2" xfId="14210"/>
    <cellStyle name="SAPBEXHLevel0X 3 6 3" xfId="27774"/>
    <cellStyle name="SAPBEXHLevel0X 3 7" xfId="5729"/>
    <cellStyle name="SAPBEXHLevel0X 3 7 2" xfId="14211"/>
    <cellStyle name="SAPBEXHLevel0X 3 7 3" xfId="27973"/>
    <cellStyle name="SAPBEXHLevel0X 3 8" xfId="5927"/>
    <cellStyle name="SAPBEXHLevel0X 3 8 2" xfId="14212"/>
    <cellStyle name="SAPBEXHLevel0X 3 8 3" xfId="28171"/>
    <cellStyle name="SAPBEXHLevel0X 3 9" xfId="6125"/>
    <cellStyle name="SAPBEXHLevel0X 3 9 2" xfId="14213"/>
    <cellStyle name="SAPBEXHLevel0X 3 9 3" xfId="28369"/>
    <cellStyle name="SAPBEXHLevel0X 30" xfId="3656"/>
    <cellStyle name="SAPBEXHLevel0X 30 10" xfId="6520"/>
    <cellStyle name="SAPBEXHLevel0X 30 10 2" xfId="14215"/>
    <cellStyle name="SAPBEXHLevel0X 30 10 3" xfId="28764"/>
    <cellStyle name="SAPBEXHLevel0X 30 11" xfId="6713"/>
    <cellStyle name="SAPBEXHLevel0X 30 11 2" xfId="14216"/>
    <cellStyle name="SAPBEXHLevel0X 30 11 3" xfId="28957"/>
    <cellStyle name="SAPBEXHLevel0X 30 12" xfId="6883"/>
    <cellStyle name="SAPBEXHLevel0X 30 12 2" xfId="14217"/>
    <cellStyle name="SAPBEXHLevel0X 30 12 3" xfId="29127"/>
    <cellStyle name="SAPBEXHLevel0X 30 13" xfId="7029"/>
    <cellStyle name="SAPBEXHLevel0X 30 13 2" xfId="14218"/>
    <cellStyle name="SAPBEXHLevel0X 30 13 3" xfId="29273"/>
    <cellStyle name="SAPBEXHLevel0X 30 14" xfId="7132"/>
    <cellStyle name="SAPBEXHLevel0X 30 14 2" xfId="14219"/>
    <cellStyle name="SAPBEXHLevel0X 30 14 3" xfId="29376"/>
    <cellStyle name="SAPBEXHLevel0X 30 15" xfId="14214"/>
    <cellStyle name="SAPBEXHLevel0X 30 16" xfId="25900"/>
    <cellStyle name="SAPBEXHLevel0X 30 2" xfId="4411"/>
    <cellStyle name="SAPBEXHLevel0X 30 2 2" xfId="14220"/>
    <cellStyle name="SAPBEXHLevel0X 30 2 3" xfId="26655"/>
    <cellStyle name="SAPBEXHLevel0X 30 3" xfId="5131"/>
    <cellStyle name="SAPBEXHLevel0X 30 3 2" xfId="14221"/>
    <cellStyle name="SAPBEXHLevel0X 30 3 3" xfId="27375"/>
    <cellStyle name="SAPBEXHLevel0X 30 4" xfId="5330"/>
    <cellStyle name="SAPBEXHLevel0X 30 4 2" xfId="14222"/>
    <cellStyle name="SAPBEXHLevel0X 30 4 3" xfId="27574"/>
    <cellStyle name="SAPBEXHLevel0X 30 5" xfId="5529"/>
    <cellStyle name="SAPBEXHLevel0X 30 5 2" xfId="14223"/>
    <cellStyle name="SAPBEXHLevel0X 30 5 3" xfId="27773"/>
    <cellStyle name="SAPBEXHLevel0X 30 6" xfId="5728"/>
    <cellStyle name="SAPBEXHLevel0X 30 6 2" xfId="14224"/>
    <cellStyle name="SAPBEXHLevel0X 30 6 3" xfId="27972"/>
    <cellStyle name="SAPBEXHLevel0X 30 7" xfId="5926"/>
    <cellStyle name="SAPBEXHLevel0X 30 7 2" xfId="14225"/>
    <cellStyle name="SAPBEXHLevel0X 30 7 3" xfId="28170"/>
    <cellStyle name="SAPBEXHLevel0X 30 8" xfId="6124"/>
    <cellStyle name="SAPBEXHLevel0X 30 8 2" xfId="14226"/>
    <cellStyle name="SAPBEXHLevel0X 30 8 3" xfId="28368"/>
    <cellStyle name="SAPBEXHLevel0X 30 9" xfId="6322"/>
    <cellStyle name="SAPBEXHLevel0X 30 9 2" xfId="14227"/>
    <cellStyle name="SAPBEXHLevel0X 30 9 3" xfId="28566"/>
    <cellStyle name="SAPBEXHLevel0X 31" xfId="3912"/>
    <cellStyle name="SAPBEXHLevel0X 31 10" xfId="6519"/>
    <cellStyle name="SAPBEXHLevel0X 31 10 2" xfId="14229"/>
    <cellStyle name="SAPBEXHLevel0X 31 10 3" xfId="28763"/>
    <cellStyle name="SAPBEXHLevel0X 31 11" xfId="6712"/>
    <cellStyle name="SAPBEXHLevel0X 31 11 2" xfId="14230"/>
    <cellStyle name="SAPBEXHLevel0X 31 11 3" xfId="28956"/>
    <cellStyle name="SAPBEXHLevel0X 31 12" xfId="6882"/>
    <cellStyle name="SAPBEXHLevel0X 31 12 2" xfId="14231"/>
    <cellStyle name="SAPBEXHLevel0X 31 12 3" xfId="29126"/>
    <cellStyle name="SAPBEXHLevel0X 31 13" xfId="7028"/>
    <cellStyle name="SAPBEXHLevel0X 31 13 2" xfId="14232"/>
    <cellStyle name="SAPBEXHLevel0X 31 13 3" xfId="29272"/>
    <cellStyle name="SAPBEXHLevel0X 31 14" xfId="7131"/>
    <cellStyle name="SAPBEXHLevel0X 31 14 2" xfId="14233"/>
    <cellStyle name="SAPBEXHLevel0X 31 14 3" xfId="29375"/>
    <cellStyle name="SAPBEXHLevel0X 31 15" xfId="14228"/>
    <cellStyle name="SAPBEXHLevel0X 31 16" xfId="26156"/>
    <cellStyle name="SAPBEXHLevel0X 31 2" xfId="4412"/>
    <cellStyle name="SAPBEXHLevel0X 31 2 2" xfId="14234"/>
    <cellStyle name="SAPBEXHLevel0X 31 2 3" xfId="26656"/>
    <cellStyle name="SAPBEXHLevel0X 31 3" xfId="5130"/>
    <cellStyle name="SAPBEXHLevel0X 31 3 2" xfId="14235"/>
    <cellStyle name="SAPBEXHLevel0X 31 3 3" xfId="27374"/>
    <cellStyle name="SAPBEXHLevel0X 31 4" xfId="5329"/>
    <cellStyle name="SAPBEXHLevel0X 31 4 2" xfId="14236"/>
    <cellStyle name="SAPBEXHLevel0X 31 4 3" xfId="27573"/>
    <cellStyle name="SAPBEXHLevel0X 31 5" xfId="5528"/>
    <cellStyle name="SAPBEXHLevel0X 31 5 2" xfId="14237"/>
    <cellStyle name="SAPBEXHLevel0X 31 5 3" xfId="27772"/>
    <cellStyle name="SAPBEXHLevel0X 31 6" xfId="5727"/>
    <cellStyle name="SAPBEXHLevel0X 31 6 2" xfId="14238"/>
    <cellStyle name="SAPBEXHLevel0X 31 6 3" xfId="27971"/>
    <cellStyle name="SAPBEXHLevel0X 31 7" xfId="5925"/>
    <cellStyle name="SAPBEXHLevel0X 31 7 2" xfId="14239"/>
    <cellStyle name="SAPBEXHLevel0X 31 7 3" xfId="28169"/>
    <cellStyle name="SAPBEXHLevel0X 31 8" xfId="6123"/>
    <cellStyle name="SAPBEXHLevel0X 31 8 2" xfId="14240"/>
    <cellStyle name="SAPBEXHLevel0X 31 8 3" xfId="28367"/>
    <cellStyle name="SAPBEXHLevel0X 31 9" xfId="6321"/>
    <cellStyle name="SAPBEXHLevel0X 31 9 2" xfId="14241"/>
    <cellStyle name="SAPBEXHLevel0X 31 9 3" xfId="28565"/>
    <cellStyle name="SAPBEXHLevel0X 32" xfId="3998"/>
    <cellStyle name="SAPBEXHLevel0X 32 10" xfId="6518"/>
    <cellStyle name="SAPBEXHLevel0X 32 10 2" xfId="14243"/>
    <cellStyle name="SAPBEXHLevel0X 32 10 3" xfId="28762"/>
    <cellStyle name="SAPBEXHLevel0X 32 11" xfId="6711"/>
    <cellStyle name="SAPBEXHLevel0X 32 11 2" xfId="14244"/>
    <cellStyle name="SAPBEXHLevel0X 32 11 3" xfId="28955"/>
    <cellStyle name="SAPBEXHLevel0X 32 12" xfId="6881"/>
    <cellStyle name="SAPBEXHLevel0X 32 12 2" xfId="14245"/>
    <cellStyle name="SAPBEXHLevel0X 32 12 3" xfId="29125"/>
    <cellStyle name="SAPBEXHLevel0X 32 13" xfId="7027"/>
    <cellStyle name="SAPBEXHLevel0X 32 13 2" xfId="14246"/>
    <cellStyle name="SAPBEXHLevel0X 32 13 3" xfId="29271"/>
    <cellStyle name="SAPBEXHLevel0X 32 14" xfId="7130"/>
    <cellStyle name="SAPBEXHLevel0X 32 14 2" xfId="14247"/>
    <cellStyle name="SAPBEXHLevel0X 32 14 3" xfId="29374"/>
    <cellStyle name="SAPBEXHLevel0X 32 15" xfId="14242"/>
    <cellStyle name="SAPBEXHLevel0X 32 16" xfId="26242"/>
    <cellStyle name="SAPBEXHLevel0X 32 2" xfId="4413"/>
    <cellStyle name="SAPBEXHLevel0X 32 2 2" xfId="14248"/>
    <cellStyle name="SAPBEXHLevel0X 32 2 3" xfId="26657"/>
    <cellStyle name="SAPBEXHLevel0X 32 3" xfId="5129"/>
    <cellStyle name="SAPBEXHLevel0X 32 3 2" xfId="14249"/>
    <cellStyle name="SAPBEXHLevel0X 32 3 3" xfId="27373"/>
    <cellStyle name="SAPBEXHLevel0X 32 4" xfId="5328"/>
    <cellStyle name="SAPBEXHLevel0X 32 4 2" xfId="14250"/>
    <cellStyle name="SAPBEXHLevel0X 32 4 3" xfId="27572"/>
    <cellStyle name="SAPBEXHLevel0X 32 5" xfId="5527"/>
    <cellStyle name="SAPBEXHLevel0X 32 5 2" xfId="14251"/>
    <cellStyle name="SAPBEXHLevel0X 32 5 3" xfId="27771"/>
    <cellStyle name="SAPBEXHLevel0X 32 6" xfId="5726"/>
    <cellStyle name="SAPBEXHLevel0X 32 6 2" xfId="14252"/>
    <cellStyle name="SAPBEXHLevel0X 32 6 3" xfId="27970"/>
    <cellStyle name="SAPBEXHLevel0X 32 7" xfId="5924"/>
    <cellStyle name="SAPBEXHLevel0X 32 7 2" xfId="14253"/>
    <cellStyle name="SAPBEXHLevel0X 32 7 3" xfId="28168"/>
    <cellStyle name="SAPBEXHLevel0X 32 8" xfId="6122"/>
    <cellStyle name="SAPBEXHLevel0X 32 8 2" xfId="14254"/>
    <cellStyle name="SAPBEXHLevel0X 32 8 3" xfId="28366"/>
    <cellStyle name="SAPBEXHLevel0X 32 9" xfId="6320"/>
    <cellStyle name="SAPBEXHLevel0X 32 9 2" xfId="14255"/>
    <cellStyle name="SAPBEXHLevel0X 32 9 3" xfId="28564"/>
    <cellStyle name="SAPBEXHLevel0X 33" xfId="4091"/>
    <cellStyle name="SAPBEXHLevel0X 33 10" xfId="6517"/>
    <cellStyle name="SAPBEXHLevel0X 33 10 2" xfId="14257"/>
    <cellStyle name="SAPBEXHLevel0X 33 10 3" xfId="28761"/>
    <cellStyle name="SAPBEXHLevel0X 33 11" xfId="6710"/>
    <cellStyle name="SAPBEXHLevel0X 33 11 2" xfId="14258"/>
    <cellStyle name="SAPBEXHLevel0X 33 11 3" xfId="28954"/>
    <cellStyle name="SAPBEXHLevel0X 33 12" xfId="6880"/>
    <cellStyle name="SAPBEXHLevel0X 33 12 2" xfId="14259"/>
    <cellStyle name="SAPBEXHLevel0X 33 12 3" xfId="29124"/>
    <cellStyle name="SAPBEXHLevel0X 33 13" xfId="7026"/>
    <cellStyle name="SAPBEXHLevel0X 33 13 2" xfId="14260"/>
    <cellStyle name="SAPBEXHLevel0X 33 13 3" xfId="29270"/>
    <cellStyle name="SAPBEXHLevel0X 33 14" xfId="7129"/>
    <cellStyle name="SAPBEXHLevel0X 33 14 2" xfId="14261"/>
    <cellStyle name="SAPBEXHLevel0X 33 14 3" xfId="29373"/>
    <cellStyle name="SAPBEXHLevel0X 33 15" xfId="14256"/>
    <cellStyle name="SAPBEXHLevel0X 33 16" xfId="26335"/>
    <cellStyle name="SAPBEXHLevel0X 33 2" xfId="4414"/>
    <cellStyle name="SAPBEXHLevel0X 33 2 2" xfId="14262"/>
    <cellStyle name="SAPBEXHLevel0X 33 2 3" xfId="26658"/>
    <cellStyle name="SAPBEXHLevel0X 33 3" xfId="5128"/>
    <cellStyle name="SAPBEXHLevel0X 33 3 2" xfId="14263"/>
    <cellStyle name="SAPBEXHLevel0X 33 3 3" xfId="27372"/>
    <cellStyle name="SAPBEXHLevel0X 33 4" xfId="5327"/>
    <cellStyle name="SAPBEXHLevel0X 33 4 2" xfId="14264"/>
    <cellStyle name="SAPBEXHLevel0X 33 4 3" xfId="27571"/>
    <cellStyle name="SAPBEXHLevel0X 33 5" xfId="5526"/>
    <cellStyle name="SAPBEXHLevel0X 33 5 2" xfId="14265"/>
    <cellStyle name="SAPBEXHLevel0X 33 5 3" xfId="27770"/>
    <cellStyle name="SAPBEXHLevel0X 33 6" xfId="5725"/>
    <cellStyle name="SAPBEXHLevel0X 33 6 2" xfId="14266"/>
    <cellStyle name="SAPBEXHLevel0X 33 6 3" xfId="27969"/>
    <cellStyle name="SAPBEXHLevel0X 33 7" xfId="5923"/>
    <cellStyle name="SAPBEXHLevel0X 33 7 2" xfId="14267"/>
    <cellStyle name="SAPBEXHLevel0X 33 7 3" xfId="28167"/>
    <cellStyle name="SAPBEXHLevel0X 33 8" xfId="6121"/>
    <cellStyle name="SAPBEXHLevel0X 33 8 2" xfId="14268"/>
    <cellStyle name="SAPBEXHLevel0X 33 8 3" xfId="28365"/>
    <cellStyle name="SAPBEXHLevel0X 33 9" xfId="6319"/>
    <cellStyle name="SAPBEXHLevel0X 33 9 2" xfId="14269"/>
    <cellStyle name="SAPBEXHLevel0X 33 9 3" xfId="28563"/>
    <cellStyle name="SAPBEXHLevel0X 34" xfId="4180"/>
    <cellStyle name="SAPBEXHLevel0X 34 10" xfId="6516"/>
    <cellStyle name="SAPBEXHLevel0X 34 10 2" xfId="14271"/>
    <cellStyle name="SAPBEXHLevel0X 34 10 3" xfId="28760"/>
    <cellStyle name="SAPBEXHLevel0X 34 11" xfId="6709"/>
    <cellStyle name="SAPBEXHLevel0X 34 11 2" xfId="14272"/>
    <cellStyle name="SAPBEXHLevel0X 34 11 3" xfId="28953"/>
    <cellStyle name="SAPBEXHLevel0X 34 12" xfId="6879"/>
    <cellStyle name="SAPBEXHLevel0X 34 12 2" xfId="14273"/>
    <cellStyle name="SAPBEXHLevel0X 34 12 3" xfId="29123"/>
    <cellStyle name="SAPBEXHLevel0X 34 13" xfId="7025"/>
    <cellStyle name="SAPBEXHLevel0X 34 13 2" xfId="14274"/>
    <cellStyle name="SAPBEXHLevel0X 34 13 3" xfId="29269"/>
    <cellStyle name="SAPBEXHLevel0X 34 14" xfId="7128"/>
    <cellStyle name="SAPBEXHLevel0X 34 14 2" xfId="14275"/>
    <cellStyle name="SAPBEXHLevel0X 34 14 3" xfId="29372"/>
    <cellStyle name="SAPBEXHLevel0X 34 15" xfId="14270"/>
    <cellStyle name="SAPBEXHLevel0X 34 16" xfId="26424"/>
    <cellStyle name="SAPBEXHLevel0X 34 2" xfId="4415"/>
    <cellStyle name="SAPBEXHLevel0X 34 2 2" xfId="14276"/>
    <cellStyle name="SAPBEXHLevel0X 34 2 3" xfId="26659"/>
    <cellStyle name="SAPBEXHLevel0X 34 3" xfId="5127"/>
    <cellStyle name="SAPBEXHLevel0X 34 3 2" xfId="14277"/>
    <cellStyle name="SAPBEXHLevel0X 34 3 3" xfId="27371"/>
    <cellStyle name="SAPBEXHLevel0X 34 4" xfId="5326"/>
    <cellStyle name="SAPBEXHLevel0X 34 4 2" xfId="14278"/>
    <cellStyle name="SAPBEXHLevel0X 34 4 3" xfId="27570"/>
    <cellStyle name="SAPBEXHLevel0X 34 5" xfId="5525"/>
    <cellStyle name="SAPBEXHLevel0X 34 5 2" xfId="14279"/>
    <cellStyle name="SAPBEXHLevel0X 34 5 3" xfId="27769"/>
    <cellStyle name="SAPBEXHLevel0X 34 6" xfId="5724"/>
    <cellStyle name="SAPBEXHLevel0X 34 6 2" xfId="14280"/>
    <cellStyle name="SAPBEXHLevel0X 34 6 3" xfId="27968"/>
    <cellStyle name="SAPBEXHLevel0X 34 7" xfId="5922"/>
    <cellStyle name="SAPBEXHLevel0X 34 7 2" xfId="14281"/>
    <cellStyle name="SAPBEXHLevel0X 34 7 3" xfId="28166"/>
    <cellStyle name="SAPBEXHLevel0X 34 8" xfId="6120"/>
    <cellStyle name="SAPBEXHLevel0X 34 8 2" xfId="14282"/>
    <cellStyle name="SAPBEXHLevel0X 34 8 3" xfId="28364"/>
    <cellStyle name="SAPBEXHLevel0X 34 9" xfId="6318"/>
    <cellStyle name="SAPBEXHLevel0X 34 9 2" xfId="14283"/>
    <cellStyle name="SAPBEXHLevel0X 34 9 3" xfId="28562"/>
    <cellStyle name="SAPBEXHLevel0X 35" xfId="4273"/>
    <cellStyle name="SAPBEXHLevel0X 35 2" xfId="14284"/>
    <cellStyle name="SAPBEXHLevel0X 35 3" xfId="26517"/>
    <cellStyle name="SAPBEXHLevel0X 36" xfId="7278"/>
    <cellStyle name="SAPBEXHLevel0X 36 2" xfId="14285"/>
    <cellStyle name="SAPBEXHLevel0X 36 3" xfId="29522"/>
    <cellStyle name="SAPBEXHLevel0X 37" xfId="7371"/>
    <cellStyle name="SAPBEXHLevel0X 37 2" xfId="14286"/>
    <cellStyle name="SAPBEXHLevel0X 37 3" xfId="29615"/>
    <cellStyle name="SAPBEXHLevel0X 38" xfId="7729"/>
    <cellStyle name="SAPBEXHLevel0X 38 2" xfId="14287"/>
    <cellStyle name="SAPBEXHLevel0X 38 3" xfId="29973"/>
    <cellStyle name="SAPBEXHLevel0X 39" xfId="9484"/>
    <cellStyle name="SAPBEXHLevel0X 39 2" xfId="14288"/>
    <cellStyle name="SAPBEXHLevel0X 39 3" xfId="30821"/>
    <cellStyle name="SAPBEXHLevel0X 4" xfId="2581"/>
    <cellStyle name="SAPBEXHLevel0X 4 10" xfId="6317"/>
    <cellStyle name="SAPBEXHLevel0X 4 10 2" xfId="14290"/>
    <cellStyle name="SAPBEXHLevel0X 4 10 3" xfId="28561"/>
    <cellStyle name="SAPBEXHLevel0X 4 11" xfId="6515"/>
    <cellStyle name="SAPBEXHLevel0X 4 11 2" xfId="14291"/>
    <cellStyle name="SAPBEXHLevel0X 4 11 3" xfId="28759"/>
    <cellStyle name="SAPBEXHLevel0X 4 12" xfId="6708"/>
    <cellStyle name="SAPBEXHLevel0X 4 12 2" xfId="14292"/>
    <cellStyle name="SAPBEXHLevel0X 4 12 3" xfId="28952"/>
    <cellStyle name="SAPBEXHLevel0X 4 13" xfId="6878"/>
    <cellStyle name="SAPBEXHLevel0X 4 13 2" xfId="14293"/>
    <cellStyle name="SAPBEXHLevel0X 4 13 3" xfId="29122"/>
    <cellStyle name="SAPBEXHLevel0X 4 14" xfId="7024"/>
    <cellStyle name="SAPBEXHLevel0X 4 14 2" xfId="14294"/>
    <cellStyle name="SAPBEXHLevel0X 4 14 3" xfId="29268"/>
    <cellStyle name="SAPBEXHLevel0X 4 15" xfId="7127"/>
    <cellStyle name="SAPBEXHLevel0X 4 15 2" xfId="14295"/>
    <cellStyle name="SAPBEXHLevel0X 4 15 3" xfId="29371"/>
    <cellStyle name="SAPBEXHLevel0X 4 16" xfId="14289"/>
    <cellStyle name="SAPBEXHLevel0X 4 17" xfId="24852"/>
    <cellStyle name="SAPBEXHLevel0X 4 2" xfId="2654"/>
    <cellStyle name="SAPBEXHLevel0X 4 2 2" xfId="14296"/>
    <cellStyle name="SAPBEXHLevel0X 4 2 3" xfId="24925"/>
    <cellStyle name="SAPBEXHLevel0X 4 3" xfId="4416"/>
    <cellStyle name="SAPBEXHLevel0X 4 3 2" xfId="14297"/>
    <cellStyle name="SAPBEXHLevel0X 4 3 3" xfId="26660"/>
    <cellStyle name="SAPBEXHLevel0X 4 4" xfId="5126"/>
    <cellStyle name="SAPBEXHLevel0X 4 4 2" xfId="14298"/>
    <cellStyle name="SAPBEXHLevel0X 4 4 3" xfId="27370"/>
    <cellStyle name="SAPBEXHLevel0X 4 5" xfId="5325"/>
    <cellStyle name="SAPBEXHLevel0X 4 5 2" xfId="14299"/>
    <cellStyle name="SAPBEXHLevel0X 4 5 3" xfId="27569"/>
    <cellStyle name="SAPBEXHLevel0X 4 6" xfId="5524"/>
    <cellStyle name="SAPBEXHLevel0X 4 6 2" xfId="14300"/>
    <cellStyle name="SAPBEXHLevel0X 4 6 3" xfId="27768"/>
    <cellStyle name="SAPBEXHLevel0X 4 7" xfId="5723"/>
    <cellStyle name="SAPBEXHLevel0X 4 7 2" xfId="14301"/>
    <cellStyle name="SAPBEXHLevel0X 4 7 3" xfId="27967"/>
    <cellStyle name="SAPBEXHLevel0X 4 8" xfId="5921"/>
    <cellStyle name="SAPBEXHLevel0X 4 8 2" xfId="14302"/>
    <cellStyle name="SAPBEXHLevel0X 4 8 3" xfId="28165"/>
    <cellStyle name="SAPBEXHLevel0X 4 9" xfId="6119"/>
    <cellStyle name="SAPBEXHLevel0X 4 9 2" xfId="14303"/>
    <cellStyle name="SAPBEXHLevel0X 4 9 3" xfId="28363"/>
    <cellStyle name="SAPBEXHLevel0X 40" xfId="9489"/>
    <cellStyle name="SAPBEXHLevel0X 40 2" xfId="14304"/>
    <cellStyle name="SAPBEXHLevel0X 40 3" xfId="30826"/>
    <cellStyle name="SAPBEXHLevel0X 41" xfId="10059"/>
    <cellStyle name="SAPBEXHLevel0X 41 2" xfId="14305"/>
    <cellStyle name="SAPBEXHLevel0X 41 3" xfId="31147"/>
    <cellStyle name="SAPBEXHLevel0X 42" xfId="10064"/>
    <cellStyle name="SAPBEXHLevel0X 42 2" xfId="14306"/>
    <cellStyle name="SAPBEXHLevel0X 42 3" xfId="31152"/>
    <cellStyle name="SAPBEXHLevel0X 43" xfId="10069"/>
    <cellStyle name="SAPBEXHLevel0X 43 2" xfId="14307"/>
    <cellStyle name="SAPBEXHLevel0X 43 3" xfId="31157"/>
    <cellStyle name="SAPBEXHLevel0X 44" xfId="10074"/>
    <cellStyle name="SAPBEXHLevel0X 44 2" xfId="14308"/>
    <cellStyle name="SAPBEXHLevel0X 44 3" xfId="31162"/>
    <cellStyle name="SAPBEXHLevel0X 45" xfId="10182"/>
    <cellStyle name="SAPBEXHLevel0X 45 2" xfId="14309"/>
    <cellStyle name="SAPBEXHLevel0X 45 3" xfId="31270"/>
    <cellStyle name="SAPBEXHLevel0X 46" xfId="10208"/>
    <cellStyle name="SAPBEXHLevel0X 46 2" xfId="14310"/>
    <cellStyle name="SAPBEXHLevel0X 46 3" xfId="31296"/>
    <cellStyle name="SAPBEXHLevel0X 47" xfId="10352"/>
    <cellStyle name="SAPBEXHLevel0X 47 2" xfId="14311"/>
    <cellStyle name="SAPBEXHLevel0X 47 3" xfId="31440"/>
    <cellStyle name="SAPBEXHLevel0X 48" xfId="10372"/>
    <cellStyle name="SAPBEXHLevel0X 48 2" xfId="14312"/>
    <cellStyle name="SAPBEXHLevel0X 48 3" xfId="31460"/>
    <cellStyle name="SAPBEXHLevel0X 49" xfId="10454"/>
    <cellStyle name="SAPBEXHLevel0X 49 2" xfId="14313"/>
    <cellStyle name="SAPBEXHLevel0X 49 3" xfId="31542"/>
    <cellStyle name="SAPBEXHLevel0X 5" xfId="2588"/>
    <cellStyle name="SAPBEXHLevel0X 5 10" xfId="6315"/>
    <cellStyle name="SAPBEXHLevel0X 5 10 2" xfId="14315"/>
    <cellStyle name="SAPBEXHLevel0X 5 10 3" xfId="28559"/>
    <cellStyle name="SAPBEXHLevel0X 5 11" xfId="6513"/>
    <cellStyle name="SAPBEXHLevel0X 5 11 2" xfId="14316"/>
    <cellStyle name="SAPBEXHLevel0X 5 11 3" xfId="28757"/>
    <cellStyle name="SAPBEXHLevel0X 5 12" xfId="6706"/>
    <cellStyle name="SAPBEXHLevel0X 5 12 2" xfId="14317"/>
    <cellStyle name="SAPBEXHLevel0X 5 12 3" xfId="28950"/>
    <cellStyle name="SAPBEXHLevel0X 5 13" xfId="6876"/>
    <cellStyle name="SAPBEXHLevel0X 5 13 2" xfId="14318"/>
    <cellStyle name="SAPBEXHLevel0X 5 13 3" xfId="29120"/>
    <cellStyle name="SAPBEXHLevel0X 5 14" xfId="7023"/>
    <cellStyle name="SAPBEXHLevel0X 5 14 2" xfId="14319"/>
    <cellStyle name="SAPBEXHLevel0X 5 14 3" xfId="29267"/>
    <cellStyle name="SAPBEXHLevel0X 5 15" xfId="7126"/>
    <cellStyle name="SAPBEXHLevel0X 5 15 2" xfId="14320"/>
    <cellStyle name="SAPBEXHLevel0X 5 15 3" xfId="29370"/>
    <cellStyle name="SAPBEXHLevel0X 5 16" xfId="14314"/>
    <cellStyle name="SAPBEXHLevel0X 5 17" xfId="24859"/>
    <cellStyle name="SAPBEXHLevel0X 5 2" xfId="2661"/>
    <cellStyle name="SAPBEXHLevel0X 5 2 2" xfId="14321"/>
    <cellStyle name="SAPBEXHLevel0X 5 2 3" xfId="24932"/>
    <cellStyle name="SAPBEXHLevel0X 5 3" xfId="4418"/>
    <cellStyle name="SAPBEXHLevel0X 5 3 2" xfId="14322"/>
    <cellStyle name="SAPBEXHLevel0X 5 3 3" xfId="26662"/>
    <cellStyle name="SAPBEXHLevel0X 5 4" xfId="5124"/>
    <cellStyle name="SAPBEXHLevel0X 5 4 2" xfId="14323"/>
    <cellStyle name="SAPBEXHLevel0X 5 4 3" xfId="27368"/>
    <cellStyle name="SAPBEXHLevel0X 5 5" xfId="5323"/>
    <cellStyle name="SAPBEXHLevel0X 5 5 2" xfId="14324"/>
    <cellStyle name="SAPBEXHLevel0X 5 5 3" xfId="27567"/>
    <cellStyle name="SAPBEXHLevel0X 5 6" xfId="5522"/>
    <cellStyle name="SAPBEXHLevel0X 5 6 2" xfId="14325"/>
    <cellStyle name="SAPBEXHLevel0X 5 6 3" xfId="27766"/>
    <cellStyle name="SAPBEXHLevel0X 5 7" xfId="5721"/>
    <cellStyle name="SAPBEXHLevel0X 5 7 2" xfId="14326"/>
    <cellStyle name="SAPBEXHLevel0X 5 7 3" xfId="27965"/>
    <cellStyle name="SAPBEXHLevel0X 5 8" xfId="5919"/>
    <cellStyle name="SAPBEXHLevel0X 5 8 2" xfId="14327"/>
    <cellStyle name="SAPBEXHLevel0X 5 8 3" xfId="28163"/>
    <cellStyle name="SAPBEXHLevel0X 5 9" xfId="6117"/>
    <cellStyle name="SAPBEXHLevel0X 5 9 2" xfId="14328"/>
    <cellStyle name="SAPBEXHLevel0X 5 9 3" xfId="28361"/>
    <cellStyle name="SAPBEXHLevel0X 50" xfId="10480"/>
    <cellStyle name="SAPBEXHLevel0X 50 2" xfId="14329"/>
    <cellStyle name="SAPBEXHLevel0X 50 3" xfId="31568"/>
    <cellStyle name="SAPBEXHLevel0X 51" xfId="10505"/>
    <cellStyle name="SAPBEXHLevel0X 51 2" xfId="14330"/>
    <cellStyle name="SAPBEXHLevel0X 51 3" xfId="31593"/>
    <cellStyle name="SAPBEXHLevel0X 52" xfId="10524"/>
    <cellStyle name="SAPBEXHLevel0X 52 2" xfId="14331"/>
    <cellStyle name="SAPBEXHLevel0X 52 3" xfId="31612"/>
    <cellStyle name="SAPBEXHLevel0X 53" xfId="10544"/>
    <cellStyle name="SAPBEXHLevel0X 53 2" xfId="14332"/>
    <cellStyle name="SAPBEXHLevel0X 53 3" xfId="31632"/>
    <cellStyle name="SAPBEXHLevel0X 54" xfId="10599"/>
    <cellStyle name="SAPBEXHLevel0X 54 2" xfId="14333"/>
    <cellStyle name="SAPBEXHLevel0X 54 3" xfId="31687"/>
    <cellStyle name="SAPBEXHLevel0X 55" xfId="24800"/>
    <cellStyle name="SAPBEXHLevel0X 6" xfId="2597"/>
    <cellStyle name="SAPBEXHLevel0X 6 10" xfId="6313"/>
    <cellStyle name="SAPBEXHLevel0X 6 10 2" xfId="14335"/>
    <cellStyle name="SAPBEXHLevel0X 6 10 3" xfId="28557"/>
    <cellStyle name="SAPBEXHLevel0X 6 11" xfId="6511"/>
    <cellStyle name="SAPBEXHLevel0X 6 11 2" xfId="14336"/>
    <cellStyle name="SAPBEXHLevel0X 6 11 3" xfId="28755"/>
    <cellStyle name="SAPBEXHLevel0X 6 12" xfId="6705"/>
    <cellStyle name="SAPBEXHLevel0X 6 12 2" xfId="14337"/>
    <cellStyle name="SAPBEXHLevel0X 6 12 3" xfId="28949"/>
    <cellStyle name="SAPBEXHLevel0X 6 13" xfId="6875"/>
    <cellStyle name="SAPBEXHLevel0X 6 13 2" xfId="14338"/>
    <cellStyle name="SAPBEXHLevel0X 6 13 3" xfId="29119"/>
    <cellStyle name="SAPBEXHLevel0X 6 14" xfId="7022"/>
    <cellStyle name="SAPBEXHLevel0X 6 14 2" xfId="14339"/>
    <cellStyle name="SAPBEXHLevel0X 6 14 3" xfId="29266"/>
    <cellStyle name="SAPBEXHLevel0X 6 15" xfId="7125"/>
    <cellStyle name="SAPBEXHLevel0X 6 15 2" xfId="14340"/>
    <cellStyle name="SAPBEXHLevel0X 6 15 3" xfId="29369"/>
    <cellStyle name="SAPBEXHLevel0X 6 16" xfId="14334"/>
    <cellStyle name="SAPBEXHLevel0X 6 17" xfId="24868"/>
    <cellStyle name="SAPBEXHLevel0X 6 2" xfId="2668"/>
    <cellStyle name="SAPBEXHLevel0X 6 2 2" xfId="14341"/>
    <cellStyle name="SAPBEXHLevel0X 6 2 3" xfId="24939"/>
    <cellStyle name="SAPBEXHLevel0X 6 3" xfId="4420"/>
    <cellStyle name="SAPBEXHLevel0X 6 3 2" xfId="14342"/>
    <cellStyle name="SAPBEXHLevel0X 6 3 3" xfId="26664"/>
    <cellStyle name="SAPBEXHLevel0X 6 4" xfId="5122"/>
    <cellStyle name="SAPBEXHLevel0X 6 4 2" xfId="14343"/>
    <cellStyle name="SAPBEXHLevel0X 6 4 3" xfId="27366"/>
    <cellStyle name="SAPBEXHLevel0X 6 5" xfId="5321"/>
    <cellStyle name="SAPBEXHLevel0X 6 5 2" xfId="14344"/>
    <cellStyle name="SAPBEXHLevel0X 6 5 3" xfId="27565"/>
    <cellStyle name="SAPBEXHLevel0X 6 6" xfId="5520"/>
    <cellStyle name="SAPBEXHLevel0X 6 6 2" xfId="14345"/>
    <cellStyle name="SAPBEXHLevel0X 6 6 3" xfId="27764"/>
    <cellStyle name="SAPBEXHLevel0X 6 7" xfId="5719"/>
    <cellStyle name="SAPBEXHLevel0X 6 7 2" xfId="14346"/>
    <cellStyle name="SAPBEXHLevel0X 6 7 3" xfId="27963"/>
    <cellStyle name="SAPBEXHLevel0X 6 8" xfId="5917"/>
    <cellStyle name="SAPBEXHLevel0X 6 8 2" xfId="14347"/>
    <cellStyle name="SAPBEXHLevel0X 6 8 3" xfId="28161"/>
    <cellStyle name="SAPBEXHLevel0X 6 9" xfId="6115"/>
    <cellStyle name="SAPBEXHLevel0X 6 9 2" xfId="14348"/>
    <cellStyle name="SAPBEXHLevel0X 6 9 3" xfId="28359"/>
    <cellStyle name="SAPBEXHLevel0X 7" xfId="2614"/>
    <cellStyle name="SAPBEXHLevel0X 7 10" xfId="6311"/>
    <cellStyle name="SAPBEXHLevel0X 7 10 2" xfId="14350"/>
    <cellStyle name="SAPBEXHLevel0X 7 10 3" xfId="28555"/>
    <cellStyle name="SAPBEXHLevel0X 7 11" xfId="6509"/>
    <cellStyle name="SAPBEXHLevel0X 7 11 2" xfId="14351"/>
    <cellStyle name="SAPBEXHLevel0X 7 11 3" xfId="28753"/>
    <cellStyle name="SAPBEXHLevel0X 7 12" xfId="6703"/>
    <cellStyle name="SAPBEXHLevel0X 7 12 2" xfId="14352"/>
    <cellStyle name="SAPBEXHLevel0X 7 12 3" xfId="28947"/>
    <cellStyle name="SAPBEXHLevel0X 7 13" xfId="6873"/>
    <cellStyle name="SAPBEXHLevel0X 7 13 2" xfId="14353"/>
    <cellStyle name="SAPBEXHLevel0X 7 13 3" xfId="29117"/>
    <cellStyle name="SAPBEXHLevel0X 7 14" xfId="7021"/>
    <cellStyle name="SAPBEXHLevel0X 7 14 2" xfId="14354"/>
    <cellStyle name="SAPBEXHLevel0X 7 14 3" xfId="29265"/>
    <cellStyle name="SAPBEXHLevel0X 7 15" xfId="7124"/>
    <cellStyle name="SAPBEXHLevel0X 7 15 2" xfId="14355"/>
    <cellStyle name="SAPBEXHLevel0X 7 15 3" xfId="29368"/>
    <cellStyle name="SAPBEXHLevel0X 7 16" xfId="14349"/>
    <cellStyle name="SAPBEXHLevel0X 7 17" xfId="24885"/>
    <cellStyle name="SAPBEXHLevel0X 7 2" xfId="2675"/>
    <cellStyle name="SAPBEXHLevel0X 7 2 2" xfId="14356"/>
    <cellStyle name="SAPBEXHLevel0X 7 2 3" xfId="24946"/>
    <cellStyle name="SAPBEXHLevel0X 7 3" xfId="4422"/>
    <cellStyle name="SAPBEXHLevel0X 7 3 2" xfId="14357"/>
    <cellStyle name="SAPBEXHLevel0X 7 3 3" xfId="26666"/>
    <cellStyle name="SAPBEXHLevel0X 7 4" xfId="5120"/>
    <cellStyle name="SAPBEXHLevel0X 7 4 2" xfId="14358"/>
    <cellStyle name="SAPBEXHLevel0X 7 4 3" xfId="27364"/>
    <cellStyle name="SAPBEXHLevel0X 7 5" xfId="5319"/>
    <cellStyle name="SAPBEXHLevel0X 7 5 2" xfId="14359"/>
    <cellStyle name="SAPBEXHLevel0X 7 5 3" xfId="27563"/>
    <cellStyle name="SAPBEXHLevel0X 7 6" xfId="5518"/>
    <cellStyle name="SAPBEXHLevel0X 7 6 2" xfId="14360"/>
    <cellStyle name="SAPBEXHLevel0X 7 6 3" xfId="27762"/>
    <cellStyle name="SAPBEXHLevel0X 7 7" xfId="5717"/>
    <cellStyle name="SAPBEXHLevel0X 7 7 2" xfId="14361"/>
    <cellStyle name="SAPBEXHLevel0X 7 7 3" xfId="27961"/>
    <cellStyle name="SAPBEXHLevel0X 7 8" xfId="5915"/>
    <cellStyle name="SAPBEXHLevel0X 7 8 2" xfId="14362"/>
    <cellStyle name="SAPBEXHLevel0X 7 8 3" xfId="28159"/>
    <cellStyle name="SAPBEXHLevel0X 7 9" xfId="6113"/>
    <cellStyle name="SAPBEXHLevel0X 7 9 2" xfId="14363"/>
    <cellStyle name="SAPBEXHLevel0X 7 9 3" xfId="28357"/>
    <cellStyle name="SAPBEXHLevel0X 8" xfId="2623"/>
    <cellStyle name="SAPBEXHLevel0X 8 10" xfId="6309"/>
    <cellStyle name="SAPBEXHLevel0X 8 10 2" xfId="14365"/>
    <cellStyle name="SAPBEXHLevel0X 8 10 3" xfId="28553"/>
    <cellStyle name="SAPBEXHLevel0X 8 11" xfId="6507"/>
    <cellStyle name="SAPBEXHLevel0X 8 11 2" xfId="14366"/>
    <cellStyle name="SAPBEXHLevel0X 8 11 3" xfId="28751"/>
    <cellStyle name="SAPBEXHLevel0X 8 12" xfId="6701"/>
    <cellStyle name="SAPBEXHLevel0X 8 12 2" xfId="14367"/>
    <cellStyle name="SAPBEXHLevel0X 8 12 3" xfId="28945"/>
    <cellStyle name="SAPBEXHLevel0X 8 13" xfId="6871"/>
    <cellStyle name="SAPBEXHLevel0X 8 13 2" xfId="14368"/>
    <cellStyle name="SAPBEXHLevel0X 8 13 3" xfId="29115"/>
    <cellStyle name="SAPBEXHLevel0X 8 14" xfId="7020"/>
    <cellStyle name="SAPBEXHLevel0X 8 14 2" xfId="14369"/>
    <cellStyle name="SAPBEXHLevel0X 8 14 3" xfId="29264"/>
    <cellStyle name="SAPBEXHLevel0X 8 15" xfId="7123"/>
    <cellStyle name="SAPBEXHLevel0X 8 15 2" xfId="14370"/>
    <cellStyle name="SAPBEXHLevel0X 8 15 3" xfId="29367"/>
    <cellStyle name="SAPBEXHLevel0X 8 16" xfId="14364"/>
    <cellStyle name="SAPBEXHLevel0X 8 17" xfId="24894"/>
    <cellStyle name="SAPBEXHLevel0X 8 2" xfId="2682"/>
    <cellStyle name="SAPBEXHLevel0X 8 2 2" xfId="14371"/>
    <cellStyle name="SAPBEXHLevel0X 8 2 3" xfId="24953"/>
    <cellStyle name="SAPBEXHLevel0X 8 3" xfId="4424"/>
    <cellStyle name="SAPBEXHLevel0X 8 3 2" xfId="14372"/>
    <cellStyle name="SAPBEXHLevel0X 8 3 3" xfId="26668"/>
    <cellStyle name="SAPBEXHLevel0X 8 4" xfId="5118"/>
    <cellStyle name="SAPBEXHLevel0X 8 4 2" xfId="14373"/>
    <cellStyle name="SAPBEXHLevel0X 8 4 3" xfId="27362"/>
    <cellStyle name="SAPBEXHLevel0X 8 5" xfId="5317"/>
    <cellStyle name="SAPBEXHLevel0X 8 5 2" xfId="14374"/>
    <cellStyle name="SAPBEXHLevel0X 8 5 3" xfId="27561"/>
    <cellStyle name="SAPBEXHLevel0X 8 6" xfId="5516"/>
    <cellStyle name="SAPBEXHLevel0X 8 6 2" xfId="14375"/>
    <cellStyle name="SAPBEXHLevel0X 8 6 3" xfId="27760"/>
    <cellStyle name="SAPBEXHLevel0X 8 7" xfId="5715"/>
    <cellStyle name="SAPBEXHLevel0X 8 7 2" xfId="14376"/>
    <cellStyle name="SAPBEXHLevel0X 8 7 3" xfId="27959"/>
    <cellStyle name="SAPBEXHLevel0X 8 8" xfId="5913"/>
    <cellStyle name="SAPBEXHLevel0X 8 8 2" xfId="14377"/>
    <cellStyle name="SAPBEXHLevel0X 8 8 3" xfId="28157"/>
    <cellStyle name="SAPBEXHLevel0X 8 9" xfId="6111"/>
    <cellStyle name="SAPBEXHLevel0X 8 9 2" xfId="14378"/>
    <cellStyle name="SAPBEXHLevel0X 8 9 3" xfId="28355"/>
    <cellStyle name="SAPBEXHLevel0X 9" xfId="2632"/>
    <cellStyle name="SAPBEXHLevel0X 9 10" xfId="6307"/>
    <cellStyle name="SAPBEXHLevel0X 9 10 2" xfId="14380"/>
    <cellStyle name="SAPBEXHLevel0X 9 10 3" xfId="28551"/>
    <cellStyle name="SAPBEXHLevel0X 9 11" xfId="6505"/>
    <cellStyle name="SAPBEXHLevel0X 9 11 2" xfId="14381"/>
    <cellStyle name="SAPBEXHLevel0X 9 11 3" xfId="28749"/>
    <cellStyle name="SAPBEXHLevel0X 9 12" xfId="6699"/>
    <cellStyle name="SAPBEXHLevel0X 9 12 2" xfId="14382"/>
    <cellStyle name="SAPBEXHLevel0X 9 12 3" xfId="28943"/>
    <cellStyle name="SAPBEXHLevel0X 9 13" xfId="6869"/>
    <cellStyle name="SAPBEXHLevel0X 9 13 2" xfId="14383"/>
    <cellStyle name="SAPBEXHLevel0X 9 13 3" xfId="29113"/>
    <cellStyle name="SAPBEXHLevel0X 9 14" xfId="7019"/>
    <cellStyle name="SAPBEXHLevel0X 9 14 2" xfId="14384"/>
    <cellStyle name="SAPBEXHLevel0X 9 14 3" xfId="29263"/>
    <cellStyle name="SAPBEXHLevel0X 9 15" xfId="7122"/>
    <cellStyle name="SAPBEXHLevel0X 9 15 2" xfId="14385"/>
    <cellStyle name="SAPBEXHLevel0X 9 15 3" xfId="29366"/>
    <cellStyle name="SAPBEXHLevel0X 9 16" xfId="14379"/>
    <cellStyle name="SAPBEXHLevel0X 9 17" xfId="24903"/>
    <cellStyle name="SAPBEXHLevel0X 9 2" xfId="2689"/>
    <cellStyle name="SAPBEXHLevel0X 9 2 2" xfId="14386"/>
    <cellStyle name="SAPBEXHLevel0X 9 2 3" xfId="24960"/>
    <cellStyle name="SAPBEXHLevel0X 9 3" xfId="4426"/>
    <cellStyle name="SAPBEXHLevel0X 9 3 2" xfId="14387"/>
    <cellStyle name="SAPBEXHLevel0X 9 3 3" xfId="26670"/>
    <cellStyle name="SAPBEXHLevel0X 9 4" xfId="5116"/>
    <cellStyle name="SAPBEXHLevel0X 9 4 2" xfId="14388"/>
    <cellStyle name="SAPBEXHLevel0X 9 4 3" xfId="27360"/>
    <cellStyle name="SAPBEXHLevel0X 9 5" xfId="5315"/>
    <cellStyle name="SAPBEXHLevel0X 9 5 2" xfId="14389"/>
    <cellStyle name="SAPBEXHLevel0X 9 5 3" xfId="27559"/>
    <cellStyle name="SAPBEXHLevel0X 9 6" xfId="5514"/>
    <cellStyle name="SAPBEXHLevel0X 9 6 2" xfId="14390"/>
    <cellStyle name="SAPBEXHLevel0X 9 6 3" xfId="27758"/>
    <cellStyle name="SAPBEXHLevel0X 9 7" xfId="5713"/>
    <cellStyle name="SAPBEXHLevel0X 9 7 2" xfId="14391"/>
    <cellStyle name="SAPBEXHLevel0X 9 7 3" xfId="27957"/>
    <cellStyle name="SAPBEXHLevel0X 9 8" xfId="5911"/>
    <cellStyle name="SAPBEXHLevel0X 9 8 2" xfId="14392"/>
    <cellStyle name="SAPBEXHLevel0X 9 8 3" xfId="28155"/>
    <cellStyle name="SAPBEXHLevel0X 9 9" xfId="6109"/>
    <cellStyle name="SAPBEXHLevel0X 9 9 2" xfId="14393"/>
    <cellStyle name="SAPBEXHLevel0X 9 9 3" xfId="28353"/>
    <cellStyle name="SAPBEXHLevel1" xfId="2520"/>
    <cellStyle name="SAPBEXHLevel1 10" xfId="14394"/>
    <cellStyle name="SAPBEXHLevel1 11" xfId="24801"/>
    <cellStyle name="SAPBEXHLevel1 2" xfId="2853"/>
    <cellStyle name="SAPBEXHLevel1 2 2" xfId="14395"/>
    <cellStyle name="SAPBEXHLevel1 2 3" xfId="25101"/>
    <cellStyle name="SAPBEXHLevel1 3" xfId="9789"/>
    <cellStyle name="SAPBEXHLevel1 3 2" xfId="14396"/>
    <cellStyle name="SAPBEXHLevel1 3 3" xfId="30996"/>
    <cellStyle name="SAPBEXHLevel1 4" xfId="9810"/>
    <cellStyle name="SAPBEXHLevel1 4 2" xfId="14397"/>
    <cellStyle name="SAPBEXHLevel1 4 3" xfId="31007"/>
    <cellStyle name="SAPBEXHLevel1 5" xfId="9905"/>
    <cellStyle name="SAPBEXHLevel1 5 2" xfId="14398"/>
    <cellStyle name="SAPBEXHLevel1 5 3" xfId="31051"/>
    <cellStyle name="SAPBEXHLevel1 6" xfId="9821"/>
    <cellStyle name="SAPBEXHLevel1 6 2" xfId="14399"/>
    <cellStyle name="SAPBEXHLevel1 6 3" xfId="31016"/>
    <cellStyle name="SAPBEXHLevel1 7" xfId="9863"/>
    <cellStyle name="SAPBEXHLevel1 7 2" xfId="14400"/>
    <cellStyle name="SAPBEXHLevel1 7 3" xfId="31030"/>
    <cellStyle name="SAPBEXHLevel1 8" xfId="9879"/>
    <cellStyle name="SAPBEXHLevel1 8 2" xfId="14401"/>
    <cellStyle name="SAPBEXHLevel1 8 3" xfId="31039"/>
    <cellStyle name="SAPBEXHLevel1 9" xfId="9848"/>
    <cellStyle name="SAPBEXHLevel1 9 2" xfId="14402"/>
    <cellStyle name="SAPBEXHLevel1 9 3" xfId="31027"/>
    <cellStyle name="SAPBEXHLevel1X" xfId="2521"/>
    <cellStyle name="SAPBEXHLevel1X 10" xfId="2699"/>
    <cellStyle name="SAPBEXHLevel1X 10 10" xfId="6302"/>
    <cellStyle name="SAPBEXHLevel1X 10 10 2" xfId="14405"/>
    <cellStyle name="SAPBEXHLevel1X 10 10 3" xfId="28546"/>
    <cellStyle name="SAPBEXHLevel1X 10 11" xfId="6500"/>
    <cellStyle name="SAPBEXHLevel1X 10 11 2" xfId="14406"/>
    <cellStyle name="SAPBEXHLevel1X 10 11 3" xfId="28744"/>
    <cellStyle name="SAPBEXHLevel1X 10 12" xfId="6694"/>
    <cellStyle name="SAPBEXHLevel1X 10 12 2" xfId="14407"/>
    <cellStyle name="SAPBEXHLevel1X 10 12 3" xfId="28938"/>
    <cellStyle name="SAPBEXHLevel1X 10 13" xfId="6864"/>
    <cellStyle name="SAPBEXHLevel1X 10 13 2" xfId="14408"/>
    <cellStyle name="SAPBEXHLevel1X 10 13 3" xfId="29108"/>
    <cellStyle name="SAPBEXHLevel1X 10 14" xfId="7018"/>
    <cellStyle name="SAPBEXHLevel1X 10 14 2" xfId="14409"/>
    <cellStyle name="SAPBEXHLevel1X 10 14 3" xfId="29262"/>
    <cellStyle name="SAPBEXHLevel1X 10 15" xfId="7121"/>
    <cellStyle name="SAPBEXHLevel1X 10 15 2" xfId="14410"/>
    <cellStyle name="SAPBEXHLevel1X 10 15 3" xfId="29365"/>
    <cellStyle name="SAPBEXHLevel1X 10 16" xfId="14404"/>
    <cellStyle name="SAPBEXHLevel1X 10 17" xfId="24970"/>
    <cellStyle name="SAPBEXHLevel1X 10 2" xfId="2746"/>
    <cellStyle name="SAPBEXHLevel1X 10 2 2" xfId="14411"/>
    <cellStyle name="SAPBEXHLevel1X 10 2 3" xfId="25016"/>
    <cellStyle name="SAPBEXHLevel1X 10 3" xfId="4431"/>
    <cellStyle name="SAPBEXHLevel1X 10 3 2" xfId="14412"/>
    <cellStyle name="SAPBEXHLevel1X 10 3 3" xfId="26675"/>
    <cellStyle name="SAPBEXHLevel1X 10 4" xfId="5111"/>
    <cellStyle name="SAPBEXHLevel1X 10 4 2" xfId="14413"/>
    <cellStyle name="SAPBEXHLevel1X 10 4 3" xfId="27355"/>
    <cellStyle name="SAPBEXHLevel1X 10 5" xfId="5310"/>
    <cellStyle name="SAPBEXHLevel1X 10 5 2" xfId="14414"/>
    <cellStyle name="SAPBEXHLevel1X 10 5 3" xfId="27554"/>
    <cellStyle name="SAPBEXHLevel1X 10 6" xfId="5509"/>
    <cellStyle name="SAPBEXHLevel1X 10 6 2" xfId="14415"/>
    <cellStyle name="SAPBEXHLevel1X 10 6 3" xfId="27753"/>
    <cellStyle name="SAPBEXHLevel1X 10 7" xfId="5708"/>
    <cellStyle name="SAPBEXHLevel1X 10 7 2" xfId="14416"/>
    <cellStyle name="SAPBEXHLevel1X 10 7 3" xfId="27952"/>
    <cellStyle name="SAPBEXHLevel1X 10 8" xfId="5906"/>
    <cellStyle name="SAPBEXHLevel1X 10 8 2" xfId="14417"/>
    <cellStyle name="SAPBEXHLevel1X 10 8 3" xfId="28150"/>
    <cellStyle name="SAPBEXHLevel1X 10 9" xfId="6104"/>
    <cellStyle name="SAPBEXHLevel1X 10 9 2" xfId="14418"/>
    <cellStyle name="SAPBEXHLevel1X 10 9 3" xfId="28348"/>
    <cellStyle name="SAPBEXHLevel1X 11" xfId="2708"/>
    <cellStyle name="SAPBEXHLevel1X 11 10" xfId="6301"/>
    <cellStyle name="SAPBEXHLevel1X 11 10 2" xfId="14420"/>
    <cellStyle name="SAPBEXHLevel1X 11 10 3" xfId="28545"/>
    <cellStyle name="SAPBEXHLevel1X 11 11" xfId="6499"/>
    <cellStyle name="SAPBEXHLevel1X 11 11 2" xfId="14421"/>
    <cellStyle name="SAPBEXHLevel1X 11 11 3" xfId="28743"/>
    <cellStyle name="SAPBEXHLevel1X 11 12" xfId="6693"/>
    <cellStyle name="SAPBEXHLevel1X 11 12 2" xfId="14422"/>
    <cellStyle name="SAPBEXHLevel1X 11 12 3" xfId="28937"/>
    <cellStyle name="SAPBEXHLevel1X 11 13" xfId="6863"/>
    <cellStyle name="SAPBEXHLevel1X 11 13 2" xfId="14423"/>
    <cellStyle name="SAPBEXHLevel1X 11 13 3" xfId="29107"/>
    <cellStyle name="SAPBEXHLevel1X 11 14" xfId="7017"/>
    <cellStyle name="SAPBEXHLevel1X 11 14 2" xfId="14424"/>
    <cellStyle name="SAPBEXHLevel1X 11 14 3" xfId="29261"/>
    <cellStyle name="SAPBEXHLevel1X 11 15" xfId="7120"/>
    <cellStyle name="SAPBEXHLevel1X 11 15 2" xfId="14425"/>
    <cellStyle name="SAPBEXHLevel1X 11 15 3" xfId="29364"/>
    <cellStyle name="SAPBEXHLevel1X 11 16" xfId="14419"/>
    <cellStyle name="SAPBEXHLevel1X 11 17" xfId="24979"/>
    <cellStyle name="SAPBEXHLevel1X 11 2" xfId="2753"/>
    <cellStyle name="SAPBEXHLevel1X 11 2 2" xfId="14426"/>
    <cellStyle name="SAPBEXHLevel1X 11 2 3" xfId="25023"/>
    <cellStyle name="SAPBEXHLevel1X 11 3" xfId="4432"/>
    <cellStyle name="SAPBEXHLevel1X 11 3 2" xfId="14427"/>
    <cellStyle name="SAPBEXHLevel1X 11 3 3" xfId="26676"/>
    <cellStyle name="SAPBEXHLevel1X 11 4" xfId="5110"/>
    <cellStyle name="SAPBEXHLevel1X 11 4 2" xfId="14428"/>
    <cellStyle name="SAPBEXHLevel1X 11 4 3" xfId="27354"/>
    <cellStyle name="SAPBEXHLevel1X 11 5" xfId="5309"/>
    <cellStyle name="SAPBEXHLevel1X 11 5 2" xfId="14429"/>
    <cellStyle name="SAPBEXHLevel1X 11 5 3" xfId="27553"/>
    <cellStyle name="SAPBEXHLevel1X 11 6" xfId="5508"/>
    <cellStyle name="SAPBEXHLevel1X 11 6 2" xfId="14430"/>
    <cellStyle name="SAPBEXHLevel1X 11 6 3" xfId="27752"/>
    <cellStyle name="SAPBEXHLevel1X 11 7" xfId="5707"/>
    <cellStyle name="SAPBEXHLevel1X 11 7 2" xfId="14431"/>
    <cellStyle name="SAPBEXHLevel1X 11 7 3" xfId="27951"/>
    <cellStyle name="SAPBEXHLevel1X 11 8" xfId="5905"/>
    <cellStyle name="SAPBEXHLevel1X 11 8 2" xfId="14432"/>
    <cellStyle name="SAPBEXHLevel1X 11 8 3" xfId="28149"/>
    <cellStyle name="SAPBEXHLevel1X 11 9" xfId="6103"/>
    <cellStyle name="SAPBEXHLevel1X 11 9 2" xfId="14433"/>
    <cellStyle name="SAPBEXHLevel1X 11 9 3" xfId="28347"/>
    <cellStyle name="SAPBEXHLevel1X 12" xfId="2717"/>
    <cellStyle name="SAPBEXHLevel1X 12 10" xfId="6299"/>
    <cellStyle name="SAPBEXHLevel1X 12 10 2" xfId="14435"/>
    <cellStyle name="SAPBEXHLevel1X 12 10 3" xfId="28543"/>
    <cellStyle name="SAPBEXHLevel1X 12 11" xfId="6497"/>
    <cellStyle name="SAPBEXHLevel1X 12 11 2" xfId="14436"/>
    <cellStyle name="SAPBEXHLevel1X 12 11 3" xfId="28741"/>
    <cellStyle name="SAPBEXHLevel1X 12 12" xfId="6691"/>
    <cellStyle name="SAPBEXHLevel1X 12 12 2" xfId="14437"/>
    <cellStyle name="SAPBEXHLevel1X 12 12 3" xfId="28935"/>
    <cellStyle name="SAPBEXHLevel1X 12 13" xfId="6861"/>
    <cellStyle name="SAPBEXHLevel1X 12 13 2" xfId="14438"/>
    <cellStyle name="SAPBEXHLevel1X 12 13 3" xfId="29105"/>
    <cellStyle name="SAPBEXHLevel1X 12 14" xfId="7016"/>
    <cellStyle name="SAPBEXHLevel1X 12 14 2" xfId="14439"/>
    <cellStyle name="SAPBEXHLevel1X 12 14 3" xfId="29260"/>
    <cellStyle name="SAPBEXHLevel1X 12 15" xfId="7119"/>
    <cellStyle name="SAPBEXHLevel1X 12 15 2" xfId="14440"/>
    <cellStyle name="SAPBEXHLevel1X 12 15 3" xfId="29363"/>
    <cellStyle name="SAPBEXHLevel1X 12 16" xfId="14434"/>
    <cellStyle name="SAPBEXHLevel1X 12 17" xfId="24988"/>
    <cellStyle name="SAPBEXHLevel1X 12 2" xfId="2760"/>
    <cellStyle name="SAPBEXHLevel1X 12 2 2" xfId="14441"/>
    <cellStyle name="SAPBEXHLevel1X 12 2 3" xfId="25030"/>
    <cellStyle name="SAPBEXHLevel1X 12 3" xfId="4434"/>
    <cellStyle name="SAPBEXHLevel1X 12 3 2" xfId="14442"/>
    <cellStyle name="SAPBEXHLevel1X 12 3 3" xfId="26678"/>
    <cellStyle name="SAPBEXHLevel1X 12 4" xfId="5108"/>
    <cellStyle name="SAPBEXHLevel1X 12 4 2" xfId="14443"/>
    <cellStyle name="SAPBEXHLevel1X 12 4 3" xfId="27352"/>
    <cellStyle name="SAPBEXHLevel1X 12 5" xfId="5307"/>
    <cellStyle name="SAPBEXHLevel1X 12 5 2" xfId="14444"/>
    <cellStyle name="SAPBEXHLevel1X 12 5 3" xfId="27551"/>
    <cellStyle name="SAPBEXHLevel1X 12 6" xfId="5506"/>
    <cellStyle name="SAPBEXHLevel1X 12 6 2" xfId="14445"/>
    <cellStyle name="SAPBEXHLevel1X 12 6 3" xfId="27750"/>
    <cellStyle name="SAPBEXHLevel1X 12 7" xfId="5705"/>
    <cellStyle name="SAPBEXHLevel1X 12 7 2" xfId="14446"/>
    <cellStyle name="SAPBEXHLevel1X 12 7 3" xfId="27949"/>
    <cellStyle name="SAPBEXHLevel1X 12 8" xfId="5903"/>
    <cellStyle name="SAPBEXHLevel1X 12 8 2" xfId="14447"/>
    <cellStyle name="SAPBEXHLevel1X 12 8 3" xfId="28147"/>
    <cellStyle name="SAPBEXHLevel1X 12 9" xfId="6101"/>
    <cellStyle name="SAPBEXHLevel1X 12 9 2" xfId="14448"/>
    <cellStyle name="SAPBEXHLevel1X 12 9 3" xfId="28345"/>
    <cellStyle name="SAPBEXHLevel1X 13" xfId="2725"/>
    <cellStyle name="SAPBEXHLevel1X 13 10" xfId="6297"/>
    <cellStyle name="SAPBEXHLevel1X 13 10 2" xfId="14450"/>
    <cellStyle name="SAPBEXHLevel1X 13 10 3" xfId="28541"/>
    <cellStyle name="SAPBEXHLevel1X 13 11" xfId="6495"/>
    <cellStyle name="SAPBEXHLevel1X 13 11 2" xfId="14451"/>
    <cellStyle name="SAPBEXHLevel1X 13 11 3" xfId="28739"/>
    <cellStyle name="SAPBEXHLevel1X 13 12" xfId="6689"/>
    <cellStyle name="SAPBEXHLevel1X 13 12 2" xfId="14452"/>
    <cellStyle name="SAPBEXHLevel1X 13 12 3" xfId="28933"/>
    <cellStyle name="SAPBEXHLevel1X 13 13" xfId="6859"/>
    <cellStyle name="SAPBEXHLevel1X 13 13 2" xfId="14453"/>
    <cellStyle name="SAPBEXHLevel1X 13 13 3" xfId="29103"/>
    <cellStyle name="SAPBEXHLevel1X 13 14" xfId="7015"/>
    <cellStyle name="SAPBEXHLevel1X 13 14 2" xfId="14454"/>
    <cellStyle name="SAPBEXHLevel1X 13 14 3" xfId="29259"/>
    <cellStyle name="SAPBEXHLevel1X 13 15" xfId="7118"/>
    <cellStyle name="SAPBEXHLevel1X 13 15 2" xfId="14455"/>
    <cellStyle name="SAPBEXHLevel1X 13 15 3" xfId="29362"/>
    <cellStyle name="SAPBEXHLevel1X 13 16" xfId="14449"/>
    <cellStyle name="SAPBEXHLevel1X 13 17" xfId="24996"/>
    <cellStyle name="SAPBEXHLevel1X 13 2" xfId="2767"/>
    <cellStyle name="SAPBEXHLevel1X 13 2 2" xfId="14456"/>
    <cellStyle name="SAPBEXHLevel1X 13 2 3" xfId="25037"/>
    <cellStyle name="SAPBEXHLevel1X 13 3" xfId="4436"/>
    <cellStyle name="SAPBEXHLevel1X 13 3 2" xfId="14457"/>
    <cellStyle name="SAPBEXHLevel1X 13 3 3" xfId="26680"/>
    <cellStyle name="SAPBEXHLevel1X 13 4" xfId="5106"/>
    <cellStyle name="SAPBEXHLevel1X 13 4 2" xfId="14458"/>
    <cellStyle name="SAPBEXHLevel1X 13 4 3" xfId="27350"/>
    <cellStyle name="SAPBEXHLevel1X 13 5" xfId="5305"/>
    <cellStyle name="SAPBEXHLevel1X 13 5 2" xfId="14459"/>
    <cellStyle name="SAPBEXHLevel1X 13 5 3" xfId="27549"/>
    <cellStyle name="SAPBEXHLevel1X 13 6" xfId="5504"/>
    <cellStyle name="SAPBEXHLevel1X 13 6 2" xfId="14460"/>
    <cellStyle name="SAPBEXHLevel1X 13 6 3" xfId="27748"/>
    <cellStyle name="SAPBEXHLevel1X 13 7" xfId="5703"/>
    <cellStyle name="SAPBEXHLevel1X 13 7 2" xfId="14461"/>
    <cellStyle name="SAPBEXHLevel1X 13 7 3" xfId="27947"/>
    <cellStyle name="SAPBEXHLevel1X 13 8" xfId="5901"/>
    <cellStyle name="SAPBEXHLevel1X 13 8 2" xfId="14462"/>
    <cellStyle name="SAPBEXHLevel1X 13 8 3" xfId="28145"/>
    <cellStyle name="SAPBEXHLevel1X 13 9" xfId="6099"/>
    <cellStyle name="SAPBEXHLevel1X 13 9 2" xfId="14463"/>
    <cellStyle name="SAPBEXHLevel1X 13 9 3" xfId="28343"/>
    <cellStyle name="SAPBEXHLevel1X 14" xfId="2734"/>
    <cellStyle name="SAPBEXHLevel1X 14 10" xfId="6295"/>
    <cellStyle name="SAPBEXHLevel1X 14 10 2" xfId="14465"/>
    <cellStyle name="SAPBEXHLevel1X 14 10 3" xfId="28539"/>
    <cellStyle name="SAPBEXHLevel1X 14 11" xfId="6493"/>
    <cellStyle name="SAPBEXHLevel1X 14 11 2" xfId="14466"/>
    <cellStyle name="SAPBEXHLevel1X 14 11 3" xfId="28737"/>
    <cellStyle name="SAPBEXHLevel1X 14 12" xfId="6687"/>
    <cellStyle name="SAPBEXHLevel1X 14 12 2" xfId="14467"/>
    <cellStyle name="SAPBEXHLevel1X 14 12 3" xfId="28931"/>
    <cellStyle name="SAPBEXHLevel1X 14 13" xfId="6857"/>
    <cellStyle name="SAPBEXHLevel1X 14 13 2" xfId="14468"/>
    <cellStyle name="SAPBEXHLevel1X 14 13 3" xfId="29101"/>
    <cellStyle name="SAPBEXHLevel1X 14 14" xfId="7014"/>
    <cellStyle name="SAPBEXHLevel1X 14 14 2" xfId="14469"/>
    <cellStyle name="SAPBEXHLevel1X 14 14 3" xfId="29258"/>
    <cellStyle name="SAPBEXHLevel1X 14 15" xfId="7117"/>
    <cellStyle name="SAPBEXHLevel1X 14 15 2" xfId="14470"/>
    <cellStyle name="SAPBEXHLevel1X 14 15 3" xfId="29361"/>
    <cellStyle name="SAPBEXHLevel1X 14 16" xfId="14464"/>
    <cellStyle name="SAPBEXHLevel1X 14 17" xfId="25005"/>
    <cellStyle name="SAPBEXHLevel1X 14 2" xfId="2788"/>
    <cellStyle name="SAPBEXHLevel1X 14 2 2" xfId="14471"/>
    <cellStyle name="SAPBEXHLevel1X 14 2 3" xfId="25057"/>
    <cellStyle name="SAPBEXHLevel1X 14 3" xfId="4438"/>
    <cellStyle name="SAPBEXHLevel1X 14 3 2" xfId="14472"/>
    <cellStyle name="SAPBEXHLevel1X 14 3 3" xfId="26682"/>
    <cellStyle name="SAPBEXHLevel1X 14 4" xfId="5104"/>
    <cellStyle name="SAPBEXHLevel1X 14 4 2" xfId="14473"/>
    <cellStyle name="SAPBEXHLevel1X 14 4 3" xfId="27348"/>
    <cellStyle name="SAPBEXHLevel1X 14 5" xfId="5303"/>
    <cellStyle name="SAPBEXHLevel1X 14 5 2" xfId="14474"/>
    <cellStyle name="SAPBEXHLevel1X 14 5 3" xfId="27547"/>
    <cellStyle name="SAPBEXHLevel1X 14 6" xfId="5502"/>
    <cellStyle name="SAPBEXHLevel1X 14 6 2" xfId="14475"/>
    <cellStyle name="SAPBEXHLevel1X 14 6 3" xfId="27746"/>
    <cellStyle name="SAPBEXHLevel1X 14 7" xfId="5701"/>
    <cellStyle name="SAPBEXHLevel1X 14 7 2" xfId="14476"/>
    <cellStyle name="SAPBEXHLevel1X 14 7 3" xfId="27945"/>
    <cellStyle name="SAPBEXHLevel1X 14 8" xfId="5899"/>
    <cellStyle name="SAPBEXHLevel1X 14 8 2" xfId="14477"/>
    <cellStyle name="SAPBEXHLevel1X 14 8 3" xfId="28143"/>
    <cellStyle name="SAPBEXHLevel1X 14 9" xfId="6097"/>
    <cellStyle name="SAPBEXHLevel1X 14 9 2" xfId="14478"/>
    <cellStyle name="SAPBEXHLevel1X 14 9 3" xfId="28341"/>
    <cellStyle name="SAPBEXHLevel1X 15" xfId="2776"/>
    <cellStyle name="SAPBEXHLevel1X 15 10" xfId="6293"/>
    <cellStyle name="SAPBEXHLevel1X 15 10 2" xfId="14480"/>
    <cellStyle name="SAPBEXHLevel1X 15 10 3" xfId="28537"/>
    <cellStyle name="SAPBEXHLevel1X 15 11" xfId="6491"/>
    <cellStyle name="SAPBEXHLevel1X 15 11 2" xfId="14481"/>
    <cellStyle name="SAPBEXHLevel1X 15 11 3" xfId="28735"/>
    <cellStyle name="SAPBEXHLevel1X 15 12" xfId="6685"/>
    <cellStyle name="SAPBEXHLevel1X 15 12 2" xfId="14482"/>
    <cellStyle name="SAPBEXHLevel1X 15 12 3" xfId="28929"/>
    <cellStyle name="SAPBEXHLevel1X 15 13" xfId="6855"/>
    <cellStyle name="SAPBEXHLevel1X 15 13 2" xfId="14483"/>
    <cellStyle name="SAPBEXHLevel1X 15 13 3" xfId="29099"/>
    <cellStyle name="SAPBEXHLevel1X 15 14" xfId="7013"/>
    <cellStyle name="SAPBEXHLevel1X 15 14 2" xfId="14484"/>
    <cellStyle name="SAPBEXHLevel1X 15 14 3" xfId="29257"/>
    <cellStyle name="SAPBEXHLevel1X 15 15" xfId="7116"/>
    <cellStyle name="SAPBEXHLevel1X 15 15 2" xfId="14485"/>
    <cellStyle name="SAPBEXHLevel1X 15 15 3" xfId="29360"/>
    <cellStyle name="SAPBEXHLevel1X 15 16" xfId="14479"/>
    <cellStyle name="SAPBEXHLevel1X 15 17" xfId="25046"/>
    <cellStyle name="SAPBEXHLevel1X 15 2" xfId="2795"/>
    <cellStyle name="SAPBEXHLevel1X 15 2 2" xfId="14486"/>
    <cellStyle name="SAPBEXHLevel1X 15 2 3" xfId="25064"/>
    <cellStyle name="SAPBEXHLevel1X 15 3" xfId="4440"/>
    <cellStyle name="SAPBEXHLevel1X 15 3 2" xfId="14487"/>
    <cellStyle name="SAPBEXHLevel1X 15 3 3" xfId="26684"/>
    <cellStyle name="SAPBEXHLevel1X 15 4" xfId="5102"/>
    <cellStyle name="SAPBEXHLevel1X 15 4 2" xfId="14488"/>
    <cellStyle name="SAPBEXHLevel1X 15 4 3" xfId="27346"/>
    <cellStyle name="SAPBEXHLevel1X 15 5" xfId="5301"/>
    <cellStyle name="SAPBEXHLevel1X 15 5 2" xfId="14489"/>
    <cellStyle name="SAPBEXHLevel1X 15 5 3" xfId="27545"/>
    <cellStyle name="SAPBEXHLevel1X 15 6" xfId="5500"/>
    <cellStyle name="SAPBEXHLevel1X 15 6 2" xfId="14490"/>
    <cellStyle name="SAPBEXHLevel1X 15 6 3" xfId="27744"/>
    <cellStyle name="SAPBEXHLevel1X 15 7" xfId="5699"/>
    <cellStyle name="SAPBEXHLevel1X 15 7 2" xfId="14491"/>
    <cellStyle name="SAPBEXHLevel1X 15 7 3" xfId="27943"/>
    <cellStyle name="SAPBEXHLevel1X 15 8" xfId="5897"/>
    <cellStyle name="SAPBEXHLevel1X 15 8 2" xfId="14492"/>
    <cellStyle name="SAPBEXHLevel1X 15 8 3" xfId="28141"/>
    <cellStyle name="SAPBEXHLevel1X 15 9" xfId="6095"/>
    <cellStyle name="SAPBEXHLevel1X 15 9 2" xfId="14493"/>
    <cellStyle name="SAPBEXHLevel1X 15 9 3" xfId="28339"/>
    <cellStyle name="SAPBEXHLevel1X 16" xfId="2805"/>
    <cellStyle name="SAPBEXHLevel1X 16 10" xfId="6291"/>
    <cellStyle name="SAPBEXHLevel1X 16 10 2" xfId="14495"/>
    <cellStyle name="SAPBEXHLevel1X 16 10 3" xfId="28535"/>
    <cellStyle name="SAPBEXHLevel1X 16 11" xfId="6489"/>
    <cellStyle name="SAPBEXHLevel1X 16 11 2" xfId="14496"/>
    <cellStyle name="SAPBEXHLevel1X 16 11 3" xfId="28733"/>
    <cellStyle name="SAPBEXHLevel1X 16 12" xfId="6683"/>
    <cellStyle name="SAPBEXHLevel1X 16 12 2" xfId="14497"/>
    <cellStyle name="SAPBEXHLevel1X 16 12 3" xfId="28927"/>
    <cellStyle name="SAPBEXHLevel1X 16 13" xfId="6853"/>
    <cellStyle name="SAPBEXHLevel1X 16 13 2" xfId="14498"/>
    <cellStyle name="SAPBEXHLevel1X 16 13 3" xfId="29097"/>
    <cellStyle name="SAPBEXHLevel1X 16 14" xfId="7012"/>
    <cellStyle name="SAPBEXHLevel1X 16 14 2" xfId="14499"/>
    <cellStyle name="SAPBEXHLevel1X 16 14 3" xfId="29256"/>
    <cellStyle name="SAPBEXHLevel1X 16 15" xfId="7115"/>
    <cellStyle name="SAPBEXHLevel1X 16 15 2" xfId="14500"/>
    <cellStyle name="SAPBEXHLevel1X 16 15 3" xfId="29359"/>
    <cellStyle name="SAPBEXHLevel1X 16 16" xfId="14494"/>
    <cellStyle name="SAPBEXHLevel1X 16 17" xfId="25074"/>
    <cellStyle name="SAPBEXHLevel1X 16 2" xfId="2815"/>
    <cellStyle name="SAPBEXHLevel1X 16 2 2" xfId="14501"/>
    <cellStyle name="SAPBEXHLevel1X 16 2 3" xfId="25083"/>
    <cellStyle name="SAPBEXHLevel1X 16 3" xfId="4442"/>
    <cellStyle name="SAPBEXHLevel1X 16 3 2" xfId="14502"/>
    <cellStyle name="SAPBEXHLevel1X 16 3 3" xfId="26686"/>
    <cellStyle name="SAPBEXHLevel1X 16 4" xfId="5100"/>
    <cellStyle name="SAPBEXHLevel1X 16 4 2" xfId="14503"/>
    <cellStyle name="SAPBEXHLevel1X 16 4 3" xfId="27344"/>
    <cellStyle name="SAPBEXHLevel1X 16 5" xfId="5299"/>
    <cellStyle name="SAPBEXHLevel1X 16 5 2" xfId="14504"/>
    <cellStyle name="SAPBEXHLevel1X 16 5 3" xfId="27543"/>
    <cellStyle name="SAPBEXHLevel1X 16 6" xfId="5498"/>
    <cellStyle name="SAPBEXHLevel1X 16 6 2" xfId="14505"/>
    <cellStyle name="SAPBEXHLevel1X 16 6 3" xfId="27742"/>
    <cellStyle name="SAPBEXHLevel1X 16 7" xfId="5697"/>
    <cellStyle name="SAPBEXHLevel1X 16 7 2" xfId="14506"/>
    <cellStyle name="SAPBEXHLevel1X 16 7 3" xfId="27941"/>
    <cellStyle name="SAPBEXHLevel1X 16 8" xfId="5895"/>
    <cellStyle name="SAPBEXHLevel1X 16 8 2" xfId="14507"/>
    <cellStyle name="SAPBEXHLevel1X 16 8 3" xfId="28139"/>
    <cellStyle name="SAPBEXHLevel1X 16 9" xfId="6093"/>
    <cellStyle name="SAPBEXHLevel1X 16 9 2" xfId="14508"/>
    <cellStyle name="SAPBEXHLevel1X 16 9 3" xfId="28337"/>
    <cellStyle name="SAPBEXHLevel1X 17" xfId="2828"/>
    <cellStyle name="SAPBEXHLevel1X 17 10" xfId="6289"/>
    <cellStyle name="SAPBEXHLevel1X 17 10 2" xfId="14510"/>
    <cellStyle name="SAPBEXHLevel1X 17 10 3" xfId="28533"/>
    <cellStyle name="SAPBEXHLevel1X 17 11" xfId="6487"/>
    <cellStyle name="SAPBEXHLevel1X 17 11 2" xfId="14511"/>
    <cellStyle name="SAPBEXHLevel1X 17 11 3" xfId="28731"/>
    <cellStyle name="SAPBEXHLevel1X 17 12" xfId="6681"/>
    <cellStyle name="SAPBEXHLevel1X 17 12 2" xfId="14512"/>
    <cellStyle name="SAPBEXHLevel1X 17 12 3" xfId="28925"/>
    <cellStyle name="SAPBEXHLevel1X 17 13" xfId="6851"/>
    <cellStyle name="SAPBEXHLevel1X 17 13 2" xfId="14513"/>
    <cellStyle name="SAPBEXHLevel1X 17 13 3" xfId="29095"/>
    <cellStyle name="SAPBEXHLevel1X 17 14" xfId="7011"/>
    <cellStyle name="SAPBEXHLevel1X 17 14 2" xfId="14514"/>
    <cellStyle name="SAPBEXHLevel1X 17 14 3" xfId="29255"/>
    <cellStyle name="SAPBEXHLevel1X 17 15" xfId="7114"/>
    <cellStyle name="SAPBEXHLevel1X 17 15 2" xfId="14515"/>
    <cellStyle name="SAPBEXHLevel1X 17 15 3" xfId="29358"/>
    <cellStyle name="SAPBEXHLevel1X 17 16" xfId="14509"/>
    <cellStyle name="SAPBEXHLevel1X 17 17" xfId="25095"/>
    <cellStyle name="SAPBEXHLevel1X 17 2" xfId="2860"/>
    <cellStyle name="SAPBEXHLevel1X 17 2 2" xfId="14516"/>
    <cellStyle name="SAPBEXHLevel1X 17 2 3" xfId="25108"/>
    <cellStyle name="SAPBEXHLevel1X 17 3" xfId="4444"/>
    <cellStyle name="SAPBEXHLevel1X 17 3 2" xfId="14517"/>
    <cellStyle name="SAPBEXHLevel1X 17 3 3" xfId="26688"/>
    <cellStyle name="SAPBEXHLevel1X 17 4" xfId="5098"/>
    <cellStyle name="SAPBEXHLevel1X 17 4 2" xfId="14518"/>
    <cellStyle name="SAPBEXHLevel1X 17 4 3" xfId="27342"/>
    <cellStyle name="SAPBEXHLevel1X 17 5" xfId="5297"/>
    <cellStyle name="SAPBEXHLevel1X 17 5 2" xfId="14519"/>
    <cellStyle name="SAPBEXHLevel1X 17 5 3" xfId="27541"/>
    <cellStyle name="SAPBEXHLevel1X 17 6" xfId="5496"/>
    <cellStyle name="SAPBEXHLevel1X 17 6 2" xfId="14520"/>
    <cellStyle name="SAPBEXHLevel1X 17 6 3" xfId="27740"/>
    <cellStyle name="SAPBEXHLevel1X 17 7" xfId="5695"/>
    <cellStyle name="SAPBEXHLevel1X 17 7 2" xfId="14521"/>
    <cellStyle name="SAPBEXHLevel1X 17 7 3" xfId="27939"/>
    <cellStyle name="SAPBEXHLevel1X 17 8" xfId="5893"/>
    <cellStyle name="SAPBEXHLevel1X 17 8 2" xfId="14522"/>
    <cellStyle name="SAPBEXHLevel1X 17 8 3" xfId="28137"/>
    <cellStyle name="SAPBEXHLevel1X 17 9" xfId="6091"/>
    <cellStyle name="SAPBEXHLevel1X 17 9 2" xfId="14523"/>
    <cellStyle name="SAPBEXHLevel1X 17 9 3" xfId="28335"/>
    <cellStyle name="SAPBEXHLevel1X 18" xfId="2868"/>
    <cellStyle name="SAPBEXHLevel1X 18 10" xfId="6287"/>
    <cellStyle name="SAPBEXHLevel1X 18 10 2" xfId="14525"/>
    <cellStyle name="SAPBEXHLevel1X 18 10 3" xfId="28531"/>
    <cellStyle name="SAPBEXHLevel1X 18 11" xfId="6485"/>
    <cellStyle name="SAPBEXHLevel1X 18 11 2" xfId="14526"/>
    <cellStyle name="SAPBEXHLevel1X 18 11 3" xfId="28729"/>
    <cellStyle name="SAPBEXHLevel1X 18 12" xfId="6680"/>
    <cellStyle name="SAPBEXHLevel1X 18 12 2" xfId="14527"/>
    <cellStyle name="SAPBEXHLevel1X 18 12 3" xfId="28924"/>
    <cellStyle name="SAPBEXHLevel1X 18 13" xfId="6850"/>
    <cellStyle name="SAPBEXHLevel1X 18 13 2" xfId="14528"/>
    <cellStyle name="SAPBEXHLevel1X 18 13 3" xfId="29094"/>
    <cellStyle name="SAPBEXHLevel1X 18 14" xfId="7010"/>
    <cellStyle name="SAPBEXHLevel1X 18 14 2" xfId="14529"/>
    <cellStyle name="SAPBEXHLevel1X 18 14 3" xfId="29254"/>
    <cellStyle name="SAPBEXHLevel1X 18 15" xfId="7113"/>
    <cellStyle name="SAPBEXHLevel1X 18 15 2" xfId="14530"/>
    <cellStyle name="SAPBEXHLevel1X 18 15 3" xfId="29357"/>
    <cellStyle name="SAPBEXHLevel1X 18 16" xfId="14524"/>
    <cellStyle name="SAPBEXHLevel1X 18 17" xfId="25116"/>
    <cellStyle name="SAPBEXHLevel1X 18 2" xfId="2932"/>
    <cellStyle name="SAPBEXHLevel1X 18 2 2" xfId="14531"/>
    <cellStyle name="SAPBEXHLevel1X 18 2 3" xfId="25177"/>
    <cellStyle name="SAPBEXHLevel1X 18 3" xfId="4446"/>
    <cellStyle name="SAPBEXHLevel1X 18 3 2" xfId="14532"/>
    <cellStyle name="SAPBEXHLevel1X 18 3 3" xfId="26690"/>
    <cellStyle name="SAPBEXHLevel1X 18 4" xfId="5096"/>
    <cellStyle name="SAPBEXHLevel1X 18 4 2" xfId="14533"/>
    <cellStyle name="SAPBEXHLevel1X 18 4 3" xfId="27340"/>
    <cellStyle name="SAPBEXHLevel1X 18 5" xfId="5295"/>
    <cellStyle name="SAPBEXHLevel1X 18 5 2" xfId="14534"/>
    <cellStyle name="SAPBEXHLevel1X 18 5 3" xfId="27539"/>
    <cellStyle name="SAPBEXHLevel1X 18 6" xfId="5494"/>
    <cellStyle name="SAPBEXHLevel1X 18 6 2" xfId="14535"/>
    <cellStyle name="SAPBEXHLevel1X 18 6 3" xfId="27738"/>
    <cellStyle name="SAPBEXHLevel1X 18 7" xfId="5693"/>
    <cellStyle name="SAPBEXHLevel1X 18 7 2" xfId="14536"/>
    <cellStyle name="SAPBEXHLevel1X 18 7 3" xfId="27937"/>
    <cellStyle name="SAPBEXHLevel1X 18 8" xfId="5891"/>
    <cellStyle name="SAPBEXHLevel1X 18 8 2" xfId="14537"/>
    <cellStyle name="SAPBEXHLevel1X 18 8 3" xfId="28135"/>
    <cellStyle name="SAPBEXHLevel1X 18 9" xfId="6089"/>
    <cellStyle name="SAPBEXHLevel1X 18 9 2" xfId="14538"/>
    <cellStyle name="SAPBEXHLevel1X 18 9 3" xfId="28333"/>
    <cellStyle name="SAPBEXHLevel1X 19" xfId="2878"/>
    <cellStyle name="SAPBEXHLevel1X 19 10" xfId="6285"/>
    <cellStyle name="SAPBEXHLevel1X 19 10 2" xfId="14540"/>
    <cellStyle name="SAPBEXHLevel1X 19 10 3" xfId="28529"/>
    <cellStyle name="SAPBEXHLevel1X 19 11" xfId="6483"/>
    <cellStyle name="SAPBEXHLevel1X 19 11 2" xfId="14541"/>
    <cellStyle name="SAPBEXHLevel1X 19 11 3" xfId="28727"/>
    <cellStyle name="SAPBEXHLevel1X 19 12" xfId="6678"/>
    <cellStyle name="SAPBEXHLevel1X 19 12 2" xfId="14542"/>
    <cellStyle name="SAPBEXHLevel1X 19 12 3" xfId="28922"/>
    <cellStyle name="SAPBEXHLevel1X 19 13" xfId="6848"/>
    <cellStyle name="SAPBEXHLevel1X 19 13 2" xfId="14543"/>
    <cellStyle name="SAPBEXHLevel1X 19 13 3" xfId="29092"/>
    <cellStyle name="SAPBEXHLevel1X 19 14" xfId="7009"/>
    <cellStyle name="SAPBEXHLevel1X 19 14 2" xfId="14544"/>
    <cellStyle name="SAPBEXHLevel1X 19 14 3" xfId="29253"/>
    <cellStyle name="SAPBEXHLevel1X 19 15" xfId="7112"/>
    <cellStyle name="SAPBEXHLevel1X 19 15 2" xfId="14545"/>
    <cellStyle name="SAPBEXHLevel1X 19 15 3" xfId="29356"/>
    <cellStyle name="SAPBEXHLevel1X 19 16" xfId="14539"/>
    <cellStyle name="SAPBEXHLevel1X 19 17" xfId="25126"/>
    <cellStyle name="SAPBEXHLevel1X 19 2" xfId="2940"/>
    <cellStyle name="SAPBEXHLevel1X 19 2 2" xfId="14546"/>
    <cellStyle name="SAPBEXHLevel1X 19 2 3" xfId="25185"/>
    <cellStyle name="SAPBEXHLevel1X 19 3" xfId="4448"/>
    <cellStyle name="SAPBEXHLevel1X 19 3 2" xfId="14547"/>
    <cellStyle name="SAPBEXHLevel1X 19 3 3" xfId="26692"/>
    <cellStyle name="SAPBEXHLevel1X 19 4" xfId="5094"/>
    <cellStyle name="SAPBEXHLevel1X 19 4 2" xfId="14548"/>
    <cellStyle name="SAPBEXHLevel1X 19 4 3" xfId="27338"/>
    <cellStyle name="SAPBEXHLevel1X 19 5" xfId="5293"/>
    <cellStyle name="SAPBEXHLevel1X 19 5 2" xfId="14549"/>
    <cellStyle name="SAPBEXHLevel1X 19 5 3" xfId="27537"/>
    <cellStyle name="SAPBEXHLevel1X 19 6" xfId="5492"/>
    <cellStyle name="SAPBEXHLevel1X 19 6 2" xfId="14550"/>
    <cellStyle name="SAPBEXHLevel1X 19 6 3" xfId="27736"/>
    <cellStyle name="SAPBEXHLevel1X 19 7" xfId="5691"/>
    <cellStyle name="SAPBEXHLevel1X 19 7 2" xfId="14551"/>
    <cellStyle name="SAPBEXHLevel1X 19 7 3" xfId="27935"/>
    <cellStyle name="SAPBEXHLevel1X 19 8" xfId="5889"/>
    <cellStyle name="SAPBEXHLevel1X 19 8 2" xfId="14552"/>
    <cellStyle name="SAPBEXHLevel1X 19 8 3" xfId="28133"/>
    <cellStyle name="SAPBEXHLevel1X 19 9" xfId="6087"/>
    <cellStyle name="SAPBEXHLevel1X 19 9 2" xfId="14553"/>
    <cellStyle name="SAPBEXHLevel1X 19 9 3" xfId="28331"/>
    <cellStyle name="SAPBEXHLevel1X 2" xfId="2565"/>
    <cellStyle name="SAPBEXHLevel1X 2 10" xfId="6284"/>
    <cellStyle name="SAPBEXHLevel1X 2 10 2" xfId="14555"/>
    <cellStyle name="SAPBEXHLevel1X 2 10 3" xfId="28528"/>
    <cellStyle name="SAPBEXHLevel1X 2 11" xfId="6482"/>
    <cellStyle name="SAPBEXHLevel1X 2 11 2" xfId="14556"/>
    <cellStyle name="SAPBEXHLevel1X 2 11 3" xfId="28726"/>
    <cellStyle name="SAPBEXHLevel1X 2 12" xfId="6677"/>
    <cellStyle name="SAPBEXHLevel1X 2 12 2" xfId="14557"/>
    <cellStyle name="SAPBEXHLevel1X 2 12 3" xfId="28921"/>
    <cellStyle name="SAPBEXHLevel1X 2 13" xfId="6847"/>
    <cellStyle name="SAPBEXHLevel1X 2 13 2" xfId="14558"/>
    <cellStyle name="SAPBEXHLevel1X 2 13 3" xfId="29091"/>
    <cellStyle name="SAPBEXHLevel1X 2 14" xfId="7008"/>
    <cellStyle name="SAPBEXHLevel1X 2 14 2" xfId="14559"/>
    <cellStyle name="SAPBEXHLevel1X 2 14 3" xfId="29252"/>
    <cellStyle name="SAPBEXHLevel1X 2 15" xfId="7111"/>
    <cellStyle name="SAPBEXHLevel1X 2 15 2" xfId="14560"/>
    <cellStyle name="SAPBEXHLevel1X 2 15 3" xfId="29355"/>
    <cellStyle name="SAPBEXHLevel1X 2 16" xfId="14554"/>
    <cellStyle name="SAPBEXHLevel1X 2 17" xfId="24837"/>
    <cellStyle name="SAPBEXHLevel1X 2 2" xfId="2641"/>
    <cellStyle name="SAPBEXHLevel1X 2 2 2" xfId="14561"/>
    <cellStyle name="SAPBEXHLevel1X 2 2 3" xfId="24912"/>
    <cellStyle name="SAPBEXHLevel1X 2 3" xfId="4449"/>
    <cellStyle name="SAPBEXHLevel1X 2 3 2" xfId="14562"/>
    <cellStyle name="SAPBEXHLevel1X 2 3 3" xfId="26693"/>
    <cellStyle name="SAPBEXHLevel1X 2 4" xfId="5093"/>
    <cellStyle name="SAPBEXHLevel1X 2 4 2" xfId="14563"/>
    <cellStyle name="SAPBEXHLevel1X 2 4 3" xfId="27337"/>
    <cellStyle name="SAPBEXHLevel1X 2 5" xfId="5292"/>
    <cellStyle name="SAPBEXHLevel1X 2 5 2" xfId="14564"/>
    <cellStyle name="SAPBEXHLevel1X 2 5 3" xfId="27536"/>
    <cellStyle name="SAPBEXHLevel1X 2 6" xfId="5491"/>
    <cellStyle name="SAPBEXHLevel1X 2 6 2" xfId="14565"/>
    <cellStyle name="SAPBEXHLevel1X 2 6 3" xfId="27735"/>
    <cellStyle name="SAPBEXHLevel1X 2 7" xfId="5690"/>
    <cellStyle name="SAPBEXHLevel1X 2 7 2" xfId="14566"/>
    <cellStyle name="SAPBEXHLevel1X 2 7 3" xfId="27934"/>
    <cellStyle name="SAPBEXHLevel1X 2 8" xfId="5888"/>
    <cellStyle name="SAPBEXHLevel1X 2 8 2" xfId="14567"/>
    <cellStyle name="SAPBEXHLevel1X 2 8 3" xfId="28132"/>
    <cellStyle name="SAPBEXHLevel1X 2 9" xfId="6086"/>
    <cellStyle name="SAPBEXHLevel1X 2 9 2" xfId="14568"/>
    <cellStyle name="SAPBEXHLevel1X 2 9 3" xfId="28330"/>
    <cellStyle name="SAPBEXHLevel1X 20" xfId="2886"/>
    <cellStyle name="SAPBEXHLevel1X 20 10" xfId="6282"/>
    <cellStyle name="SAPBEXHLevel1X 20 10 2" xfId="14570"/>
    <cellStyle name="SAPBEXHLevel1X 20 10 3" xfId="28526"/>
    <cellStyle name="SAPBEXHLevel1X 20 11" xfId="6480"/>
    <cellStyle name="SAPBEXHLevel1X 20 11 2" xfId="14571"/>
    <cellStyle name="SAPBEXHLevel1X 20 11 3" xfId="28724"/>
    <cellStyle name="SAPBEXHLevel1X 20 12" xfId="6675"/>
    <cellStyle name="SAPBEXHLevel1X 20 12 2" xfId="14572"/>
    <cellStyle name="SAPBEXHLevel1X 20 12 3" xfId="28919"/>
    <cellStyle name="SAPBEXHLevel1X 20 13" xfId="6845"/>
    <cellStyle name="SAPBEXHLevel1X 20 13 2" xfId="14573"/>
    <cellStyle name="SAPBEXHLevel1X 20 13 3" xfId="29089"/>
    <cellStyle name="SAPBEXHLevel1X 20 14" xfId="7007"/>
    <cellStyle name="SAPBEXHLevel1X 20 14 2" xfId="14574"/>
    <cellStyle name="SAPBEXHLevel1X 20 14 3" xfId="29251"/>
    <cellStyle name="SAPBEXHLevel1X 20 15" xfId="7110"/>
    <cellStyle name="SAPBEXHLevel1X 20 15 2" xfId="14575"/>
    <cellStyle name="SAPBEXHLevel1X 20 15 3" xfId="29354"/>
    <cellStyle name="SAPBEXHLevel1X 20 16" xfId="14569"/>
    <cellStyle name="SAPBEXHLevel1X 20 17" xfId="25134"/>
    <cellStyle name="SAPBEXHLevel1X 20 2" xfId="2947"/>
    <cellStyle name="SAPBEXHLevel1X 20 2 2" xfId="14576"/>
    <cellStyle name="SAPBEXHLevel1X 20 2 3" xfId="25192"/>
    <cellStyle name="SAPBEXHLevel1X 20 3" xfId="4451"/>
    <cellStyle name="SAPBEXHLevel1X 20 3 2" xfId="14577"/>
    <cellStyle name="SAPBEXHLevel1X 20 3 3" xfId="26695"/>
    <cellStyle name="SAPBEXHLevel1X 20 4" xfId="5091"/>
    <cellStyle name="SAPBEXHLevel1X 20 4 2" xfId="14578"/>
    <cellStyle name="SAPBEXHLevel1X 20 4 3" xfId="27335"/>
    <cellStyle name="SAPBEXHLevel1X 20 5" xfId="5290"/>
    <cellStyle name="SAPBEXHLevel1X 20 5 2" xfId="14579"/>
    <cellStyle name="SAPBEXHLevel1X 20 5 3" xfId="27534"/>
    <cellStyle name="SAPBEXHLevel1X 20 6" xfId="5489"/>
    <cellStyle name="SAPBEXHLevel1X 20 6 2" xfId="14580"/>
    <cellStyle name="SAPBEXHLevel1X 20 6 3" xfId="27733"/>
    <cellStyle name="SAPBEXHLevel1X 20 7" xfId="5688"/>
    <cellStyle name="SAPBEXHLevel1X 20 7 2" xfId="14581"/>
    <cellStyle name="SAPBEXHLevel1X 20 7 3" xfId="27932"/>
    <cellStyle name="SAPBEXHLevel1X 20 8" xfId="5886"/>
    <cellStyle name="SAPBEXHLevel1X 20 8 2" xfId="14582"/>
    <cellStyle name="SAPBEXHLevel1X 20 8 3" xfId="28130"/>
    <cellStyle name="SAPBEXHLevel1X 20 9" xfId="6084"/>
    <cellStyle name="SAPBEXHLevel1X 20 9 2" xfId="14583"/>
    <cellStyle name="SAPBEXHLevel1X 20 9 3" xfId="28328"/>
    <cellStyle name="SAPBEXHLevel1X 21" xfId="2901"/>
    <cellStyle name="SAPBEXHLevel1X 21 10" xfId="6280"/>
    <cellStyle name="SAPBEXHLevel1X 21 10 2" xfId="14585"/>
    <cellStyle name="SAPBEXHLevel1X 21 10 3" xfId="28524"/>
    <cellStyle name="SAPBEXHLevel1X 21 11" xfId="6478"/>
    <cellStyle name="SAPBEXHLevel1X 21 11 2" xfId="14586"/>
    <cellStyle name="SAPBEXHLevel1X 21 11 3" xfId="28722"/>
    <cellStyle name="SAPBEXHLevel1X 21 12" xfId="6674"/>
    <cellStyle name="SAPBEXHLevel1X 21 12 2" xfId="14587"/>
    <cellStyle name="SAPBEXHLevel1X 21 12 3" xfId="28918"/>
    <cellStyle name="SAPBEXHLevel1X 21 13" xfId="6844"/>
    <cellStyle name="SAPBEXHLevel1X 21 13 2" xfId="14588"/>
    <cellStyle name="SAPBEXHLevel1X 21 13 3" xfId="29088"/>
    <cellStyle name="SAPBEXHLevel1X 21 14" xfId="7006"/>
    <cellStyle name="SAPBEXHLevel1X 21 14 2" xfId="14589"/>
    <cellStyle name="SAPBEXHLevel1X 21 14 3" xfId="29250"/>
    <cellStyle name="SAPBEXHLevel1X 21 15" xfId="7109"/>
    <cellStyle name="SAPBEXHLevel1X 21 15 2" xfId="14590"/>
    <cellStyle name="SAPBEXHLevel1X 21 15 3" xfId="29353"/>
    <cellStyle name="SAPBEXHLevel1X 21 16" xfId="14584"/>
    <cellStyle name="SAPBEXHLevel1X 21 17" xfId="25147"/>
    <cellStyle name="SAPBEXHLevel1X 21 2" xfId="2954"/>
    <cellStyle name="SAPBEXHLevel1X 21 2 2" xfId="14591"/>
    <cellStyle name="SAPBEXHLevel1X 21 2 3" xfId="25199"/>
    <cellStyle name="SAPBEXHLevel1X 21 3" xfId="4453"/>
    <cellStyle name="SAPBEXHLevel1X 21 3 2" xfId="14592"/>
    <cellStyle name="SAPBEXHLevel1X 21 3 3" xfId="26697"/>
    <cellStyle name="SAPBEXHLevel1X 21 4" xfId="5089"/>
    <cellStyle name="SAPBEXHLevel1X 21 4 2" xfId="14593"/>
    <cellStyle name="SAPBEXHLevel1X 21 4 3" xfId="27333"/>
    <cellStyle name="SAPBEXHLevel1X 21 5" xfId="5288"/>
    <cellStyle name="SAPBEXHLevel1X 21 5 2" xfId="14594"/>
    <cellStyle name="SAPBEXHLevel1X 21 5 3" xfId="27532"/>
    <cellStyle name="SAPBEXHLevel1X 21 6" xfId="5487"/>
    <cellStyle name="SAPBEXHLevel1X 21 6 2" xfId="14595"/>
    <cellStyle name="SAPBEXHLevel1X 21 6 3" xfId="27731"/>
    <cellStyle name="SAPBEXHLevel1X 21 7" xfId="5686"/>
    <cellStyle name="SAPBEXHLevel1X 21 7 2" xfId="14596"/>
    <cellStyle name="SAPBEXHLevel1X 21 7 3" xfId="27930"/>
    <cellStyle name="SAPBEXHLevel1X 21 8" xfId="5884"/>
    <cellStyle name="SAPBEXHLevel1X 21 8 2" xfId="14597"/>
    <cellStyle name="SAPBEXHLevel1X 21 8 3" xfId="28128"/>
    <cellStyle name="SAPBEXHLevel1X 21 9" xfId="6082"/>
    <cellStyle name="SAPBEXHLevel1X 21 9 2" xfId="14598"/>
    <cellStyle name="SAPBEXHLevel1X 21 9 3" xfId="28326"/>
    <cellStyle name="SAPBEXHLevel1X 22" xfId="2908"/>
    <cellStyle name="SAPBEXHLevel1X 22 10" xfId="6278"/>
    <cellStyle name="SAPBEXHLevel1X 22 10 2" xfId="14600"/>
    <cellStyle name="SAPBEXHLevel1X 22 10 3" xfId="28522"/>
    <cellStyle name="SAPBEXHLevel1X 22 11" xfId="6476"/>
    <cellStyle name="SAPBEXHLevel1X 22 11 2" xfId="14601"/>
    <cellStyle name="SAPBEXHLevel1X 22 11 3" xfId="28720"/>
    <cellStyle name="SAPBEXHLevel1X 22 12" xfId="6672"/>
    <cellStyle name="SAPBEXHLevel1X 22 12 2" xfId="14602"/>
    <cellStyle name="SAPBEXHLevel1X 22 12 3" xfId="28916"/>
    <cellStyle name="SAPBEXHLevel1X 22 13" xfId="6842"/>
    <cellStyle name="SAPBEXHLevel1X 22 13 2" xfId="14603"/>
    <cellStyle name="SAPBEXHLevel1X 22 13 3" xfId="29086"/>
    <cellStyle name="SAPBEXHLevel1X 22 14" xfId="7005"/>
    <cellStyle name="SAPBEXHLevel1X 22 14 2" xfId="14604"/>
    <cellStyle name="SAPBEXHLevel1X 22 14 3" xfId="29249"/>
    <cellStyle name="SAPBEXHLevel1X 22 15" xfId="7108"/>
    <cellStyle name="SAPBEXHLevel1X 22 15 2" xfId="14605"/>
    <cellStyle name="SAPBEXHLevel1X 22 15 3" xfId="29352"/>
    <cellStyle name="SAPBEXHLevel1X 22 16" xfId="14599"/>
    <cellStyle name="SAPBEXHLevel1X 22 17" xfId="25154"/>
    <cellStyle name="SAPBEXHLevel1X 22 2" xfId="2961"/>
    <cellStyle name="SAPBEXHLevel1X 22 2 2" xfId="14606"/>
    <cellStyle name="SAPBEXHLevel1X 22 2 3" xfId="25206"/>
    <cellStyle name="SAPBEXHLevel1X 22 3" xfId="4455"/>
    <cellStyle name="SAPBEXHLevel1X 22 3 2" xfId="14607"/>
    <cellStyle name="SAPBEXHLevel1X 22 3 3" xfId="26699"/>
    <cellStyle name="SAPBEXHLevel1X 22 4" xfId="5087"/>
    <cellStyle name="SAPBEXHLevel1X 22 4 2" xfId="14608"/>
    <cellStyle name="SAPBEXHLevel1X 22 4 3" xfId="27331"/>
    <cellStyle name="SAPBEXHLevel1X 22 5" xfId="5286"/>
    <cellStyle name="SAPBEXHLevel1X 22 5 2" xfId="14609"/>
    <cellStyle name="SAPBEXHLevel1X 22 5 3" xfId="27530"/>
    <cellStyle name="SAPBEXHLevel1X 22 6" xfId="5485"/>
    <cellStyle name="SAPBEXHLevel1X 22 6 2" xfId="14610"/>
    <cellStyle name="SAPBEXHLevel1X 22 6 3" xfId="27729"/>
    <cellStyle name="SAPBEXHLevel1X 22 7" xfId="5684"/>
    <cellStyle name="SAPBEXHLevel1X 22 7 2" xfId="14611"/>
    <cellStyle name="SAPBEXHLevel1X 22 7 3" xfId="27928"/>
    <cellStyle name="SAPBEXHLevel1X 22 8" xfId="5882"/>
    <cellStyle name="SAPBEXHLevel1X 22 8 2" xfId="14612"/>
    <cellStyle name="SAPBEXHLevel1X 22 8 3" xfId="28126"/>
    <cellStyle name="SAPBEXHLevel1X 22 9" xfId="6080"/>
    <cellStyle name="SAPBEXHLevel1X 22 9 2" xfId="14613"/>
    <cellStyle name="SAPBEXHLevel1X 22 9 3" xfId="28324"/>
    <cellStyle name="SAPBEXHLevel1X 23" xfId="2919"/>
    <cellStyle name="SAPBEXHLevel1X 23 10" xfId="6277"/>
    <cellStyle name="SAPBEXHLevel1X 23 10 2" xfId="14615"/>
    <cellStyle name="SAPBEXHLevel1X 23 10 3" xfId="28521"/>
    <cellStyle name="SAPBEXHLevel1X 23 11" xfId="6475"/>
    <cellStyle name="SAPBEXHLevel1X 23 11 2" xfId="14616"/>
    <cellStyle name="SAPBEXHLevel1X 23 11 3" xfId="28719"/>
    <cellStyle name="SAPBEXHLevel1X 23 12" xfId="6671"/>
    <cellStyle name="SAPBEXHLevel1X 23 12 2" xfId="14617"/>
    <cellStyle name="SAPBEXHLevel1X 23 12 3" xfId="28915"/>
    <cellStyle name="SAPBEXHLevel1X 23 13" xfId="6841"/>
    <cellStyle name="SAPBEXHLevel1X 23 13 2" xfId="14618"/>
    <cellStyle name="SAPBEXHLevel1X 23 13 3" xfId="29085"/>
    <cellStyle name="SAPBEXHLevel1X 23 14" xfId="7004"/>
    <cellStyle name="SAPBEXHLevel1X 23 14 2" xfId="14619"/>
    <cellStyle name="SAPBEXHLevel1X 23 14 3" xfId="29248"/>
    <cellStyle name="SAPBEXHLevel1X 23 15" xfId="7107"/>
    <cellStyle name="SAPBEXHLevel1X 23 15 2" xfId="14620"/>
    <cellStyle name="SAPBEXHLevel1X 23 15 3" xfId="29351"/>
    <cellStyle name="SAPBEXHLevel1X 23 16" xfId="14614"/>
    <cellStyle name="SAPBEXHLevel1X 23 17" xfId="25165"/>
    <cellStyle name="SAPBEXHLevel1X 23 2" xfId="2968"/>
    <cellStyle name="SAPBEXHLevel1X 23 2 2" xfId="14621"/>
    <cellStyle name="SAPBEXHLevel1X 23 2 3" xfId="25213"/>
    <cellStyle name="SAPBEXHLevel1X 23 3" xfId="4456"/>
    <cellStyle name="SAPBEXHLevel1X 23 3 2" xfId="14622"/>
    <cellStyle name="SAPBEXHLevel1X 23 3 3" xfId="26700"/>
    <cellStyle name="SAPBEXHLevel1X 23 4" xfId="5086"/>
    <cellStyle name="SAPBEXHLevel1X 23 4 2" xfId="14623"/>
    <cellStyle name="SAPBEXHLevel1X 23 4 3" xfId="27330"/>
    <cellStyle name="SAPBEXHLevel1X 23 5" xfId="5285"/>
    <cellStyle name="SAPBEXHLevel1X 23 5 2" xfId="14624"/>
    <cellStyle name="SAPBEXHLevel1X 23 5 3" xfId="27529"/>
    <cellStyle name="SAPBEXHLevel1X 23 6" xfId="5484"/>
    <cellStyle name="SAPBEXHLevel1X 23 6 2" xfId="14625"/>
    <cellStyle name="SAPBEXHLevel1X 23 6 3" xfId="27728"/>
    <cellStyle name="SAPBEXHLevel1X 23 7" xfId="5683"/>
    <cellStyle name="SAPBEXHLevel1X 23 7 2" xfId="14626"/>
    <cellStyle name="SAPBEXHLevel1X 23 7 3" xfId="27927"/>
    <cellStyle name="SAPBEXHLevel1X 23 8" xfId="5881"/>
    <cellStyle name="SAPBEXHLevel1X 23 8 2" xfId="14627"/>
    <cellStyle name="SAPBEXHLevel1X 23 8 3" xfId="28125"/>
    <cellStyle name="SAPBEXHLevel1X 23 9" xfId="6079"/>
    <cellStyle name="SAPBEXHLevel1X 23 9 2" xfId="14628"/>
    <cellStyle name="SAPBEXHLevel1X 23 9 3" xfId="28323"/>
    <cellStyle name="SAPBEXHLevel1X 24" xfId="2980"/>
    <cellStyle name="SAPBEXHLevel1X 24 10" xfId="6473"/>
    <cellStyle name="SAPBEXHLevel1X 24 10 2" xfId="14630"/>
    <cellStyle name="SAPBEXHLevel1X 24 10 3" xfId="28717"/>
    <cellStyle name="SAPBEXHLevel1X 24 11" xfId="6669"/>
    <cellStyle name="SAPBEXHLevel1X 24 11 2" xfId="14631"/>
    <cellStyle name="SAPBEXHLevel1X 24 11 3" xfId="28913"/>
    <cellStyle name="SAPBEXHLevel1X 24 12" xfId="6839"/>
    <cellStyle name="SAPBEXHLevel1X 24 12 2" xfId="14632"/>
    <cellStyle name="SAPBEXHLevel1X 24 12 3" xfId="29083"/>
    <cellStyle name="SAPBEXHLevel1X 24 13" xfId="7003"/>
    <cellStyle name="SAPBEXHLevel1X 24 13 2" xfId="14633"/>
    <cellStyle name="SAPBEXHLevel1X 24 13 3" xfId="29247"/>
    <cellStyle name="SAPBEXHLevel1X 24 14" xfId="7106"/>
    <cellStyle name="SAPBEXHLevel1X 24 14 2" xfId="14634"/>
    <cellStyle name="SAPBEXHLevel1X 24 14 3" xfId="29350"/>
    <cellStyle name="SAPBEXHLevel1X 24 15" xfId="14629"/>
    <cellStyle name="SAPBEXHLevel1X 24 16" xfId="25224"/>
    <cellStyle name="SAPBEXHLevel1X 24 2" xfId="4458"/>
    <cellStyle name="SAPBEXHLevel1X 24 2 2" xfId="14635"/>
    <cellStyle name="SAPBEXHLevel1X 24 2 3" xfId="26702"/>
    <cellStyle name="SAPBEXHLevel1X 24 3" xfId="5084"/>
    <cellStyle name="SAPBEXHLevel1X 24 3 2" xfId="14636"/>
    <cellStyle name="SAPBEXHLevel1X 24 3 3" xfId="27328"/>
    <cellStyle name="SAPBEXHLevel1X 24 4" xfId="5283"/>
    <cellStyle name="SAPBEXHLevel1X 24 4 2" xfId="14637"/>
    <cellStyle name="SAPBEXHLevel1X 24 4 3" xfId="27527"/>
    <cellStyle name="SAPBEXHLevel1X 24 5" xfId="5482"/>
    <cellStyle name="SAPBEXHLevel1X 24 5 2" xfId="14638"/>
    <cellStyle name="SAPBEXHLevel1X 24 5 3" xfId="27726"/>
    <cellStyle name="SAPBEXHLevel1X 24 6" xfId="5681"/>
    <cellStyle name="SAPBEXHLevel1X 24 6 2" xfId="14639"/>
    <cellStyle name="SAPBEXHLevel1X 24 6 3" xfId="27925"/>
    <cellStyle name="SAPBEXHLevel1X 24 7" xfId="5879"/>
    <cellStyle name="SAPBEXHLevel1X 24 7 2" xfId="14640"/>
    <cellStyle name="SAPBEXHLevel1X 24 7 3" xfId="28123"/>
    <cellStyle name="SAPBEXHLevel1X 24 8" xfId="6077"/>
    <cellStyle name="SAPBEXHLevel1X 24 8 2" xfId="14641"/>
    <cellStyle name="SAPBEXHLevel1X 24 8 3" xfId="28321"/>
    <cellStyle name="SAPBEXHLevel1X 24 9" xfId="6275"/>
    <cellStyle name="SAPBEXHLevel1X 24 9 2" xfId="14642"/>
    <cellStyle name="SAPBEXHLevel1X 24 9 3" xfId="28519"/>
    <cellStyle name="SAPBEXHLevel1X 25" xfId="2987"/>
    <cellStyle name="SAPBEXHLevel1X 25 10" xfId="6472"/>
    <cellStyle name="SAPBEXHLevel1X 25 10 2" xfId="14644"/>
    <cellStyle name="SAPBEXHLevel1X 25 10 3" xfId="28716"/>
    <cellStyle name="SAPBEXHLevel1X 25 11" xfId="6668"/>
    <cellStyle name="SAPBEXHLevel1X 25 11 2" xfId="14645"/>
    <cellStyle name="SAPBEXHLevel1X 25 11 3" xfId="28912"/>
    <cellStyle name="SAPBEXHLevel1X 25 12" xfId="6838"/>
    <cellStyle name="SAPBEXHLevel1X 25 12 2" xfId="14646"/>
    <cellStyle name="SAPBEXHLevel1X 25 12 3" xfId="29082"/>
    <cellStyle name="SAPBEXHLevel1X 25 13" xfId="7002"/>
    <cellStyle name="SAPBEXHLevel1X 25 13 2" xfId="14647"/>
    <cellStyle name="SAPBEXHLevel1X 25 13 3" xfId="29246"/>
    <cellStyle name="SAPBEXHLevel1X 25 14" xfId="7105"/>
    <cellStyle name="SAPBEXHLevel1X 25 14 2" xfId="14648"/>
    <cellStyle name="SAPBEXHLevel1X 25 14 3" xfId="29349"/>
    <cellStyle name="SAPBEXHLevel1X 25 15" xfId="14643"/>
    <cellStyle name="SAPBEXHLevel1X 25 16" xfId="25231"/>
    <cellStyle name="SAPBEXHLevel1X 25 2" xfId="4459"/>
    <cellStyle name="SAPBEXHLevel1X 25 2 2" xfId="14649"/>
    <cellStyle name="SAPBEXHLevel1X 25 2 3" xfId="26703"/>
    <cellStyle name="SAPBEXHLevel1X 25 3" xfId="5083"/>
    <cellStyle name="SAPBEXHLevel1X 25 3 2" xfId="14650"/>
    <cellStyle name="SAPBEXHLevel1X 25 3 3" xfId="27327"/>
    <cellStyle name="SAPBEXHLevel1X 25 4" xfId="5282"/>
    <cellStyle name="SAPBEXHLevel1X 25 4 2" xfId="14651"/>
    <cellStyle name="SAPBEXHLevel1X 25 4 3" xfId="27526"/>
    <cellStyle name="SAPBEXHLevel1X 25 5" xfId="5481"/>
    <cellStyle name="SAPBEXHLevel1X 25 5 2" xfId="14652"/>
    <cellStyle name="SAPBEXHLevel1X 25 5 3" xfId="27725"/>
    <cellStyle name="SAPBEXHLevel1X 25 6" xfId="5680"/>
    <cellStyle name="SAPBEXHLevel1X 25 6 2" xfId="14653"/>
    <cellStyle name="SAPBEXHLevel1X 25 6 3" xfId="27924"/>
    <cellStyle name="SAPBEXHLevel1X 25 7" xfId="5878"/>
    <cellStyle name="SAPBEXHLevel1X 25 7 2" xfId="14654"/>
    <cellStyle name="SAPBEXHLevel1X 25 7 3" xfId="28122"/>
    <cellStyle name="SAPBEXHLevel1X 25 8" xfId="6076"/>
    <cellStyle name="SAPBEXHLevel1X 25 8 2" xfId="14655"/>
    <cellStyle name="SAPBEXHLevel1X 25 8 3" xfId="28320"/>
    <cellStyle name="SAPBEXHLevel1X 25 9" xfId="6274"/>
    <cellStyle name="SAPBEXHLevel1X 25 9 2" xfId="14656"/>
    <cellStyle name="SAPBEXHLevel1X 25 9 3" xfId="28518"/>
    <cellStyle name="SAPBEXHLevel1X 26" xfId="3116"/>
    <cellStyle name="SAPBEXHLevel1X 26 10" xfId="6471"/>
    <cellStyle name="SAPBEXHLevel1X 26 10 2" xfId="14658"/>
    <cellStyle name="SAPBEXHLevel1X 26 10 3" xfId="28715"/>
    <cellStyle name="SAPBEXHLevel1X 26 11" xfId="6667"/>
    <cellStyle name="SAPBEXHLevel1X 26 11 2" xfId="14659"/>
    <cellStyle name="SAPBEXHLevel1X 26 11 3" xfId="28911"/>
    <cellStyle name="SAPBEXHLevel1X 26 12" xfId="6837"/>
    <cellStyle name="SAPBEXHLevel1X 26 12 2" xfId="14660"/>
    <cellStyle name="SAPBEXHLevel1X 26 12 3" xfId="29081"/>
    <cellStyle name="SAPBEXHLevel1X 26 13" xfId="7001"/>
    <cellStyle name="SAPBEXHLevel1X 26 13 2" xfId="14661"/>
    <cellStyle name="SAPBEXHLevel1X 26 13 3" xfId="29245"/>
    <cellStyle name="SAPBEXHLevel1X 26 14" xfId="7104"/>
    <cellStyle name="SAPBEXHLevel1X 26 14 2" xfId="14662"/>
    <cellStyle name="SAPBEXHLevel1X 26 14 3" xfId="29348"/>
    <cellStyle name="SAPBEXHLevel1X 26 15" xfId="14657"/>
    <cellStyle name="SAPBEXHLevel1X 26 16" xfId="25360"/>
    <cellStyle name="SAPBEXHLevel1X 26 2" xfId="4460"/>
    <cellStyle name="SAPBEXHLevel1X 26 2 2" xfId="14663"/>
    <cellStyle name="SAPBEXHLevel1X 26 2 3" xfId="26704"/>
    <cellStyle name="SAPBEXHLevel1X 26 3" xfId="5082"/>
    <cellStyle name="SAPBEXHLevel1X 26 3 2" xfId="14664"/>
    <cellStyle name="SAPBEXHLevel1X 26 3 3" xfId="27326"/>
    <cellStyle name="SAPBEXHLevel1X 26 4" xfId="5281"/>
    <cellStyle name="SAPBEXHLevel1X 26 4 2" xfId="14665"/>
    <cellStyle name="SAPBEXHLevel1X 26 4 3" xfId="27525"/>
    <cellStyle name="SAPBEXHLevel1X 26 5" xfId="5480"/>
    <cellStyle name="SAPBEXHLevel1X 26 5 2" xfId="14666"/>
    <cellStyle name="SAPBEXHLevel1X 26 5 3" xfId="27724"/>
    <cellStyle name="SAPBEXHLevel1X 26 6" xfId="5679"/>
    <cellStyle name="SAPBEXHLevel1X 26 6 2" xfId="14667"/>
    <cellStyle name="SAPBEXHLevel1X 26 6 3" xfId="27923"/>
    <cellStyle name="SAPBEXHLevel1X 26 7" xfId="5877"/>
    <cellStyle name="SAPBEXHLevel1X 26 7 2" xfId="14668"/>
    <cellStyle name="SAPBEXHLevel1X 26 7 3" xfId="28121"/>
    <cellStyle name="SAPBEXHLevel1X 26 8" xfId="6075"/>
    <cellStyle name="SAPBEXHLevel1X 26 8 2" xfId="14669"/>
    <cellStyle name="SAPBEXHLevel1X 26 8 3" xfId="28319"/>
    <cellStyle name="SAPBEXHLevel1X 26 9" xfId="6273"/>
    <cellStyle name="SAPBEXHLevel1X 26 9 2" xfId="14670"/>
    <cellStyle name="SAPBEXHLevel1X 26 9 3" xfId="28517"/>
    <cellStyle name="SAPBEXHLevel1X 27" xfId="3184"/>
    <cellStyle name="SAPBEXHLevel1X 27 10" xfId="6470"/>
    <cellStyle name="SAPBEXHLevel1X 27 10 2" xfId="14672"/>
    <cellStyle name="SAPBEXHLevel1X 27 10 3" xfId="28714"/>
    <cellStyle name="SAPBEXHLevel1X 27 11" xfId="6666"/>
    <cellStyle name="SAPBEXHLevel1X 27 11 2" xfId="14673"/>
    <cellStyle name="SAPBEXHLevel1X 27 11 3" xfId="28910"/>
    <cellStyle name="SAPBEXHLevel1X 27 12" xfId="6836"/>
    <cellStyle name="SAPBEXHLevel1X 27 12 2" xfId="14674"/>
    <cellStyle name="SAPBEXHLevel1X 27 12 3" xfId="29080"/>
    <cellStyle name="SAPBEXHLevel1X 27 13" xfId="7000"/>
    <cellStyle name="SAPBEXHLevel1X 27 13 2" xfId="14675"/>
    <cellStyle name="SAPBEXHLevel1X 27 13 3" xfId="29244"/>
    <cellStyle name="SAPBEXHLevel1X 27 14" xfId="7103"/>
    <cellStyle name="SAPBEXHLevel1X 27 14 2" xfId="14676"/>
    <cellStyle name="SAPBEXHLevel1X 27 14 3" xfId="29347"/>
    <cellStyle name="SAPBEXHLevel1X 27 15" xfId="14671"/>
    <cellStyle name="SAPBEXHLevel1X 27 16" xfId="25428"/>
    <cellStyle name="SAPBEXHLevel1X 27 2" xfId="4461"/>
    <cellStyle name="SAPBEXHLevel1X 27 2 2" xfId="14677"/>
    <cellStyle name="SAPBEXHLevel1X 27 2 3" xfId="26705"/>
    <cellStyle name="SAPBEXHLevel1X 27 3" xfId="5081"/>
    <cellStyle name="SAPBEXHLevel1X 27 3 2" xfId="14678"/>
    <cellStyle name="SAPBEXHLevel1X 27 3 3" xfId="27325"/>
    <cellStyle name="SAPBEXHLevel1X 27 4" xfId="5280"/>
    <cellStyle name="SAPBEXHLevel1X 27 4 2" xfId="14679"/>
    <cellStyle name="SAPBEXHLevel1X 27 4 3" xfId="27524"/>
    <cellStyle name="SAPBEXHLevel1X 27 5" xfId="5479"/>
    <cellStyle name="SAPBEXHLevel1X 27 5 2" xfId="14680"/>
    <cellStyle name="SAPBEXHLevel1X 27 5 3" xfId="27723"/>
    <cellStyle name="SAPBEXHLevel1X 27 6" xfId="5678"/>
    <cellStyle name="SAPBEXHLevel1X 27 6 2" xfId="14681"/>
    <cellStyle name="SAPBEXHLevel1X 27 6 3" xfId="27922"/>
    <cellStyle name="SAPBEXHLevel1X 27 7" xfId="5876"/>
    <cellStyle name="SAPBEXHLevel1X 27 7 2" xfId="14682"/>
    <cellStyle name="SAPBEXHLevel1X 27 7 3" xfId="28120"/>
    <cellStyle name="SAPBEXHLevel1X 27 8" xfId="6074"/>
    <cellStyle name="SAPBEXHLevel1X 27 8 2" xfId="14683"/>
    <cellStyle name="SAPBEXHLevel1X 27 8 3" xfId="28318"/>
    <cellStyle name="SAPBEXHLevel1X 27 9" xfId="6272"/>
    <cellStyle name="SAPBEXHLevel1X 27 9 2" xfId="14684"/>
    <cellStyle name="SAPBEXHLevel1X 27 9 3" xfId="28516"/>
    <cellStyle name="SAPBEXHLevel1X 28" xfId="3478"/>
    <cellStyle name="SAPBEXHLevel1X 28 10" xfId="6469"/>
    <cellStyle name="SAPBEXHLevel1X 28 10 2" xfId="14686"/>
    <cellStyle name="SAPBEXHLevel1X 28 10 3" xfId="28713"/>
    <cellStyle name="SAPBEXHLevel1X 28 11" xfId="6665"/>
    <cellStyle name="SAPBEXHLevel1X 28 11 2" xfId="14687"/>
    <cellStyle name="SAPBEXHLevel1X 28 11 3" xfId="28909"/>
    <cellStyle name="SAPBEXHLevel1X 28 12" xfId="6835"/>
    <cellStyle name="SAPBEXHLevel1X 28 12 2" xfId="14688"/>
    <cellStyle name="SAPBEXHLevel1X 28 12 3" xfId="29079"/>
    <cellStyle name="SAPBEXHLevel1X 28 13" xfId="6999"/>
    <cellStyle name="SAPBEXHLevel1X 28 13 2" xfId="14689"/>
    <cellStyle name="SAPBEXHLevel1X 28 13 3" xfId="29243"/>
    <cellStyle name="SAPBEXHLevel1X 28 14" xfId="7102"/>
    <cellStyle name="SAPBEXHLevel1X 28 14 2" xfId="14690"/>
    <cellStyle name="SAPBEXHLevel1X 28 14 3" xfId="29346"/>
    <cellStyle name="SAPBEXHLevel1X 28 15" xfId="14685"/>
    <cellStyle name="SAPBEXHLevel1X 28 16" xfId="25722"/>
    <cellStyle name="SAPBEXHLevel1X 28 2" xfId="4462"/>
    <cellStyle name="SAPBEXHLevel1X 28 2 2" xfId="14691"/>
    <cellStyle name="SAPBEXHLevel1X 28 2 3" xfId="26706"/>
    <cellStyle name="SAPBEXHLevel1X 28 3" xfId="5080"/>
    <cellStyle name="SAPBEXHLevel1X 28 3 2" xfId="14692"/>
    <cellStyle name="SAPBEXHLevel1X 28 3 3" xfId="27324"/>
    <cellStyle name="SAPBEXHLevel1X 28 4" xfId="5279"/>
    <cellStyle name="SAPBEXHLevel1X 28 4 2" xfId="14693"/>
    <cellStyle name="SAPBEXHLevel1X 28 4 3" xfId="27523"/>
    <cellStyle name="SAPBEXHLevel1X 28 5" xfId="5478"/>
    <cellStyle name="SAPBEXHLevel1X 28 5 2" xfId="14694"/>
    <cellStyle name="SAPBEXHLevel1X 28 5 3" xfId="27722"/>
    <cellStyle name="SAPBEXHLevel1X 28 6" xfId="5677"/>
    <cellStyle name="SAPBEXHLevel1X 28 6 2" xfId="14695"/>
    <cellStyle name="SAPBEXHLevel1X 28 6 3" xfId="27921"/>
    <cellStyle name="SAPBEXHLevel1X 28 7" xfId="5875"/>
    <cellStyle name="SAPBEXHLevel1X 28 7 2" xfId="14696"/>
    <cellStyle name="SAPBEXHLevel1X 28 7 3" xfId="28119"/>
    <cellStyle name="SAPBEXHLevel1X 28 8" xfId="6073"/>
    <cellStyle name="SAPBEXHLevel1X 28 8 2" xfId="14697"/>
    <cellStyle name="SAPBEXHLevel1X 28 8 3" xfId="28317"/>
    <cellStyle name="SAPBEXHLevel1X 28 9" xfId="6271"/>
    <cellStyle name="SAPBEXHLevel1X 28 9 2" xfId="14698"/>
    <cellStyle name="SAPBEXHLevel1X 28 9 3" xfId="28515"/>
    <cellStyle name="SAPBEXHLevel1X 29" xfId="3568"/>
    <cellStyle name="SAPBEXHLevel1X 29 10" xfId="6468"/>
    <cellStyle name="SAPBEXHLevel1X 29 10 2" xfId="14700"/>
    <cellStyle name="SAPBEXHLevel1X 29 10 3" xfId="28712"/>
    <cellStyle name="SAPBEXHLevel1X 29 11" xfId="6664"/>
    <cellStyle name="SAPBEXHLevel1X 29 11 2" xfId="14701"/>
    <cellStyle name="SAPBEXHLevel1X 29 11 3" xfId="28908"/>
    <cellStyle name="SAPBEXHLevel1X 29 12" xfId="6834"/>
    <cellStyle name="SAPBEXHLevel1X 29 12 2" xfId="14702"/>
    <cellStyle name="SAPBEXHLevel1X 29 12 3" xfId="29078"/>
    <cellStyle name="SAPBEXHLevel1X 29 13" xfId="6998"/>
    <cellStyle name="SAPBEXHLevel1X 29 13 2" xfId="14703"/>
    <cellStyle name="SAPBEXHLevel1X 29 13 3" xfId="29242"/>
    <cellStyle name="SAPBEXHLevel1X 29 14" xfId="7101"/>
    <cellStyle name="SAPBEXHLevel1X 29 14 2" xfId="14704"/>
    <cellStyle name="SAPBEXHLevel1X 29 14 3" xfId="29345"/>
    <cellStyle name="SAPBEXHLevel1X 29 15" xfId="14699"/>
    <cellStyle name="SAPBEXHLevel1X 29 16" xfId="25812"/>
    <cellStyle name="SAPBEXHLevel1X 29 2" xfId="4463"/>
    <cellStyle name="SAPBEXHLevel1X 29 2 2" xfId="14705"/>
    <cellStyle name="SAPBEXHLevel1X 29 2 3" xfId="26707"/>
    <cellStyle name="SAPBEXHLevel1X 29 3" xfId="5079"/>
    <cellStyle name="SAPBEXHLevel1X 29 3 2" xfId="14706"/>
    <cellStyle name="SAPBEXHLevel1X 29 3 3" xfId="27323"/>
    <cellStyle name="SAPBEXHLevel1X 29 4" xfId="5278"/>
    <cellStyle name="SAPBEXHLevel1X 29 4 2" xfId="14707"/>
    <cellStyle name="SAPBEXHLevel1X 29 4 3" xfId="27522"/>
    <cellStyle name="SAPBEXHLevel1X 29 5" xfId="5477"/>
    <cellStyle name="SAPBEXHLevel1X 29 5 2" xfId="14708"/>
    <cellStyle name="SAPBEXHLevel1X 29 5 3" xfId="27721"/>
    <cellStyle name="SAPBEXHLevel1X 29 6" xfId="5676"/>
    <cellStyle name="SAPBEXHLevel1X 29 6 2" xfId="14709"/>
    <cellStyle name="SAPBEXHLevel1X 29 6 3" xfId="27920"/>
    <cellStyle name="SAPBEXHLevel1X 29 7" xfId="5874"/>
    <cellStyle name="SAPBEXHLevel1X 29 7 2" xfId="14710"/>
    <cellStyle name="SAPBEXHLevel1X 29 7 3" xfId="28118"/>
    <cellStyle name="SAPBEXHLevel1X 29 8" xfId="6072"/>
    <cellStyle name="SAPBEXHLevel1X 29 8 2" xfId="14711"/>
    <cellStyle name="SAPBEXHLevel1X 29 8 3" xfId="28316"/>
    <cellStyle name="SAPBEXHLevel1X 29 9" xfId="6270"/>
    <cellStyle name="SAPBEXHLevel1X 29 9 2" xfId="14712"/>
    <cellStyle name="SAPBEXHLevel1X 29 9 3" xfId="28514"/>
    <cellStyle name="SAPBEXHLevel1X 3" xfId="2575"/>
    <cellStyle name="SAPBEXHLevel1X 3 10" xfId="6269"/>
    <cellStyle name="SAPBEXHLevel1X 3 10 2" xfId="14714"/>
    <cellStyle name="SAPBEXHLevel1X 3 10 3" xfId="28513"/>
    <cellStyle name="SAPBEXHLevel1X 3 11" xfId="6467"/>
    <cellStyle name="SAPBEXHLevel1X 3 11 2" xfId="14715"/>
    <cellStyle name="SAPBEXHLevel1X 3 11 3" xfId="28711"/>
    <cellStyle name="SAPBEXHLevel1X 3 12" xfId="6663"/>
    <cellStyle name="SAPBEXHLevel1X 3 12 2" xfId="14716"/>
    <cellStyle name="SAPBEXHLevel1X 3 12 3" xfId="28907"/>
    <cellStyle name="SAPBEXHLevel1X 3 13" xfId="6833"/>
    <cellStyle name="SAPBEXHLevel1X 3 13 2" xfId="14717"/>
    <cellStyle name="SAPBEXHLevel1X 3 13 3" xfId="29077"/>
    <cellStyle name="SAPBEXHLevel1X 3 14" xfId="6997"/>
    <cellStyle name="SAPBEXHLevel1X 3 14 2" xfId="14718"/>
    <cellStyle name="SAPBEXHLevel1X 3 14 3" xfId="29241"/>
    <cellStyle name="SAPBEXHLevel1X 3 15" xfId="7100"/>
    <cellStyle name="SAPBEXHLevel1X 3 15 2" xfId="14719"/>
    <cellStyle name="SAPBEXHLevel1X 3 15 3" xfId="29344"/>
    <cellStyle name="SAPBEXHLevel1X 3 16" xfId="14713"/>
    <cellStyle name="SAPBEXHLevel1X 3 17" xfId="24846"/>
    <cellStyle name="SAPBEXHLevel1X 3 2" xfId="2648"/>
    <cellStyle name="SAPBEXHLevel1X 3 2 2" xfId="14720"/>
    <cellStyle name="SAPBEXHLevel1X 3 2 3" xfId="24919"/>
    <cellStyle name="SAPBEXHLevel1X 3 3" xfId="4464"/>
    <cellStyle name="SAPBEXHLevel1X 3 3 2" xfId="14721"/>
    <cellStyle name="SAPBEXHLevel1X 3 3 3" xfId="26708"/>
    <cellStyle name="SAPBEXHLevel1X 3 4" xfId="5078"/>
    <cellStyle name="SAPBEXHLevel1X 3 4 2" xfId="14722"/>
    <cellStyle name="SAPBEXHLevel1X 3 4 3" xfId="27322"/>
    <cellStyle name="SAPBEXHLevel1X 3 5" xfId="5277"/>
    <cellStyle name="SAPBEXHLevel1X 3 5 2" xfId="14723"/>
    <cellStyle name="SAPBEXHLevel1X 3 5 3" xfId="27521"/>
    <cellStyle name="SAPBEXHLevel1X 3 6" xfId="5476"/>
    <cellStyle name="SAPBEXHLevel1X 3 6 2" xfId="14724"/>
    <cellStyle name="SAPBEXHLevel1X 3 6 3" xfId="27720"/>
    <cellStyle name="SAPBEXHLevel1X 3 7" xfId="5675"/>
    <cellStyle name="SAPBEXHLevel1X 3 7 2" xfId="14725"/>
    <cellStyle name="SAPBEXHLevel1X 3 7 3" xfId="27919"/>
    <cellStyle name="SAPBEXHLevel1X 3 8" xfId="5873"/>
    <cellStyle name="SAPBEXHLevel1X 3 8 2" xfId="14726"/>
    <cellStyle name="SAPBEXHLevel1X 3 8 3" xfId="28117"/>
    <cellStyle name="SAPBEXHLevel1X 3 9" xfId="6071"/>
    <cellStyle name="SAPBEXHLevel1X 3 9 2" xfId="14727"/>
    <cellStyle name="SAPBEXHLevel1X 3 9 3" xfId="28315"/>
    <cellStyle name="SAPBEXHLevel1X 30" xfId="3658"/>
    <cellStyle name="SAPBEXHLevel1X 30 10" xfId="6465"/>
    <cellStyle name="SAPBEXHLevel1X 30 10 2" xfId="14729"/>
    <cellStyle name="SAPBEXHLevel1X 30 10 3" xfId="28709"/>
    <cellStyle name="SAPBEXHLevel1X 30 11" xfId="6662"/>
    <cellStyle name="SAPBEXHLevel1X 30 11 2" xfId="14730"/>
    <cellStyle name="SAPBEXHLevel1X 30 11 3" xfId="28906"/>
    <cellStyle name="SAPBEXHLevel1X 30 12" xfId="6832"/>
    <cellStyle name="SAPBEXHLevel1X 30 12 2" xfId="14731"/>
    <cellStyle name="SAPBEXHLevel1X 30 12 3" xfId="29076"/>
    <cellStyle name="SAPBEXHLevel1X 30 13" xfId="6996"/>
    <cellStyle name="SAPBEXHLevel1X 30 13 2" xfId="14732"/>
    <cellStyle name="SAPBEXHLevel1X 30 13 3" xfId="29240"/>
    <cellStyle name="SAPBEXHLevel1X 30 14" xfId="7099"/>
    <cellStyle name="SAPBEXHLevel1X 30 14 2" xfId="14733"/>
    <cellStyle name="SAPBEXHLevel1X 30 14 3" xfId="29343"/>
    <cellStyle name="SAPBEXHLevel1X 30 15" xfId="14728"/>
    <cellStyle name="SAPBEXHLevel1X 30 16" xfId="25902"/>
    <cellStyle name="SAPBEXHLevel1X 30 2" xfId="4466"/>
    <cellStyle name="SAPBEXHLevel1X 30 2 2" xfId="14734"/>
    <cellStyle name="SAPBEXHLevel1X 30 2 3" xfId="26710"/>
    <cellStyle name="SAPBEXHLevel1X 30 3" xfId="5076"/>
    <cellStyle name="SAPBEXHLevel1X 30 3 2" xfId="14735"/>
    <cellStyle name="SAPBEXHLevel1X 30 3 3" xfId="27320"/>
    <cellStyle name="SAPBEXHLevel1X 30 4" xfId="5275"/>
    <cellStyle name="SAPBEXHLevel1X 30 4 2" xfId="14736"/>
    <cellStyle name="SAPBEXHLevel1X 30 4 3" xfId="27519"/>
    <cellStyle name="SAPBEXHLevel1X 30 5" xfId="5474"/>
    <cellStyle name="SAPBEXHLevel1X 30 5 2" xfId="14737"/>
    <cellStyle name="SAPBEXHLevel1X 30 5 3" xfId="27718"/>
    <cellStyle name="SAPBEXHLevel1X 30 6" xfId="5673"/>
    <cellStyle name="SAPBEXHLevel1X 30 6 2" xfId="14738"/>
    <cellStyle name="SAPBEXHLevel1X 30 6 3" xfId="27917"/>
    <cellStyle name="SAPBEXHLevel1X 30 7" xfId="5871"/>
    <cellStyle name="SAPBEXHLevel1X 30 7 2" xfId="14739"/>
    <cellStyle name="SAPBEXHLevel1X 30 7 3" xfId="28115"/>
    <cellStyle name="SAPBEXHLevel1X 30 8" xfId="6069"/>
    <cellStyle name="SAPBEXHLevel1X 30 8 2" xfId="14740"/>
    <cellStyle name="SAPBEXHLevel1X 30 8 3" xfId="28313"/>
    <cellStyle name="SAPBEXHLevel1X 30 9" xfId="6267"/>
    <cellStyle name="SAPBEXHLevel1X 30 9 2" xfId="14741"/>
    <cellStyle name="SAPBEXHLevel1X 30 9 3" xfId="28511"/>
    <cellStyle name="SAPBEXHLevel1X 31" xfId="3913"/>
    <cellStyle name="SAPBEXHLevel1X 31 10" xfId="6464"/>
    <cellStyle name="SAPBEXHLevel1X 31 10 2" xfId="14743"/>
    <cellStyle name="SAPBEXHLevel1X 31 10 3" xfId="28708"/>
    <cellStyle name="SAPBEXHLevel1X 31 11" xfId="6661"/>
    <cellStyle name="SAPBEXHLevel1X 31 11 2" xfId="14744"/>
    <cellStyle name="SAPBEXHLevel1X 31 11 3" xfId="28905"/>
    <cellStyle name="SAPBEXHLevel1X 31 12" xfId="6831"/>
    <cellStyle name="SAPBEXHLevel1X 31 12 2" xfId="14745"/>
    <cellStyle name="SAPBEXHLevel1X 31 12 3" xfId="29075"/>
    <cellStyle name="SAPBEXHLevel1X 31 13" xfId="6995"/>
    <cellStyle name="SAPBEXHLevel1X 31 13 2" xfId="14746"/>
    <cellStyle name="SAPBEXHLevel1X 31 13 3" xfId="29239"/>
    <cellStyle name="SAPBEXHLevel1X 31 14" xfId="7098"/>
    <cellStyle name="SAPBEXHLevel1X 31 14 2" xfId="14747"/>
    <cellStyle name="SAPBEXHLevel1X 31 14 3" xfId="29342"/>
    <cellStyle name="SAPBEXHLevel1X 31 15" xfId="14742"/>
    <cellStyle name="SAPBEXHLevel1X 31 16" xfId="26157"/>
    <cellStyle name="SAPBEXHLevel1X 31 2" xfId="4467"/>
    <cellStyle name="SAPBEXHLevel1X 31 2 2" xfId="14748"/>
    <cellStyle name="SAPBEXHLevel1X 31 2 3" xfId="26711"/>
    <cellStyle name="SAPBEXHLevel1X 31 3" xfId="5075"/>
    <cellStyle name="SAPBEXHLevel1X 31 3 2" xfId="14749"/>
    <cellStyle name="SAPBEXHLevel1X 31 3 3" xfId="27319"/>
    <cellStyle name="SAPBEXHLevel1X 31 4" xfId="5274"/>
    <cellStyle name="SAPBEXHLevel1X 31 4 2" xfId="14750"/>
    <cellStyle name="SAPBEXHLevel1X 31 4 3" xfId="27518"/>
    <cellStyle name="SAPBEXHLevel1X 31 5" xfId="5473"/>
    <cellStyle name="SAPBEXHLevel1X 31 5 2" xfId="14751"/>
    <cellStyle name="SAPBEXHLevel1X 31 5 3" xfId="27717"/>
    <cellStyle name="SAPBEXHLevel1X 31 6" xfId="5672"/>
    <cellStyle name="SAPBEXHLevel1X 31 6 2" xfId="14752"/>
    <cellStyle name="SAPBEXHLevel1X 31 6 3" xfId="27916"/>
    <cellStyle name="SAPBEXHLevel1X 31 7" xfId="5870"/>
    <cellStyle name="SAPBEXHLevel1X 31 7 2" xfId="14753"/>
    <cellStyle name="SAPBEXHLevel1X 31 7 3" xfId="28114"/>
    <cellStyle name="SAPBEXHLevel1X 31 8" xfId="6068"/>
    <cellStyle name="SAPBEXHLevel1X 31 8 2" xfId="14754"/>
    <cellStyle name="SAPBEXHLevel1X 31 8 3" xfId="28312"/>
    <cellStyle name="SAPBEXHLevel1X 31 9" xfId="6266"/>
    <cellStyle name="SAPBEXHLevel1X 31 9 2" xfId="14755"/>
    <cellStyle name="SAPBEXHLevel1X 31 9 3" xfId="28510"/>
    <cellStyle name="SAPBEXHLevel1X 32" xfId="4000"/>
    <cellStyle name="SAPBEXHLevel1X 32 10" xfId="6463"/>
    <cellStyle name="SAPBEXHLevel1X 32 10 2" xfId="14757"/>
    <cellStyle name="SAPBEXHLevel1X 32 10 3" xfId="28707"/>
    <cellStyle name="SAPBEXHLevel1X 32 11" xfId="6660"/>
    <cellStyle name="SAPBEXHLevel1X 32 11 2" xfId="14758"/>
    <cellStyle name="SAPBEXHLevel1X 32 11 3" xfId="28904"/>
    <cellStyle name="SAPBEXHLevel1X 32 12" xfId="6830"/>
    <cellStyle name="SAPBEXHLevel1X 32 12 2" xfId="14759"/>
    <cellStyle name="SAPBEXHLevel1X 32 12 3" xfId="29074"/>
    <cellStyle name="SAPBEXHLevel1X 32 13" xfId="6994"/>
    <cellStyle name="SAPBEXHLevel1X 32 13 2" xfId="14760"/>
    <cellStyle name="SAPBEXHLevel1X 32 13 3" xfId="29238"/>
    <cellStyle name="SAPBEXHLevel1X 32 14" xfId="7097"/>
    <cellStyle name="SAPBEXHLevel1X 32 14 2" xfId="14761"/>
    <cellStyle name="SAPBEXHLevel1X 32 14 3" xfId="29341"/>
    <cellStyle name="SAPBEXHLevel1X 32 15" xfId="14756"/>
    <cellStyle name="SAPBEXHLevel1X 32 16" xfId="26244"/>
    <cellStyle name="SAPBEXHLevel1X 32 2" xfId="4468"/>
    <cellStyle name="SAPBEXHLevel1X 32 2 2" xfId="14762"/>
    <cellStyle name="SAPBEXHLevel1X 32 2 3" xfId="26712"/>
    <cellStyle name="SAPBEXHLevel1X 32 3" xfId="5074"/>
    <cellStyle name="SAPBEXHLevel1X 32 3 2" xfId="14763"/>
    <cellStyle name="SAPBEXHLevel1X 32 3 3" xfId="27318"/>
    <cellStyle name="SAPBEXHLevel1X 32 4" xfId="5273"/>
    <cellStyle name="SAPBEXHLevel1X 32 4 2" xfId="14764"/>
    <cellStyle name="SAPBEXHLevel1X 32 4 3" xfId="27517"/>
    <cellStyle name="SAPBEXHLevel1X 32 5" xfId="5472"/>
    <cellStyle name="SAPBEXHLevel1X 32 5 2" xfId="14765"/>
    <cellStyle name="SAPBEXHLevel1X 32 5 3" xfId="27716"/>
    <cellStyle name="SAPBEXHLevel1X 32 6" xfId="5671"/>
    <cellStyle name="SAPBEXHLevel1X 32 6 2" xfId="14766"/>
    <cellStyle name="SAPBEXHLevel1X 32 6 3" xfId="27915"/>
    <cellStyle name="SAPBEXHLevel1X 32 7" xfId="5869"/>
    <cellStyle name="SAPBEXHLevel1X 32 7 2" xfId="14767"/>
    <cellStyle name="SAPBEXHLevel1X 32 7 3" xfId="28113"/>
    <cellStyle name="SAPBEXHLevel1X 32 8" xfId="6067"/>
    <cellStyle name="SAPBEXHLevel1X 32 8 2" xfId="14768"/>
    <cellStyle name="SAPBEXHLevel1X 32 8 3" xfId="28311"/>
    <cellStyle name="SAPBEXHLevel1X 32 9" xfId="6265"/>
    <cellStyle name="SAPBEXHLevel1X 32 9 2" xfId="14769"/>
    <cellStyle name="SAPBEXHLevel1X 32 9 3" xfId="28509"/>
    <cellStyle name="SAPBEXHLevel1X 33" xfId="4093"/>
    <cellStyle name="SAPBEXHLevel1X 33 10" xfId="6462"/>
    <cellStyle name="SAPBEXHLevel1X 33 10 2" xfId="14771"/>
    <cellStyle name="SAPBEXHLevel1X 33 10 3" xfId="28706"/>
    <cellStyle name="SAPBEXHLevel1X 33 11" xfId="6659"/>
    <cellStyle name="SAPBEXHLevel1X 33 11 2" xfId="14772"/>
    <cellStyle name="SAPBEXHLevel1X 33 11 3" xfId="28903"/>
    <cellStyle name="SAPBEXHLevel1X 33 12" xfId="6829"/>
    <cellStyle name="SAPBEXHLevel1X 33 12 2" xfId="14773"/>
    <cellStyle name="SAPBEXHLevel1X 33 12 3" xfId="29073"/>
    <cellStyle name="SAPBEXHLevel1X 33 13" xfId="6993"/>
    <cellStyle name="SAPBEXHLevel1X 33 13 2" xfId="14774"/>
    <cellStyle name="SAPBEXHLevel1X 33 13 3" xfId="29237"/>
    <cellStyle name="SAPBEXHLevel1X 33 14" xfId="7096"/>
    <cellStyle name="SAPBEXHLevel1X 33 14 2" xfId="14775"/>
    <cellStyle name="SAPBEXHLevel1X 33 14 3" xfId="29340"/>
    <cellStyle name="SAPBEXHLevel1X 33 15" xfId="14770"/>
    <cellStyle name="SAPBEXHLevel1X 33 16" xfId="26337"/>
    <cellStyle name="SAPBEXHLevel1X 33 2" xfId="4469"/>
    <cellStyle name="SAPBEXHLevel1X 33 2 2" xfId="14776"/>
    <cellStyle name="SAPBEXHLevel1X 33 2 3" xfId="26713"/>
    <cellStyle name="SAPBEXHLevel1X 33 3" xfId="5073"/>
    <cellStyle name="SAPBEXHLevel1X 33 3 2" xfId="14777"/>
    <cellStyle name="SAPBEXHLevel1X 33 3 3" xfId="27317"/>
    <cellStyle name="SAPBEXHLevel1X 33 4" xfId="5272"/>
    <cellStyle name="SAPBEXHLevel1X 33 4 2" xfId="14778"/>
    <cellStyle name="SAPBEXHLevel1X 33 4 3" xfId="27516"/>
    <cellStyle name="SAPBEXHLevel1X 33 5" xfId="5471"/>
    <cellStyle name="SAPBEXHLevel1X 33 5 2" xfId="14779"/>
    <cellStyle name="SAPBEXHLevel1X 33 5 3" xfId="27715"/>
    <cellStyle name="SAPBEXHLevel1X 33 6" xfId="5670"/>
    <cellStyle name="SAPBEXHLevel1X 33 6 2" xfId="14780"/>
    <cellStyle name="SAPBEXHLevel1X 33 6 3" xfId="27914"/>
    <cellStyle name="SAPBEXHLevel1X 33 7" xfId="5868"/>
    <cellStyle name="SAPBEXHLevel1X 33 7 2" xfId="14781"/>
    <cellStyle name="SAPBEXHLevel1X 33 7 3" xfId="28112"/>
    <cellStyle name="SAPBEXHLevel1X 33 8" xfId="6066"/>
    <cellStyle name="SAPBEXHLevel1X 33 8 2" xfId="14782"/>
    <cellStyle name="SAPBEXHLevel1X 33 8 3" xfId="28310"/>
    <cellStyle name="SAPBEXHLevel1X 33 9" xfId="6264"/>
    <cellStyle name="SAPBEXHLevel1X 33 9 2" xfId="14783"/>
    <cellStyle name="SAPBEXHLevel1X 33 9 3" xfId="28508"/>
    <cellStyle name="SAPBEXHLevel1X 34" xfId="4181"/>
    <cellStyle name="SAPBEXHLevel1X 34 10" xfId="6461"/>
    <cellStyle name="SAPBEXHLevel1X 34 10 2" xfId="14785"/>
    <cellStyle name="SAPBEXHLevel1X 34 10 3" xfId="28705"/>
    <cellStyle name="SAPBEXHLevel1X 34 11" xfId="6658"/>
    <cellStyle name="SAPBEXHLevel1X 34 11 2" xfId="14786"/>
    <cellStyle name="SAPBEXHLevel1X 34 11 3" xfId="28902"/>
    <cellStyle name="SAPBEXHLevel1X 34 12" xfId="6828"/>
    <cellStyle name="SAPBEXHLevel1X 34 12 2" xfId="14787"/>
    <cellStyle name="SAPBEXHLevel1X 34 12 3" xfId="29072"/>
    <cellStyle name="SAPBEXHLevel1X 34 13" xfId="6992"/>
    <cellStyle name="SAPBEXHLevel1X 34 13 2" xfId="14788"/>
    <cellStyle name="SAPBEXHLevel1X 34 13 3" xfId="29236"/>
    <cellStyle name="SAPBEXHLevel1X 34 14" xfId="7095"/>
    <cellStyle name="SAPBEXHLevel1X 34 14 2" xfId="14789"/>
    <cellStyle name="SAPBEXHLevel1X 34 14 3" xfId="29339"/>
    <cellStyle name="SAPBEXHLevel1X 34 15" xfId="14784"/>
    <cellStyle name="SAPBEXHLevel1X 34 16" xfId="26425"/>
    <cellStyle name="SAPBEXHLevel1X 34 2" xfId="4470"/>
    <cellStyle name="SAPBEXHLevel1X 34 2 2" xfId="14790"/>
    <cellStyle name="SAPBEXHLevel1X 34 2 3" xfId="26714"/>
    <cellStyle name="SAPBEXHLevel1X 34 3" xfId="5072"/>
    <cellStyle name="SAPBEXHLevel1X 34 3 2" xfId="14791"/>
    <cellStyle name="SAPBEXHLevel1X 34 3 3" xfId="27316"/>
    <cellStyle name="SAPBEXHLevel1X 34 4" xfId="5271"/>
    <cellStyle name="SAPBEXHLevel1X 34 4 2" xfId="14792"/>
    <cellStyle name="SAPBEXHLevel1X 34 4 3" xfId="27515"/>
    <cellStyle name="SAPBEXHLevel1X 34 5" xfId="5470"/>
    <cellStyle name="SAPBEXHLevel1X 34 5 2" xfId="14793"/>
    <cellStyle name="SAPBEXHLevel1X 34 5 3" xfId="27714"/>
    <cellStyle name="SAPBEXHLevel1X 34 6" xfId="5669"/>
    <cellStyle name="SAPBEXHLevel1X 34 6 2" xfId="14794"/>
    <cellStyle name="SAPBEXHLevel1X 34 6 3" xfId="27913"/>
    <cellStyle name="SAPBEXHLevel1X 34 7" xfId="5867"/>
    <cellStyle name="SAPBEXHLevel1X 34 7 2" xfId="14795"/>
    <cellStyle name="SAPBEXHLevel1X 34 7 3" xfId="28111"/>
    <cellStyle name="SAPBEXHLevel1X 34 8" xfId="6065"/>
    <cellStyle name="SAPBEXHLevel1X 34 8 2" xfId="14796"/>
    <cellStyle name="SAPBEXHLevel1X 34 8 3" xfId="28309"/>
    <cellStyle name="SAPBEXHLevel1X 34 9" xfId="6263"/>
    <cellStyle name="SAPBEXHLevel1X 34 9 2" xfId="14797"/>
    <cellStyle name="SAPBEXHLevel1X 34 9 3" xfId="28507"/>
    <cellStyle name="SAPBEXHLevel1X 35" xfId="4275"/>
    <cellStyle name="SAPBEXHLevel1X 35 2" xfId="14798"/>
    <cellStyle name="SAPBEXHLevel1X 35 3" xfId="26519"/>
    <cellStyle name="SAPBEXHLevel1X 36" xfId="7279"/>
    <cellStyle name="SAPBEXHLevel1X 36 2" xfId="14799"/>
    <cellStyle name="SAPBEXHLevel1X 36 3" xfId="29523"/>
    <cellStyle name="SAPBEXHLevel1X 37" xfId="7372"/>
    <cellStyle name="SAPBEXHLevel1X 37 2" xfId="14800"/>
    <cellStyle name="SAPBEXHLevel1X 37 3" xfId="29616"/>
    <cellStyle name="SAPBEXHLevel1X 38" xfId="7730"/>
    <cellStyle name="SAPBEXHLevel1X 38 2" xfId="14801"/>
    <cellStyle name="SAPBEXHLevel1X 38 3" xfId="29974"/>
    <cellStyle name="SAPBEXHLevel1X 39" xfId="9485"/>
    <cellStyle name="SAPBEXHLevel1X 39 2" xfId="14802"/>
    <cellStyle name="SAPBEXHLevel1X 39 3" xfId="30822"/>
    <cellStyle name="SAPBEXHLevel1X 4" xfId="2582"/>
    <cellStyle name="SAPBEXHLevel1X 4 10" xfId="6262"/>
    <cellStyle name="SAPBEXHLevel1X 4 10 2" xfId="14804"/>
    <cellStyle name="SAPBEXHLevel1X 4 10 3" xfId="28506"/>
    <cellStyle name="SAPBEXHLevel1X 4 11" xfId="6460"/>
    <cellStyle name="SAPBEXHLevel1X 4 11 2" xfId="14805"/>
    <cellStyle name="SAPBEXHLevel1X 4 11 3" xfId="28704"/>
    <cellStyle name="SAPBEXHLevel1X 4 12" xfId="6657"/>
    <cellStyle name="SAPBEXHLevel1X 4 12 2" xfId="14806"/>
    <cellStyle name="SAPBEXHLevel1X 4 12 3" xfId="28901"/>
    <cellStyle name="SAPBEXHLevel1X 4 13" xfId="6827"/>
    <cellStyle name="SAPBEXHLevel1X 4 13 2" xfId="14807"/>
    <cellStyle name="SAPBEXHLevel1X 4 13 3" xfId="29071"/>
    <cellStyle name="SAPBEXHLevel1X 4 14" xfId="6991"/>
    <cellStyle name="SAPBEXHLevel1X 4 14 2" xfId="14808"/>
    <cellStyle name="SAPBEXHLevel1X 4 14 3" xfId="29235"/>
    <cellStyle name="SAPBEXHLevel1X 4 15" xfId="7094"/>
    <cellStyle name="SAPBEXHLevel1X 4 15 2" xfId="14809"/>
    <cellStyle name="SAPBEXHLevel1X 4 15 3" xfId="29338"/>
    <cellStyle name="SAPBEXHLevel1X 4 16" xfId="14803"/>
    <cellStyle name="SAPBEXHLevel1X 4 17" xfId="24853"/>
    <cellStyle name="SAPBEXHLevel1X 4 2" xfId="2655"/>
    <cellStyle name="SAPBEXHLevel1X 4 2 2" xfId="14810"/>
    <cellStyle name="SAPBEXHLevel1X 4 2 3" xfId="24926"/>
    <cellStyle name="SAPBEXHLevel1X 4 3" xfId="4471"/>
    <cellStyle name="SAPBEXHLevel1X 4 3 2" xfId="14811"/>
    <cellStyle name="SAPBEXHLevel1X 4 3 3" xfId="26715"/>
    <cellStyle name="SAPBEXHLevel1X 4 4" xfId="5071"/>
    <cellStyle name="SAPBEXHLevel1X 4 4 2" xfId="14812"/>
    <cellStyle name="SAPBEXHLevel1X 4 4 3" xfId="27315"/>
    <cellStyle name="SAPBEXHLevel1X 4 5" xfId="5270"/>
    <cellStyle name="SAPBEXHLevel1X 4 5 2" xfId="14813"/>
    <cellStyle name="SAPBEXHLevel1X 4 5 3" xfId="27514"/>
    <cellStyle name="SAPBEXHLevel1X 4 6" xfId="5469"/>
    <cellStyle name="SAPBEXHLevel1X 4 6 2" xfId="14814"/>
    <cellStyle name="SAPBEXHLevel1X 4 6 3" xfId="27713"/>
    <cellStyle name="SAPBEXHLevel1X 4 7" xfId="5668"/>
    <cellStyle name="SAPBEXHLevel1X 4 7 2" xfId="14815"/>
    <cellStyle name="SAPBEXHLevel1X 4 7 3" xfId="27912"/>
    <cellStyle name="SAPBEXHLevel1X 4 8" xfId="5866"/>
    <cellStyle name="SAPBEXHLevel1X 4 8 2" xfId="14816"/>
    <cellStyle name="SAPBEXHLevel1X 4 8 3" xfId="28110"/>
    <cellStyle name="SAPBEXHLevel1X 4 9" xfId="6064"/>
    <cellStyle name="SAPBEXHLevel1X 4 9 2" xfId="14817"/>
    <cellStyle name="SAPBEXHLevel1X 4 9 3" xfId="28308"/>
    <cellStyle name="SAPBEXHLevel1X 40" xfId="9490"/>
    <cellStyle name="SAPBEXHLevel1X 40 2" xfId="14818"/>
    <cellStyle name="SAPBEXHLevel1X 40 3" xfId="30827"/>
    <cellStyle name="SAPBEXHLevel1X 41" xfId="10060"/>
    <cellStyle name="SAPBEXHLevel1X 41 2" xfId="14819"/>
    <cellStyle name="SAPBEXHLevel1X 41 3" xfId="31148"/>
    <cellStyle name="SAPBEXHLevel1X 42" xfId="10065"/>
    <cellStyle name="SAPBEXHLevel1X 42 2" xfId="14820"/>
    <cellStyle name="SAPBEXHLevel1X 42 3" xfId="31153"/>
    <cellStyle name="SAPBEXHLevel1X 43" xfId="10070"/>
    <cellStyle name="SAPBEXHLevel1X 43 2" xfId="14821"/>
    <cellStyle name="SAPBEXHLevel1X 43 3" xfId="31158"/>
    <cellStyle name="SAPBEXHLevel1X 44" xfId="10075"/>
    <cellStyle name="SAPBEXHLevel1X 44 2" xfId="14822"/>
    <cellStyle name="SAPBEXHLevel1X 44 3" xfId="31163"/>
    <cellStyle name="SAPBEXHLevel1X 45" xfId="10184"/>
    <cellStyle name="SAPBEXHLevel1X 45 2" xfId="14823"/>
    <cellStyle name="SAPBEXHLevel1X 45 3" xfId="31272"/>
    <cellStyle name="SAPBEXHLevel1X 46" xfId="10210"/>
    <cellStyle name="SAPBEXHLevel1X 46 2" xfId="14824"/>
    <cellStyle name="SAPBEXHLevel1X 46 3" xfId="31298"/>
    <cellStyle name="SAPBEXHLevel1X 47" xfId="10354"/>
    <cellStyle name="SAPBEXHLevel1X 47 2" xfId="14825"/>
    <cellStyle name="SAPBEXHLevel1X 47 3" xfId="31442"/>
    <cellStyle name="SAPBEXHLevel1X 48" xfId="10373"/>
    <cellStyle name="SAPBEXHLevel1X 48 2" xfId="14826"/>
    <cellStyle name="SAPBEXHLevel1X 48 3" xfId="31461"/>
    <cellStyle name="SAPBEXHLevel1X 49" xfId="10456"/>
    <cellStyle name="SAPBEXHLevel1X 49 2" xfId="14827"/>
    <cellStyle name="SAPBEXHLevel1X 49 3" xfId="31544"/>
    <cellStyle name="SAPBEXHLevel1X 5" xfId="2589"/>
    <cellStyle name="SAPBEXHLevel1X 5 10" xfId="6260"/>
    <cellStyle name="SAPBEXHLevel1X 5 10 2" xfId="14829"/>
    <cellStyle name="SAPBEXHLevel1X 5 10 3" xfId="28504"/>
    <cellStyle name="SAPBEXHLevel1X 5 11" xfId="6458"/>
    <cellStyle name="SAPBEXHLevel1X 5 11 2" xfId="14830"/>
    <cellStyle name="SAPBEXHLevel1X 5 11 3" xfId="28702"/>
    <cellStyle name="SAPBEXHLevel1X 5 12" xfId="6655"/>
    <cellStyle name="SAPBEXHLevel1X 5 12 2" xfId="14831"/>
    <cellStyle name="SAPBEXHLevel1X 5 12 3" xfId="28899"/>
    <cellStyle name="SAPBEXHLevel1X 5 13" xfId="6825"/>
    <cellStyle name="SAPBEXHLevel1X 5 13 2" xfId="14832"/>
    <cellStyle name="SAPBEXHLevel1X 5 13 3" xfId="29069"/>
    <cellStyle name="SAPBEXHLevel1X 5 14" xfId="6990"/>
    <cellStyle name="SAPBEXHLevel1X 5 14 2" xfId="14833"/>
    <cellStyle name="SAPBEXHLevel1X 5 14 3" xfId="29234"/>
    <cellStyle name="SAPBEXHLevel1X 5 15" xfId="7093"/>
    <cellStyle name="SAPBEXHLevel1X 5 15 2" xfId="14834"/>
    <cellStyle name="SAPBEXHLevel1X 5 15 3" xfId="29337"/>
    <cellStyle name="SAPBEXHLevel1X 5 16" xfId="14828"/>
    <cellStyle name="SAPBEXHLevel1X 5 17" xfId="24860"/>
    <cellStyle name="SAPBEXHLevel1X 5 2" xfId="2662"/>
    <cellStyle name="SAPBEXHLevel1X 5 2 2" xfId="14835"/>
    <cellStyle name="SAPBEXHLevel1X 5 2 3" xfId="24933"/>
    <cellStyle name="SAPBEXHLevel1X 5 3" xfId="4473"/>
    <cellStyle name="SAPBEXHLevel1X 5 3 2" xfId="14836"/>
    <cellStyle name="SAPBEXHLevel1X 5 3 3" xfId="26717"/>
    <cellStyle name="SAPBEXHLevel1X 5 4" xfId="5069"/>
    <cellStyle name="SAPBEXHLevel1X 5 4 2" xfId="14837"/>
    <cellStyle name="SAPBEXHLevel1X 5 4 3" xfId="27313"/>
    <cellStyle name="SAPBEXHLevel1X 5 5" xfId="5268"/>
    <cellStyle name="SAPBEXHLevel1X 5 5 2" xfId="14838"/>
    <cellStyle name="SAPBEXHLevel1X 5 5 3" xfId="27512"/>
    <cellStyle name="SAPBEXHLevel1X 5 6" xfId="5467"/>
    <cellStyle name="SAPBEXHLevel1X 5 6 2" xfId="14839"/>
    <cellStyle name="SAPBEXHLevel1X 5 6 3" xfId="27711"/>
    <cellStyle name="SAPBEXHLevel1X 5 7" xfId="5666"/>
    <cellStyle name="SAPBEXHLevel1X 5 7 2" xfId="14840"/>
    <cellStyle name="SAPBEXHLevel1X 5 7 3" xfId="27910"/>
    <cellStyle name="SAPBEXHLevel1X 5 8" xfId="5864"/>
    <cellStyle name="SAPBEXHLevel1X 5 8 2" xfId="14841"/>
    <cellStyle name="SAPBEXHLevel1X 5 8 3" xfId="28108"/>
    <cellStyle name="SAPBEXHLevel1X 5 9" xfId="6062"/>
    <cellStyle name="SAPBEXHLevel1X 5 9 2" xfId="14842"/>
    <cellStyle name="SAPBEXHLevel1X 5 9 3" xfId="28306"/>
    <cellStyle name="SAPBEXHLevel1X 50" xfId="10482"/>
    <cellStyle name="SAPBEXHLevel1X 50 2" xfId="14843"/>
    <cellStyle name="SAPBEXHLevel1X 50 3" xfId="31570"/>
    <cellStyle name="SAPBEXHLevel1X 51" xfId="10506"/>
    <cellStyle name="SAPBEXHLevel1X 51 2" xfId="14844"/>
    <cellStyle name="SAPBEXHLevel1X 51 3" xfId="31594"/>
    <cellStyle name="SAPBEXHLevel1X 52" xfId="10526"/>
    <cellStyle name="SAPBEXHLevel1X 52 2" xfId="14845"/>
    <cellStyle name="SAPBEXHLevel1X 52 3" xfId="31614"/>
    <cellStyle name="SAPBEXHLevel1X 53" xfId="10545"/>
    <cellStyle name="SAPBEXHLevel1X 53 2" xfId="14846"/>
    <cellStyle name="SAPBEXHLevel1X 53 3" xfId="31633"/>
    <cellStyle name="SAPBEXHLevel1X 54" xfId="10600"/>
    <cellStyle name="SAPBEXHLevel1X 54 2" xfId="14847"/>
    <cellStyle name="SAPBEXHLevel1X 54 3" xfId="31688"/>
    <cellStyle name="SAPBEXHLevel1X 55" xfId="14403"/>
    <cellStyle name="SAPBEXHLevel1X 56" xfId="24802"/>
    <cellStyle name="SAPBEXHLevel1X 6" xfId="2598"/>
    <cellStyle name="SAPBEXHLevel1X 6 10" xfId="6259"/>
    <cellStyle name="SAPBEXHLevel1X 6 10 2" xfId="14849"/>
    <cellStyle name="SAPBEXHLevel1X 6 10 3" xfId="28503"/>
    <cellStyle name="SAPBEXHLevel1X 6 11" xfId="6457"/>
    <cellStyle name="SAPBEXHLevel1X 6 11 2" xfId="14850"/>
    <cellStyle name="SAPBEXHLevel1X 6 11 3" xfId="28701"/>
    <cellStyle name="SAPBEXHLevel1X 6 12" xfId="6654"/>
    <cellStyle name="SAPBEXHLevel1X 6 12 2" xfId="14851"/>
    <cellStyle name="SAPBEXHLevel1X 6 12 3" xfId="28898"/>
    <cellStyle name="SAPBEXHLevel1X 6 13" xfId="6824"/>
    <cellStyle name="SAPBEXHLevel1X 6 13 2" xfId="14852"/>
    <cellStyle name="SAPBEXHLevel1X 6 13 3" xfId="29068"/>
    <cellStyle name="SAPBEXHLevel1X 6 14" xfId="6989"/>
    <cellStyle name="SAPBEXHLevel1X 6 14 2" xfId="14853"/>
    <cellStyle name="SAPBEXHLevel1X 6 14 3" xfId="29233"/>
    <cellStyle name="SAPBEXHLevel1X 6 15" xfId="7092"/>
    <cellStyle name="SAPBEXHLevel1X 6 15 2" xfId="14854"/>
    <cellStyle name="SAPBEXHLevel1X 6 15 3" xfId="29336"/>
    <cellStyle name="SAPBEXHLevel1X 6 16" xfId="14848"/>
    <cellStyle name="SAPBEXHLevel1X 6 17" xfId="24869"/>
    <cellStyle name="SAPBEXHLevel1X 6 2" xfId="2669"/>
    <cellStyle name="SAPBEXHLevel1X 6 2 2" xfId="14855"/>
    <cellStyle name="SAPBEXHLevel1X 6 2 3" xfId="24940"/>
    <cellStyle name="SAPBEXHLevel1X 6 3" xfId="4474"/>
    <cellStyle name="SAPBEXHLevel1X 6 3 2" xfId="14856"/>
    <cellStyle name="SAPBEXHLevel1X 6 3 3" xfId="26718"/>
    <cellStyle name="SAPBEXHLevel1X 6 4" xfId="5068"/>
    <cellStyle name="SAPBEXHLevel1X 6 4 2" xfId="14857"/>
    <cellStyle name="SAPBEXHLevel1X 6 4 3" xfId="27312"/>
    <cellStyle name="SAPBEXHLevel1X 6 5" xfId="5267"/>
    <cellStyle name="SAPBEXHLevel1X 6 5 2" xfId="14858"/>
    <cellStyle name="SAPBEXHLevel1X 6 5 3" xfId="27511"/>
    <cellStyle name="SAPBEXHLevel1X 6 6" xfId="5466"/>
    <cellStyle name="SAPBEXHLevel1X 6 6 2" xfId="14859"/>
    <cellStyle name="SAPBEXHLevel1X 6 6 3" xfId="27710"/>
    <cellStyle name="SAPBEXHLevel1X 6 7" xfId="5665"/>
    <cellStyle name="SAPBEXHLevel1X 6 7 2" xfId="14860"/>
    <cellStyle name="SAPBEXHLevel1X 6 7 3" xfId="27909"/>
    <cellStyle name="SAPBEXHLevel1X 6 8" xfId="5863"/>
    <cellStyle name="SAPBEXHLevel1X 6 8 2" xfId="14861"/>
    <cellStyle name="SAPBEXHLevel1X 6 8 3" xfId="28107"/>
    <cellStyle name="SAPBEXHLevel1X 6 9" xfId="6061"/>
    <cellStyle name="SAPBEXHLevel1X 6 9 2" xfId="14862"/>
    <cellStyle name="SAPBEXHLevel1X 6 9 3" xfId="28305"/>
    <cellStyle name="SAPBEXHLevel1X 7" xfId="2615"/>
    <cellStyle name="SAPBEXHLevel1X 7 10" xfId="6257"/>
    <cellStyle name="SAPBEXHLevel1X 7 10 2" xfId="14864"/>
    <cellStyle name="SAPBEXHLevel1X 7 10 3" xfId="28501"/>
    <cellStyle name="SAPBEXHLevel1X 7 11" xfId="6455"/>
    <cellStyle name="SAPBEXHLevel1X 7 11 2" xfId="14865"/>
    <cellStyle name="SAPBEXHLevel1X 7 11 3" xfId="28699"/>
    <cellStyle name="SAPBEXHLevel1X 7 12" xfId="6653"/>
    <cellStyle name="SAPBEXHLevel1X 7 12 2" xfId="14866"/>
    <cellStyle name="SAPBEXHLevel1X 7 12 3" xfId="28897"/>
    <cellStyle name="SAPBEXHLevel1X 7 13" xfId="6823"/>
    <cellStyle name="SAPBEXHLevel1X 7 13 2" xfId="14867"/>
    <cellStyle name="SAPBEXHLevel1X 7 13 3" xfId="29067"/>
    <cellStyle name="SAPBEXHLevel1X 7 14" xfId="6988"/>
    <cellStyle name="SAPBEXHLevel1X 7 14 2" xfId="14868"/>
    <cellStyle name="SAPBEXHLevel1X 7 14 3" xfId="29232"/>
    <cellStyle name="SAPBEXHLevel1X 7 15" xfId="7091"/>
    <cellStyle name="SAPBEXHLevel1X 7 15 2" xfId="14869"/>
    <cellStyle name="SAPBEXHLevel1X 7 15 3" xfId="29335"/>
    <cellStyle name="SAPBEXHLevel1X 7 16" xfId="14863"/>
    <cellStyle name="SAPBEXHLevel1X 7 17" xfId="24886"/>
    <cellStyle name="SAPBEXHLevel1X 7 2" xfId="2676"/>
    <cellStyle name="SAPBEXHLevel1X 7 2 2" xfId="14870"/>
    <cellStyle name="SAPBEXHLevel1X 7 2 3" xfId="24947"/>
    <cellStyle name="SAPBEXHLevel1X 7 3" xfId="4476"/>
    <cellStyle name="SAPBEXHLevel1X 7 3 2" xfId="14871"/>
    <cellStyle name="SAPBEXHLevel1X 7 3 3" xfId="26720"/>
    <cellStyle name="SAPBEXHLevel1X 7 4" xfId="5066"/>
    <cellStyle name="SAPBEXHLevel1X 7 4 2" xfId="14872"/>
    <cellStyle name="SAPBEXHLevel1X 7 4 3" xfId="27310"/>
    <cellStyle name="SAPBEXHLevel1X 7 5" xfId="5265"/>
    <cellStyle name="SAPBEXHLevel1X 7 5 2" xfId="14873"/>
    <cellStyle name="SAPBEXHLevel1X 7 5 3" xfId="27509"/>
    <cellStyle name="SAPBEXHLevel1X 7 6" xfId="5464"/>
    <cellStyle name="SAPBEXHLevel1X 7 6 2" xfId="14874"/>
    <cellStyle name="SAPBEXHLevel1X 7 6 3" xfId="27708"/>
    <cellStyle name="SAPBEXHLevel1X 7 7" xfId="5663"/>
    <cellStyle name="SAPBEXHLevel1X 7 7 2" xfId="14875"/>
    <cellStyle name="SAPBEXHLevel1X 7 7 3" xfId="27907"/>
    <cellStyle name="SAPBEXHLevel1X 7 8" xfId="5861"/>
    <cellStyle name="SAPBEXHLevel1X 7 8 2" xfId="14876"/>
    <cellStyle name="SAPBEXHLevel1X 7 8 3" xfId="28105"/>
    <cellStyle name="SAPBEXHLevel1X 7 9" xfId="6059"/>
    <cellStyle name="SAPBEXHLevel1X 7 9 2" xfId="14877"/>
    <cellStyle name="SAPBEXHLevel1X 7 9 3" xfId="28303"/>
    <cellStyle name="SAPBEXHLevel1X 8" xfId="2624"/>
    <cellStyle name="SAPBEXHLevel1X 8 10" xfId="6255"/>
    <cellStyle name="SAPBEXHLevel1X 8 10 2" xfId="14879"/>
    <cellStyle name="SAPBEXHLevel1X 8 10 3" xfId="28499"/>
    <cellStyle name="SAPBEXHLevel1X 8 11" xfId="6453"/>
    <cellStyle name="SAPBEXHLevel1X 8 11 2" xfId="14880"/>
    <cellStyle name="SAPBEXHLevel1X 8 11 3" xfId="28697"/>
    <cellStyle name="SAPBEXHLevel1X 8 12" xfId="6651"/>
    <cellStyle name="SAPBEXHLevel1X 8 12 2" xfId="14881"/>
    <cellStyle name="SAPBEXHLevel1X 8 12 3" xfId="28895"/>
    <cellStyle name="SAPBEXHLevel1X 8 13" xfId="6821"/>
    <cellStyle name="SAPBEXHLevel1X 8 13 2" xfId="14882"/>
    <cellStyle name="SAPBEXHLevel1X 8 13 3" xfId="29065"/>
    <cellStyle name="SAPBEXHLevel1X 8 14" xfId="6987"/>
    <cellStyle name="SAPBEXHLevel1X 8 14 2" xfId="14883"/>
    <cellStyle name="SAPBEXHLevel1X 8 14 3" xfId="29231"/>
    <cellStyle name="SAPBEXHLevel1X 8 15" xfId="7090"/>
    <cellStyle name="SAPBEXHLevel1X 8 15 2" xfId="14884"/>
    <cellStyle name="SAPBEXHLevel1X 8 15 3" xfId="29334"/>
    <cellStyle name="SAPBEXHLevel1X 8 16" xfId="14878"/>
    <cellStyle name="SAPBEXHLevel1X 8 17" xfId="24895"/>
    <cellStyle name="SAPBEXHLevel1X 8 2" xfId="2683"/>
    <cellStyle name="SAPBEXHLevel1X 8 2 2" xfId="14885"/>
    <cellStyle name="SAPBEXHLevel1X 8 2 3" xfId="24954"/>
    <cellStyle name="SAPBEXHLevel1X 8 3" xfId="4478"/>
    <cellStyle name="SAPBEXHLevel1X 8 3 2" xfId="14886"/>
    <cellStyle name="SAPBEXHLevel1X 8 3 3" xfId="26722"/>
    <cellStyle name="SAPBEXHLevel1X 8 4" xfId="5064"/>
    <cellStyle name="SAPBEXHLevel1X 8 4 2" xfId="14887"/>
    <cellStyle name="SAPBEXHLevel1X 8 4 3" xfId="27308"/>
    <cellStyle name="SAPBEXHLevel1X 8 5" xfId="5263"/>
    <cellStyle name="SAPBEXHLevel1X 8 5 2" xfId="14888"/>
    <cellStyle name="SAPBEXHLevel1X 8 5 3" xfId="27507"/>
    <cellStyle name="SAPBEXHLevel1X 8 6" xfId="5462"/>
    <cellStyle name="SAPBEXHLevel1X 8 6 2" xfId="14889"/>
    <cellStyle name="SAPBEXHLevel1X 8 6 3" xfId="27706"/>
    <cellStyle name="SAPBEXHLevel1X 8 7" xfId="5661"/>
    <cellStyle name="SAPBEXHLevel1X 8 7 2" xfId="14890"/>
    <cellStyle name="SAPBEXHLevel1X 8 7 3" xfId="27905"/>
    <cellStyle name="SAPBEXHLevel1X 8 8" xfId="5859"/>
    <cellStyle name="SAPBEXHLevel1X 8 8 2" xfId="14891"/>
    <cellStyle name="SAPBEXHLevel1X 8 8 3" xfId="28103"/>
    <cellStyle name="SAPBEXHLevel1X 8 9" xfId="6057"/>
    <cellStyle name="SAPBEXHLevel1X 8 9 2" xfId="14892"/>
    <cellStyle name="SAPBEXHLevel1X 8 9 3" xfId="28301"/>
    <cellStyle name="SAPBEXHLevel1X 9" xfId="2633"/>
    <cellStyle name="SAPBEXHLevel1X 9 10" xfId="6254"/>
    <cellStyle name="SAPBEXHLevel1X 9 10 2" xfId="14894"/>
    <cellStyle name="SAPBEXHLevel1X 9 10 3" xfId="28498"/>
    <cellStyle name="SAPBEXHLevel1X 9 11" xfId="6452"/>
    <cellStyle name="SAPBEXHLevel1X 9 11 2" xfId="14895"/>
    <cellStyle name="SAPBEXHLevel1X 9 11 3" xfId="28696"/>
    <cellStyle name="SAPBEXHLevel1X 9 12" xfId="6650"/>
    <cellStyle name="SAPBEXHLevel1X 9 12 2" xfId="14896"/>
    <cellStyle name="SAPBEXHLevel1X 9 12 3" xfId="28894"/>
    <cellStyle name="SAPBEXHLevel1X 9 13" xfId="6820"/>
    <cellStyle name="SAPBEXHLevel1X 9 13 2" xfId="14897"/>
    <cellStyle name="SAPBEXHLevel1X 9 13 3" xfId="29064"/>
    <cellStyle name="SAPBEXHLevel1X 9 14" xfId="6986"/>
    <cellStyle name="SAPBEXHLevel1X 9 14 2" xfId="14898"/>
    <cellStyle name="SAPBEXHLevel1X 9 14 3" xfId="29230"/>
    <cellStyle name="SAPBEXHLevel1X 9 15" xfId="7089"/>
    <cellStyle name="SAPBEXHLevel1X 9 15 2" xfId="14899"/>
    <cellStyle name="SAPBEXHLevel1X 9 15 3" xfId="29333"/>
    <cellStyle name="SAPBEXHLevel1X 9 16" xfId="14893"/>
    <cellStyle name="SAPBEXHLevel1X 9 17" xfId="24904"/>
    <cellStyle name="SAPBEXHLevel1X 9 2" xfId="2690"/>
    <cellStyle name="SAPBEXHLevel1X 9 2 2" xfId="14900"/>
    <cellStyle name="SAPBEXHLevel1X 9 2 3" xfId="24961"/>
    <cellStyle name="SAPBEXHLevel1X 9 3" xfId="4479"/>
    <cellStyle name="SAPBEXHLevel1X 9 3 2" xfId="14901"/>
    <cellStyle name="SAPBEXHLevel1X 9 3 3" xfId="26723"/>
    <cellStyle name="SAPBEXHLevel1X 9 4" xfId="5063"/>
    <cellStyle name="SAPBEXHLevel1X 9 4 2" xfId="14902"/>
    <cellStyle name="SAPBEXHLevel1X 9 4 3" xfId="27307"/>
    <cellStyle name="SAPBEXHLevel1X 9 5" xfId="5262"/>
    <cellStyle name="SAPBEXHLevel1X 9 5 2" xfId="14903"/>
    <cellStyle name="SAPBEXHLevel1X 9 5 3" xfId="27506"/>
    <cellStyle name="SAPBEXHLevel1X 9 6" xfId="5461"/>
    <cellStyle name="SAPBEXHLevel1X 9 6 2" xfId="14904"/>
    <cellStyle name="SAPBEXHLevel1X 9 6 3" xfId="27705"/>
    <cellStyle name="SAPBEXHLevel1X 9 7" xfId="5660"/>
    <cellStyle name="SAPBEXHLevel1X 9 7 2" xfId="14905"/>
    <cellStyle name="SAPBEXHLevel1X 9 7 3" xfId="27904"/>
    <cellStyle name="SAPBEXHLevel1X 9 8" xfId="5858"/>
    <cellStyle name="SAPBEXHLevel1X 9 8 2" xfId="14906"/>
    <cellStyle name="SAPBEXHLevel1X 9 8 3" xfId="28102"/>
    <cellStyle name="SAPBEXHLevel1X 9 9" xfId="6056"/>
    <cellStyle name="SAPBEXHLevel1X 9 9 2" xfId="14907"/>
    <cellStyle name="SAPBEXHLevel1X 9 9 3" xfId="28300"/>
    <cellStyle name="SAPBEXHLevel2" xfId="2522"/>
    <cellStyle name="SAPBEXHLevel2 10" xfId="14908"/>
    <cellStyle name="SAPBEXHLevel2 11" xfId="24803"/>
    <cellStyle name="SAPBEXHLevel2 2" xfId="2854"/>
    <cellStyle name="SAPBEXHLevel2 2 2" xfId="14909"/>
    <cellStyle name="SAPBEXHLevel2 2 3" xfId="25102"/>
    <cellStyle name="SAPBEXHLevel2 3" xfId="9778"/>
    <cellStyle name="SAPBEXHLevel2 3 2" xfId="14910"/>
    <cellStyle name="SAPBEXHLevel2 3 3" xfId="30990"/>
    <cellStyle name="SAPBEXHLevel2 4" xfId="9592"/>
    <cellStyle name="SAPBEXHLevel2 4 2" xfId="14911"/>
    <cellStyle name="SAPBEXHLevel2 4 3" xfId="30871"/>
    <cellStyle name="SAPBEXHLevel2 5" xfId="9812"/>
    <cellStyle name="SAPBEXHLevel2 5 2" xfId="14912"/>
    <cellStyle name="SAPBEXHLevel2 5 3" xfId="31009"/>
    <cellStyle name="SAPBEXHLevel2 6" xfId="9501"/>
    <cellStyle name="SAPBEXHLevel2 6 2" xfId="14913"/>
    <cellStyle name="SAPBEXHLevel2 6 3" xfId="30835"/>
    <cellStyle name="SAPBEXHLevel2 7" xfId="9580"/>
    <cellStyle name="SAPBEXHLevel2 7 2" xfId="14914"/>
    <cellStyle name="SAPBEXHLevel2 7 3" xfId="30864"/>
    <cellStyle name="SAPBEXHLevel2 8" xfId="9736"/>
    <cellStyle name="SAPBEXHLevel2 8 2" xfId="14915"/>
    <cellStyle name="SAPBEXHLevel2 8 3" xfId="30968"/>
    <cellStyle name="SAPBEXHLevel2 9" xfId="9568"/>
    <cellStyle name="SAPBEXHLevel2 9 2" xfId="14916"/>
    <cellStyle name="SAPBEXHLevel2 9 3" xfId="30859"/>
    <cellStyle name="SAPBEXHLevel2X" xfId="2523"/>
    <cellStyle name="SAPBEXHLevel2X 10" xfId="2700"/>
    <cellStyle name="SAPBEXHLevel2X 10 10" xfId="6251"/>
    <cellStyle name="SAPBEXHLevel2X 10 10 2" xfId="14919"/>
    <cellStyle name="SAPBEXHLevel2X 10 10 3" xfId="28495"/>
    <cellStyle name="SAPBEXHLevel2X 10 11" xfId="6449"/>
    <cellStyle name="SAPBEXHLevel2X 10 11 2" xfId="14920"/>
    <cellStyle name="SAPBEXHLevel2X 10 11 3" xfId="28693"/>
    <cellStyle name="SAPBEXHLevel2X 10 12" xfId="6647"/>
    <cellStyle name="SAPBEXHLevel2X 10 12 2" xfId="14921"/>
    <cellStyle name="SAPBEXHLevel2X 10 12 3" xfId="28891"/>
    <cellStyle name="SAPBEXHLevel2X 10 13" xfId="6817"/>
    <cellStyle name="SAPBEXHLevel2X 10 13 2" xfId="14922"/>
    <cellStyle name="SAPBEXHLevel2X 10 13 3" xfId="29061"/>
    <cellStyle name="SAPBEXHLevel2X 10 14" xfId="6985"/>
    <cellStyle name="SAPBEXHLevel2X 10 14 2" xfId="14923"/>
    <cellStyle name="SAPBEXHLevel2X 10 14 3" xfId="29229"/>
    <cellStyle name="SAPBEXHLevel2X 10 15" xfId="7088"/>
    <cellStyle name="SAPBEXHLevel2X 10 15 2" xfId="14924"/>
    <cellStyle name="SAPBEXHLevel2X 10 15 3" xfId="29332"/>
    <cellStyle name="SAPBEXHLevel2X 10 16" xfId="14918"/>
    <cellStyle name="SAPBEXHLevel2X 10 17" xfId="24971"/>
    <cellStyle name="SAPBEXHLevel2X 10 2" xfId="2747"/>
    <cellStyle name="SAPBEXHLevel2X 10 2 2" xfId="14925"/>
    <cellStyle name="SAPBEXHLevel2X 10 2 3" xfId="25017"/>
    <cellStyle name="SAPBEXHLevel2X 10 3" xfId="4482"/>
    <cellStyle name="SAPBEXHLevel2X 10 3 2" xfId="14926"/>
    <cellStyle name="SAPBEXHLevel2X 10 3 3" xfId="26726"/>
    <cellStyle name="SAPBEXHLevel2X 10 4" xfId="5060"/>
    <cellStyle name="SAPBEXHLevel2X 10 4 2" xfId="14927"/>
    <cellStyle name="SAPBEXHLevel2X 10 4 3" xfId="27304"/>
    <cellStyle name="SAPBEXHLevel2X 10 5" xfId="5259"/>
    <cellStyle name="SAPBEXHLevel2X 10 5 2" xfId="14928"/>
    <cellStyle name="SAPBEXHLevel2X 10 5 3" xfId="27503"/>
    <cellStyle name="SAPBEXHLevel2X 10 6" xfId="5458"/>
    <cellStyle name="SAPBEXHLevel2X 10 6 2" xfId="14929"/>
    <cellStyle name="SAPBEXHLevel2X 10 6 3" xfId="27702"/>
    <cellStyle name="SAPBEXHLevel2X 10 7" xfId="5657"/>
    <cellStyle name="SAPBEXHLevel2X 10 7 2" xfId="14930"/>
    <cellStyle name="SAPBEXHLevel2X 10 7 3" xfId="27901"/>
    <cellStyle name="SAPBEXHLevel2X 10 8" xfId="5855"/>
    <cellStyle name="SAPBEXHLevel2X 10 8 2" xfId="14931"/>
    <cellStyle name="SAPBEXHLevel2X 10 8 3" xfId="28099"/>
    <cellStyle name="SAPBEXHLevel2X 10 9" xfId="6053"/>
    <cellStyle name="SAPBEXHLevel2X 10 9 2" xfId="14932"/>
    <cellStyle name="SAPBEXHLevel2X 10 9 3" xfId="28297"/>
    <cellStyle name="SAPBEXHLevel2X 11" xfId="2709"/>
    <cellStyle name="SAPBEXHLevel2X 11 10" xfId="6249"/>
    <cellStyle name="SAPBEXHLevel2X 11 10 2" xfId="14934"/>
    <cellStyle name="SAPBEXHLevel2X 11 10 3" xfId="28493"/>
    <cellStyle name="SAPBEXHLevel2X 11 11" xfId="6447"/>
    <cellStyle name="SAPBEXHLevel2X 11 11 2" xfId="14935"/>
    <cellStyle name="SAPBEXHLevel2X 11 11 3" xfId="28691"/>
    <cellStyle name="SAPBEXHLevel2X 11 12" xfId="6645"/>
    <cellStyle name="SAPBEXHLevel2X 11 12 2" xfId="14936"/>
    <cellStyle name="SAPBEXHLevel2X 11 12 3" xfId="28889"/>
    <cellStyle name="SAPBEXHLevel2X 11 13" xfId="6815"/>
    <cellStyle name="SAPBEXHLevel2X 11 13 2" xfId="14937"/>
    <cellStyle name="SAPBEXHLevel2X 11 13 3" xfId="29059"/>
    <cellStyle name="SAPBEXHLevel2X 11 14" xfId="6984"/>
    <cellStyle name="SAPBEXHLevel2X 11 14 2" xfId="14938"/>
    <cellStyle name="SAPBEXHLevel2X 11 14 3" xfId="29228"/>
    <cellStyle name="SAPBEXHLevel2X 11 15" xfId="7087"/>
    <cellStyle name="SAPBEXHLevel2X 11 15 2" xfId="14939"/>
    <cellStyle name="SAPBEXHLevel2X 11 15 3" xfId="29331"/>
    <cellStyle name="SAPBEXHLevel2X 11 16" xfId="14933"/>
    <cellStyle name="SAPBEXHLevel2X 11 17" xfId="24980"/>
    <cellStyle name="SAPBEXHLevel2X 11 2" xfId="2754"/>
    <cellStyle name="SAPBEXHLevel2X 11 2 2" xfId="14940"/>
    <cellStyle name="SAPBEXHLevel2X 11 2 3" xfId="25024"/>
    <cellStyle name="SAPBEXHLevel2X 11 3" xfId="4484"/>
    <cellStyle name="SAPBEXHLevel2X 11 3 2" xfId="14941"/>
    <cellStyle name="SAPBEXHLevel2X 11 3 3" xfId="26728"/>
    <cellStyle name="SAPBEXHLevel2X 11 4" xfId="5058"/>
    <cellStyle name="SAPBEXHLevel2X 11 4 2" xfId="14942"/>
    <cellStyle name="SAPBEXHLevel2X 11 4 3" xfId="27302"/>
    <cellStyle name="SAPBEXHLevel2X 11 5" xfId="5257"/>
    <cellStyle name="SAPBEXHLevel2X 11 5 2" xfId="14943"/>
    <cellStyle name="SAPBEXHLevel2X 11 5 3" xfId="27501"/>
    <cellStyle name="SAPBEXHLevel2X 11 6" xfId="5456"/>
    <cellStyle name="SAPBEXHLevel2X 11 6 2" xfId="14944"/>
    <cellStyle name="SAPBEXHLevel2X 11 6 3" xfId="27700"/>
    <cellStyle name="SAPBEXHLevel2X 11 7" xfId="5655"/>
    <cellStyle name="SAPBEXHLevel2X 11 7 2" xfId="14945"/>
    <cellStyle name="SAPBEXHLevel2X 11 7 3" xfId="27899"/>
    <cellStyle name="SAPBEXHLevel2X 11 8" xfId="5853"/>
    <cellStyle name="SAPBEXHLevel2X 11 8 2" xfId="14946"/>
    <cellStyle name="SAPBEXHLevel2X 11 8 3" xfId="28097"/>
    <cellStyle name="SAPBEXHLevel2X 11 9" xfId="6051"/>
    <cellStyle name="SAPBEXHLevel2X 11 9 2" xfId="14947"/>
    <cellStyle name="SAPBEXHLevel2X 11 9 3" xfId="28295"/>
    <cellStyle name="SAPBEXHLevel2X 12" xfId="2718"/>
    <cellStyle name="SAPBEXHLevel2X 12 10" xfId="6248"/>
    <cellStyle name="SAPBEXHLevel2X 12 10 2" xfId="14949"/>
    <cellStyle name="SAPBEXHLevel2X 12 10 3" xfId="28492"/>
    <cellStyle name="SAPBEXHLevel2X 12 11" xfId="6446"/>
    <cellStyle name="SAPBEXHLevel2X 12 11 2" xfId="14950"/>
    <cellStyle name="SAPBEXHLevel2X 12 11 3" xfId="28690"/>
    <cellStyle name="SAPBEXHLevel2X 12 12" xfId="6644"/>
    <cellStyle name="SAPBEXHLevel2X 12 12 2" xfId="14951"/>
    <cellStyle name="SAPBEXHLevel2X 12 12 3" xfId="28888"/>
    <cellStyle name="SAPBEXHLevel2X 12 13" xfId="6814"/>
    <cellStyle name="SAPBEXHLevel2X 12 13 2" xfId="14952"/>
    <cellStyle name="SAPBEXHLevel2X 12 13 3" xfId="29058"/>
    <cellStyle name="SAPBEXHLevel2X 12 14" xfId="6983"/>
    <cellStyle name="SAPBEXHLevel2X 12 14 2" xfId="14953"/>
    <cellStyle name="SAPBEXHLevel2X 12 14 3" xfId="29227"/>
    <cellStyle name="SAPBEXHLevel2X 12 15" xfId="7086"/>
    <cellStyle name="SAPBEXHLevel2X 12 15 2" xfId="14954"/>
    <cellStyle name="SAPBEXHLevel2X 12 15 3" xfId="29330"/>
    <cellStyle name="SAPBEXHLevel2X 12 16" xfId="14948"/>
    <cellStyle name="SAPBEXHLevel2X 12 17" xfId="24989"/>
    <cellStyle name="SAPBEXHLevel2X 12 2" xfId="2761"/>
    <cellStyle name="SAPBEXHLevel2X 12 2 2" xfId="14955"/>
    <cellStyle name="SAPBEXHLevel2X 12 2 3" xfId="25031"/>
    <cellStyle name="SAPBEXHLevel2X 12 3" xfId="4485"/>
    <cellStyle name="SAPBEXHLevel2X 12 3 2" xfId="14956"/>
    <cellStyle name="SAPBEXHLevel2X 12 3 3" xfId="26729"/>
    <cellStyle name="SAPBEXHLevel2X 12 4" xfId="5057"/>
    <cellStyle name="SAPBEXHLevel2X 12 4 2" xfId="14957"/>
    <cellStyle name="SAPBEXHLevel2X 12 4 3" xfId="27301"/>
    <cellStyle name="SAPBEXHLevel2X 12 5" xfId="5256"/>
    <cellStyle name="SAPBEXHLevel2X 12 5 2" xfId="14958"/>
    <cellStyle name="SAPBEXHLevel2X 12 5 3" xfId="27500"/>
    <cellStyle name="SAPBEXHLevel2X 12 6" xfId="5455"/>
    <cellStyle name="SAPBEXHLevel2X 12 6 2" xfId="14959"/>
    <cellStyle name="SAPBEXHLevel2X 12 6 3" xfId="27699"/>
    <cellStyle name="SAPBEXHLevel2X 12 7" xfId="5654"/>
    <cellStyle name="SAPBEXHLevel2X 12 7 2" xfId="14960"/>
    <cellStyle name="SAPBEXHLevel2X 12 7 3" xfId="27898"/>
    <cellStyle name="SAPBEXHLevel2X 12 8" xfId="5852"/>
    <cellStyle name="SAPBEXHLevel2X 12 8 2" xfId="14961"/>
    <cellStyle name="SAPBEXHLevel2X 12 8 3" xfId="28096"/>
    <cellStyle name="SAPBEXHLevel2X 12 9" xfId="6050"/>
    <cellStyle name="SAPBEXHLevel2X 12 9 2" xfId="14962"/>
    <cellStyle name="SAPBEXHLevel2X 12 9 3" xfId="28294"/>
    <cellStyle name="SAPBEXHLevel2X 13" xfId="2726"/>
    <cellStyle name="SAPBEXHLevel2X 13 10" xfId="6246"/>
    <cellStyle name="SAPBEXHLevel2X 13 10 2" xfId="14964"/>
    <cellStyle name="SAPBEXHLevel2X 13 10 3" xfId="28490"/>
    <cellStyle name="SAPBEXHLevel2X 13 11" xfId="6444"/>
    <cellStyle name="SAPBEXHLevel2X 13 11 2" xfId="14965"/>
    <cellStyle name="SAPBEXHLevel2X 13 11 3" xfId="28688"/>
    <cellStyle name="SAPBEXHLevel2X 13 12" xfId="6642"/>
    <cellStyle name="SAPBEXHLevel2X 13 12 2" xfId="14966"/>
    <cellStyle name="SAPBEXHLevel2X 13 12 3" xfId="28886"/>
    <cellStyle name="SAPBEXHLevel2X 13 13" xfId="6812"/>
    <cellStyle name="SAPBEXHLevel2X 13 13 2" xfId="14967"/>
    <cellStyle name="SAPBEXHLevel2X 13 13 3" xfId="29056"/>
    <cellStyle name="SAPBEXHLevel2X 13 14" xfId="6982"/>
    <cellStyle name="SAPBEXHLevel2X 13 14 2" xfId="14968"/>
    <cellStyle name="SAPBEXHLevel2X 13 14 3" xfId="29226"/>
    <cellStyle name="SAPBEXHLevel2X 13 15" xfId="7085"/>
    <cellStyle name="SAPBEXHLevel2X 13 15 2" xfId="14969"/>
    <cellStyle name="SAPBEXHLevel2X 13 15 3" xfId="29329"/>
    <cellStyle name="SAPBEXHLevel2X 13 16" xfId="14963"/>
    <cellStyle name="SAPBEXHLevel2X 13 17" xfId="24997"/>
    <cellStyle name="SAPBEXHLevel2X 13 2" xfId="2768"/>
    <cellStyle name="SAPBEXHLevel2X 13 2 2" xfId="14970"/>
    <cellStyle name="SAPBEXHLevel2X 13 2 3" xfId="25038"/>
    <cellStyle name="SAPBEXHLevel2X 13 3" xfId="4487"/>
    <cellStyle name="SAPBEXHLevel2X 13 3 2" xfId="14971"/>
    <cellStyle name="SAPBEXHLevel2X 13 3 3" xfId="26731"/>
    <cellStyle name="SAPBEXHLevel2X 13 4" xfId="5055"/>
    <cellStyle name="SAPBEXHLevel2X 13 4 2" xfId="14972"/>
    <cellStyle name="SAPBEXHLevel2X 13 4 3" xfId="27299"/>
    <cellStyle name="SAPBEXHLevel2X 13 5" xfId="5254"/>
    <cellStyle name="SAPBEXHLevel2X 13 5 2" xfId="14973"/>
    <cellStyle name="SAPBEXHLevel2X 13 5 3" xfId="27498"/>
    <cellStyle name="SAPBEXHLevel2X 13 6" xfId="5453"/>
    <cellStyle name="SAPBEXHLevel2X 13 6 2" xfId="14974"/>
    <cellStyle name="SAPBEXHLevel2X 13 6 3" xfId="27697"/>
    <cellStyle name="SAPBEXHLevel2X 13 7" xfId="5652"/>
    <cellStyle name="SAPBEXHLevel2X 13 7 2" xfId="14975"/>
    <cellStyle name="SAPBEXHLevel2X 13 7 3" xfId="27896"/>
    <cellStyle name="SAPBEXHLevel2X 13 8" xfId="5850"/>
    <cellStyle name="SAPBEXHLevel2X 13 8 2" xfId="14976"/>
    <cellStyle name="SAPBEXHLevel2X 13 8 3" xfId="28094"/>
    <cellStyle name="SAPBEXHLevel2X 13 9" xfId="6048"/>
    <cellStyle name="SAPBEXHLevel2X 13 9 2" xfId="14977"/>
    <cellStyle name="SAPBEXHLevel2X 13 9 3" xfId="28292"/>
    <cellStyle name="SAPBEXHLevel2X 14" xfId="2735"/>
    <cellStyle name="SAPBEXHLevel2X 14 10" xfId="6043"/>
    <cellStyle name="SAPBEXHLevel2X 14 10 2" xfId="14979"/>
    <cellStyle name="SAPBEXHLevel2X 14 10 3" xfId="28287"/>
    <cellStyle name="SAPBEXHLevel2X 14 11" xfId="6241"/>
    <cellStyle name="SAPBEXHLevel2X 14 11 2" xfId="14980"/>
    <cellStyle name="SAPBEXHLevel2X 14 11 3" xfId="28485"/>
    <cellStyle name="SAPBEXHLevel2X 14 12" xfId="6439"/>
    <cellStyle name="SAPBEXHLevel2X 14 12 2" xfId="14981"/>
    <cellStyle name="SAPBEXHLevel2X 14 12 3" xfId="28683"/>
    <cellStyle name="SAPBEXHLevel2X 14 13" xfId="6637"/>
    <cellStyle name="SAPBEXHLevel2X 14 13 2" xfId="14982"/>
    <cellStyle name="SAPBEXHLevel2X 14 13 3" xfId="28881"/>
    <cellStyle name="SAPBEXHLevel2X 14 14" xfId="6807"/>
    <cellStyle name="SAPBEXHLevel2X 14 14 2" xfId="14983"/>
    <cellStyle name="SAPBEXHLevel2X 14 14 3" xfId="29051"/>
    <cellStyle name="SAPBEXHLevel2X 14 15" xfId="6977"/>
    <cellStyle name="SAPBEXHLevel2X 14 15 2" xfId="14984"/>
    <cellStyle name="SAPBEXHLevel2X 14 15 3" xfId="29221"/>
    <cellStyle name="SAPBEXHLevel2X 14 16" xfId="14978"/>
    <cellStyle name="SAPBEXHLevel2X 14 17" xfId="25006"/>
    <cellStyle name="SAPBEXHLevel2X 14 2" xfId="2789"/>
    <cellStyle name="SAPBEXHLevel2X 14 2 2" xfId="14985"/>
    <cellStyle name="SAPBEXHLevel2X 14 2 3" xfId="25058"/>
    <cellStyle name="SAPBEXHLevel2X 14 3" xfId="4488"/>
    <cellStyle name="SAPBEXHLevel2X 14 3 2" xfId="14986"/>
    <cellStyle name="SAPBEXHLevel2X 14 3 3" xfId="26732"/>
    <cellStyle name="SAPBEXHLevel2X 14 4" xfId="5054"/>
    <cellStyle name="SAPBEXHLevel2X 14 4 2" xfId="14987"/>
    <cellStyle name="SAPBEXHLevel2X 14 4 3" xfId="27298"/>
    <cellStyle name="SAPBEXHLevel2X 14 5" xfId="4362"/>
    <cellStyle name="SAPBEXHLevel2X 14 5 2" xfId="14988"/>
    <cellStyle name="SAPBEXHLevel2X 14 5 3" xfId="26606"/>
    <cellStyle name="SAPBEXHLevel2X 14 6" xfId="5248"/>
    <cellStyle name="SAPBEXHLevel2X 14 6 2" xfId="14989"/>
    <cellStyle name="SAPBEXHLevel2X 14 6 3" xfId="27492"/>
    <cellStyle name="SAPBEXHLevel2X 14 7" xfId="5447"/>
    <cellStyle name="SAPBEXHLevel2X 14 7 2" xfId="14990"/>
    <cellStyle name="SAPBEXHLevel2X 14 7 3" xfId="27691"/>
    <cellStyle name="SAPBEXHLevel2X 14 8" xfId="5646"/>
    <cellStyle name="SAPBEXHLevel2X 14 8 2" xfId="14991"/>
    <cellStyle name="SAPBEXHLevel2X 14 8 3" xfId="27890"/>
    <cellStyle name="SAPBEXHLevel2X 14 9" xfId="5845"/>
    <cellStyle name="SAPBEXHLevel2X 14 9 2" xfId="14992"/>
    <cellStyle name="SAPBEXHLevel2X 14 9 3" xfId="28089"/>
    <cellStyle name="SAPBEXHLevel2X 15" xfId="2777"/>
    <cellStyle name="SAPBEXHLevel2X 15 10" xfId="6040"/>
    <cellStyle name="SAPBEXHLevel2X 15 10 2" xfId="14994"/>
    <cellStyle name="SAPBEXHLevel2X 15 10 3" xfId="28284"/>
    <cellStyle name="SAPBEXHLevel2X 15 11" xfId="6238"/>
    <cellStyle name="SAPBEXHLevel2X 15 11 2" xfId="14995"/>
    <cellStyle name="SAPBEXHLevel2X 15 11 3" xfId="28482"/>
    <cellStyle name="SAPBEXHLevel2X 15 12" xfId="6436"/>
    <cellStyle name="SAPBEXHLevel2X 15 12 2" xfId="14996"/>
    <cellStyle name="SAPBEXHLevel2X 15 12 3" xfId="28680"/>
    <cellStyle name="SAPBEXHLevel2X 15 13" xfId="6634"/>
    <cellStyle name="SAPBEXHLevel2X 15 13 2" xfId="14997"/>
    <cellStyle name="SAPBEXHLevel2X 15 13 3" xfId="28878"/>
    <cellStyle name="SAPBEXHLevel2X 15 14" xfId="6805"/>
    <cellStyle name="SAPBEXHLevel2X 15 14 2" xfId="14998"/>
    <cellStyle name="SAPBEXHLevel2X 15 14 3" xfId="29049"/>
    <cellStyle name="SAPBEXHLevel2X 15 15" xfId="6975"/>
    <cellStyle name="SAPBEXHLevel2X 15 15 2" xfId="14999"/>
    <cellStyle name="SAPBEXHLevel2X 15 15 3" xfId="29219"/>
    <cellStyle name="SAPBEXHLevel2X 15 16" xfId="14993"/>
    <cellStyle name="SAPBEXHLevel2X 15 17" xfId="25047"/>
    <cellStyle name="SAPBEXHLevel2X 15 2" xfId="2796"/>
    <cellStyle name="SAPBEXHLevel2X 15 2 2" xfId="15000"/>
    <cellStyle name="SAPBEXHLevel2X 15 2 3" xfId="25065"/>
    <cellStyle name="SAPBEXHLevel2X 15 3" xfId="4490"/>
    <cellStyle name="SAPBEXHLevel2X 15 3 2" xfId="15001"/>
    <cellStyle name="SAPBEXHLevel2X 15 3 3" xfId="26734"/>
    <cellStyle name="SAPBEXHLevel2X 15 4" xfId="5052"/>
    <cellStyle name="SAPBEXHLevel2X 15 4 2" xfId="15002"/>
    <cellStyle name="SAPBEXHLevel2X 15 4 3" xfId="27296"/>
    <cellStyle name="SAPBEXHLevel2X 15 5" xfId="4360"/>
    <cellStyle name="SAPBEXHLevel2X 15 5 2" xfId="15003"/>
    <cellStyle name="SAPBEXHLevel2X 15 5 3" xfId="26604"/>
    <cellStyle name="SAPBEXHLevel2X 15 6" xfId="5245"/>
    <cellStyle name="SAPBEXHLevel2X 15 6 2" xfId="15004"/>
    <cellStyle name="SAPBEXHLevel2X 15 6 3" xfId="27489"/>
    <cellStyle name="SAPBEXHLevel2X 15 7" xfId="5444"/>
    <cellStyle name="SAPBEXHLevel2X 15 7 2" xfId="15005"/>
    <cellStyle name="SAPBEXHLevel2X 15 7 3" xfId="27688"/>
    <cellStyle name="SAPBEXHLevel2X 15 8" xfId="5643"/>
    <cellStyle name="SAPBEXHLevel2X 15 8 2" xfId="15006"/>
    <cellStyle name="SAPBEXHLevel2X 15 8 3" xfId="27887"/>
    <cellStyle name="SAPBEXHLevel2X 15 9" xfId="5842"/>
    <cellStyle name="SAPBEXHLevel2X 15 9 2" xfId="15007"/>
    <cellStyle name="SAPBEXHLevel2X 15 9 3" xfId="28086"/>
    <cellStyle name="SAPBEXHLevel2X 16" xfId="2806"/>
    <cellStyle name="SAPBEXHLevel2X 16 10" xfId="6039"/>
    <cellStyle name="SAPBEXHLevel2X 16 10 2" xfId="15009"/>
    <cellStyle name="SAPBEXHLevel2X 16 10 3" xfId="28283"/>
    <cellStyle name="SAPBEXHLevel2X 16 11" xfId="6237"/>
    <cellStyle name="SAPBEXHLevel2X 16 11 2" xfId="15010"/>
    <cellStyle name="SAPBEXHLevel2X 16 11 3" xfId="28481"/>
    <cellStyle name="SAPBEXHLevel2X 16 12" xfId="6435"/>
    <cellStyle name="SAPBEXHLevel2X 16 12 2" xfId="15011"/>
    <cellStyle name="SAPBEXHLevel2X 16 12 3" xfId="28679"/>
    <cellStyle name="SAPBEXHLevel2X 16 13" xfId="6633"/>
    <cellStyle name="SAPBEXHLevel2X 16 13 2" xfId="15012"/>
    <cellStyle name="SAPBEXHLevel2X 16 13 3" xfId="28877"/>
    <cellStyle name="SAPBEXHLevel2X 16 14" xfId="6804"/>
    <cellStyle name="SAPBEXHLevel2X 16 14 2" xfId="15013"/>
    <cellStyle name="SAPBEXHLevel2X 16 14 3" xfId="29048"/>
    <cellStyle name="SAPBEXHLevel2X 16 15" xfId="6974"/>
    <cellStyle name="SAPBEXHLevel2X 16 15 2" xfId="15014"/>
    <cellStyle name="SAPBEXHLevel2X 16 15 3" xfId="29218"/>
    <cellStyle name="SAPBEXHLevel2X 16 16" xfId="15008"/>
    <cellStyle name="SAPBEXHLevel2X 16 17" xfId="25075"/>
    <cellStyle name="SAPBEXHLevel2X 16 2" xfId="2816"/>
    <cellStyle name="SAPBEXHLevel2X 16 2 2" xfId="15015"/>
    <cellStyle name="SAPBEXHLevel2X 16 2 3" xfId="25084"/>
    <cellStyle name="SAPBEXHLevel2X 16 3" xfId="4491"/>
    <cellStyle name="SAPBEXHLevel2X 16 3 2" xfId="15016"/>
    <cellStyle name="SAPBEXHLevel2X 16 3 3" xfId="26735"/>
    <cellStyle name="SAPBEXHLevel2X 16 4" xfId="5051"/>
    <cellStyle name="SAPBEXHLevel2X 16 4 2" xfId="15017"/>
    <cellStyle name="SAPBEXHLevel2X 16 4 3" xfId="27295"/>
    <cellStyle name="SAPBEXHLevel2X 16 5" xfId="4359"/>
    <cellStyle name="SAPBEXHLevel2X 16 5 2" xfId="15018"/>
    <cellStyle name="SAPBEXHLevel2X 16 5 3" xfId="26603"/>
    <cellStyle name="SAPBEXHLevel2X 16 6" xfId="5244"/>
    <cellStyle name="SAPBEXHLevel2X 16 6 2" xfId="15019"/>
    <cellStyle name="SAPBEXHLevel2X 16 6 3" xfId="27488"/>
    <cellStyle name="SAPBEXHLevel2X 16 7" xfId="5443"/>
    <cellStyle name="SAPBEXHLevel2X 16 7 2" xfId="15020"/>
    <cellStyle name="SAPBEXHLevel2X 16 7 3" xfId="27687"/>
    <cellStyle name="SAPBEXHLevel2X 16 8" xfId="5642"/>
    <cellStyle name="SAPBEXHLevel2X 16 8 2" xfId="15021"/>
    <cellStyle name="SAPBEXHLevel2X 16 8 3" xfId="27886"/>
    <cellStyle name="SAPBEXHLevel2X 16 9" xfId="5841"/>
    <cellStyle name="SAPBEXHLevel2X 16 9 2" xfId="15022"/>
    <cellStyle name="SAPBEXHLevel2X 16 9 3" xfId="28085"/>
    <cellStyle name="SAPBEXHLevel2X 17" xfId="2829"/>
    <cellStyle name="SAPBEXHLevel2X 17 10" xfId="6036"/>
    <cellStyle name="SAPBEXHLevel2X 17 10 2" xfId="15024"/>
    <cellStyle name="SAPBEXHLevel2X 17 10 3" xfId="28280"/>
    <cellStyle name="SAPBEXHLevel2X 17 11" xfId="6234"/>
    <cellStyle name="SAPBEXHLevel2X 17 11 2" xfId="15025"/>
    <cellStyle name="SAPBEXHLevel2X 17 11 3" xfId="28478"/>
    <cellStyle name="SAPBEXHLevel2X 17 12" xfId="6432"/>
    <cellStyle name="SAPBEXHLevel2X 17 12 2" xfId="15026"/>
    <cellStyle name="SAPBEXHLevel2X 17 12 3" xfId="28676"/>
    <cellStyle name="SAPBEXHLevel2X 17 13" xfId="6630"/>
    <cellStyle name="SAPBEXHLevel2X 17 13 2" xfId="15027"/>
    <cellStyle name="SAPBEXHLevel2X 17 13 3" xfId="28874"/>
    <cellStyle name="SAPBEXHLevel2X 17 14" xfId="6802"/>
    <cellStyle name="SAPBEXHLevel2X 17 14 2" xfId="15028"/>
    <cellStyle name="SAPBEXHLevel2X 17 14 3" xfId="29046"/>
    <cellStyle name="SAPBEXHLevel2X 17 15" xfId="6972"/>
    <cellStyle name="SAPBEXHLevel2X 17 15 2" xfId="15029"/>
    <cellStyle name="SAPBEXHLevel2X 17 15 3" xfId="29216"/>
    <cellStyle name="SAPBEXHLevel2X 17 16" xfId="15023"/>
    <cellStyle name="SAPBEXHLevel2X 17 17" xfId="25096"/>
    <cellStyle name="SAPBEXHLevel2X 17 2" xfId="2861"/>
    <cellStyle name="SAPBEXHLevel2X 17 2 2" xfId="15030"/>
    <cellStyle name="SAPBEXHLevel2X 17 2 3" xfId="25109"/>
    <cellStyle name="SAPBEXHLevel2X 17 3" xfId="4493"/>
    <cellStyle name="SAPBEXHLevel2X 17 3 2" xfId="15031"/>
    <cellStyle name="SAPBEXHLevel2X 17 3 3" xfId="26737"/>
    <cellStyle name="SAPBEXHLevel2X 17 4" xfId="5049"/>
    <cellStyle name="SAPBEXHLevel2X 17 4 2" xfId="15032"/>
    <cellStyle name="SAPBEXHLevel2X 17 4 3" xfId="27293"/>
    <cellStyle name="SAPBEXHLevel2X 17 5" xfId="4357"/>
    <cellStyle name="SAPBEXHLevel2X 17 5 2" xfId="15033"/>
    <cellStyle name="SAPBEXHLevel2X 17 5 3" xfId="26601"/>
    <cellStyle name="SAPBEXHLevel2X 17 6" xfId="5241"/>
    <cellStyle name="SAPBEXHLevel2X 17 6 2" xfId="15034"/>
    <cellStyle name="SAPBEXHLevel2X 17 6 3" xfId="27485"/>
    <cellStyle name="SAPBEXHLevel2X 17 7" xfId="5440"/>
    <cellStyle name="SAPBEXHLevel2X 17 7 2" xfId="15035"/>
    <cellStyle name="SAPBEXHLevel2X 17 7 3" xfId="27684"/>
    <cellStyle name="SAPBEXHLevel2X 17 8" xfId="5639"/>
    <cellStyle name="SAPBEXHLevel2X 17 8 2" xfId="15036"/>
    <cellStyle name="SAPBEXHLevel2X 17 8 3" xfId="27883"/>
    <cellStyle name="SAPBEXHLevel2X 17 9" xfId="5838"/>
    <cellStyle name="SAPBEXHLevel2X 17 9 2" xfId="15037"/>
    <cellStyle name="SAPBEXHLevel2X 17 9 3" xfId="28082"/>
    <cellStyle name="SAPBEXHLevel2X 18" xfId="2869"/>
    <cellStyle name="SAPBEXHLevel2X 18 10" xfId="6034"/>
    <cellStyle name="SAPBEXHLevel2X 18 10 2" xfId="15039"/>
    <cellStyle name="SAPBEXHLevel2X 18 10 3" xfId="28278"/>
    <cellStyle name="SAPBEXHLevel2X 18 11" xfId="6232"/>
    <cellStyle name="SAPBEXHLevel2X 18 11 2" xfId="15040"/>
    <cellStyle name="SAPBEXHLevel2X 18 11 3" xfId="28476"/>
    <cellStyle name="SAPBEXHLevel2X 18 12" xfId="6430"/>
    <cellStyle name="SAPBEXHLevel2X 18 12 2" xfId="15041"/>
    <cellStyle name="SAPBEXHLevel2X 18 12 3" xfId="28674"/>
    <cellStyle name="SAPBEXHLevel2X 18 13" xfId="6628"/>
    <cellStyle name="SAPBEXHLevel2X 18 13 2" xfId="15042"/>
    <cellStyle name="SAPBEXHLevel2X 18 13 3" xfId="28872"/>
    <cellStyle name="SAPBEXHLevel2X 18 14" xfId="6800"/>
    <cellStyle name="SAPBEXHLevel2X 18 14 2" xfId="15043"/>
    <cellStyle name="SAPBEXHLevel2X 18 14 3" xfId="29044"/>
    <cellStyle name="SAPBEXHLevel2X 18 15" xfId="6970"/>
    <cellStyle name="SAPBEXHLevel2X 18 15 2" xfId="15044"/>
    <cellStyle name="SAPBEXHLevel2X 18 15 3" xfId="29214"/>
    <cellStyle name="SAPBEXHLevel2X 18 16" xfId="15038"/>
    <cellStyle name="SAPBEXHLevel2X 18 17" xfId="25117"/>
    <cellStyle name="SAPBEXHLevel2X 18 2" xfId="2933"/>
    <cellStyle name="SAPBEXHLevel2X 18 2 2" xfId="15045"/>
    <cellStyle name="SAPBEXHLevel2X 18 2 3" xfId="25178"/>
    <cellStyle name="SAPBEXHLevel2X 18 3" xfId="4494"/>
    <cellStyle name="SAPBEXHLevel2X 18 3 2" xfId="15046"/>
    <cellStyle name="SAPBEXHLevel2X 18 3 3" xfId="26738"/>
    <cellStyle name="SAPBEXHLevel2X 18 4" xfId="5048"/>
    <cellStyle name="SAPBEXHLevel2X 18 4 2" xfId="15047"/>
    <cellStyle name="SAPBEXHLevel2X 18 4 3" xfId="27292"/>
    <cellStyle name="SAPBEXHLevel2X 18 5" xfId="4356"/>
    <cellStyle name="SAPBEXHLevel2X 18 5 2" xfId="15048"/>
    <cellStyle name="SAPBEXHLevel2X 18 5 3" xfId="26600"/>
    <cellStyle name="SAPBEXHLevel2X 18 6" xfId="5239"/>
    <cellStyle name="SAPBEXHLevel2X 18 6 2" xfId="15049"/>
    <cellStyle name="SAPBEXHLevel2X 18 6 3" xfId="27483"/>
    <cellStyle name="SAPBEXHLevel2X 18 7" xfId="5438"/>
    <cellStyle name="SAPBEXHLevel2X 18 7 2" xfId="15050"/>
    <cellStyle name="SAPBEXHLevel2X 18 7 3" xfId="27682"/>
    <cellStyle name="SAPBEXHLevel2X 18 8" xfId="5637"/>
    <cellStyle name="SAPBEXHLevel2X 18 8 2" xfId="15051"/>
    <cellStyle name="SAPBEXHLevel2X 18 8 3" xfId="27881"/>
    <cellStyle name="SAPBEXHLevel2X 18 9" xfId="5836"/>
    <cellStyle name="SAPBEXHLevel2X 18 9 2" xfId="15052"/>
    <cellStyle name="SAPBEXHLevel2X 18 9 3" xfId="28080"/>
    <cellStyle name="SAPBEXHLevel2X 19" xfId="2879"/>
    <cellStyle name="SAPBEXHLevel2X 19 10" xfId="6031"/>
    <cellStyle name="SAPBEXHLevel2X 19 10 2" xfId="15054"/>
    <cellStyle name="SAPBEXHLevel2X 19 10 3" xfId="28275"/>
    <cellStyle name="SAPBEXHLevel2X 19 11" xfId="6229"/>
    <cellStyle name="SAPBEXHLevel2X 19 11 2" xfId="15055"/>
    <cellStyle name="SAPBEXHLevel2X 19 11 3" xfId="28473"/>
    <cellStyle name="SAPBEXHLevel2X 19 12" xfId="6427"/>
    <cellStyle name="SAPBEXHLevel2X 19 12 2" xfId="15056"/>
    <cellStyle name="SAPBEXHLevel2X 19 12 3" xfId="28671"/>
    <cellStyle name="SAPBEXHLevel2X 19 13" xfId="6625"/>
    <cellStyle name="SAPBEXHLevel2X 19 13 2" xfId="15057"/>
    <cellStyle name="SAPBEXHLevel2X 19 13 3" xfId="28869"/>
    <cellStyle name="SAPBEXHLevel2X 19 14" xfId="6798"/>
    <cellStyle name="SAPBEXHLevel2X 19 14 2" xfId="15058"/>
    <cellStyle name="SAPBEXHLevel2X 19 14 3" xfId="29042"/>
    <cellStyle name="SAPBEXHLevel2X 19 15" xfId="6968"/>
    <cellStyle name="SAPBEXHLevel2X 19 15 2" xfId="15059"/>
    <cellStyle name="SAPBEXHLevel2X 19 15 3" xfId="29212"/>
    <cellStyle name="SAPBEXHLevel2X 19 16" xfId="15053"/>
    <cellStyle name="SAPBEXHLevel2X 19 17" xfId="25127"/>
    <cellStyle name="SAPBEXHLevel2X 19 2" xfId="2941"/>
    <cellStyle name="SAPBEXHLevel2X 19 2 2" xfId="15060"/>
    <cellStyle name="SAPBEXHLevel2X 19 2 3" xfId="25186"/>
    <cellStyle name="SAPBEXHLevel2X 19 3" xfId="4496"/>
    <cellStyle name="SAPBEXHLevel2X 19 3 2" xfId="15061"/>
    <cellStyle name="SAPBEXHLevel2X 19 3 3" xfId="26740"/>
    <cellStyle name="SAPBEXHLevel2X 19 4" xfId="5046"/>
    <cellStyle name="SAPBEXHLevel2X 19 4 2" xfId="15062"/>
    <cellStyle name="SAPBEXHLevel2X 19 4 3" xfId="27290"/>
    <cellStyle name="SAPBEXHLevel2X 19 5" xfId="4354"/>
    <cellStyle name="SAPBEXHLevel2X 19 5 2" xfId="15063"/>
    <cellStyle name="SAPBEXHLevel2X 19 5 3" xfId="26598"/>
    <cellStyle name="SAPBEXHLevel2X 19 6" xfId="5236"/>
    <cellStyle name="SAPBEXHLevel2X 19 6 2" xfId="15064"/>
    <cellStyle name="SAPBEXHLevel2X 19 6 3" xfId="27480"/>
    <cellStyle name="SAPBEXHLevel2X 19 7" xfId="5435"/>
    <cellStyle name="SAPBEXHLevel2X 19 7 2" xfId="15065"/>
    <cellStyle name="SAPBEXHLevel2X 19 7 3" xfId="27679"/>
    <cellStyle name="SAPBEXHLevel2X 19 8" xfId="5634"/>
    <cellStyle name="SAPBEXHLevel2X 19 8 2" xfId="15066"/>
    <cellStyle name="SAPBEXHLevel2X 19 8 3" xfId="27878"/>
    <cellStyle name="SAPBEXHLevel2X 19 9" xfId="5833"/>
    <cellStyle name="SAPBEXHLevel2X 19 9 2" xfId="15067"/>
    <cellStyle name="SAPBEXHLevel2X 19 9 3" xfId="28077"/>
    <cellStyle name="SAPBEXHLevel2X 2" xfId="2566"/>
    <cellStyle name="SAPBEXHLevel2X 2 10" xfId="6030"/>
    <cellStyle name="SAPBEXHLevel2X 2 10 2" xfId="15069"/>
    <cellStyle name="SAPBEXHLevel2X 2 10 3" xfId="28274"/>
    <cellStyle name="SAPBEXHLevel2X 2 11" xfId="6228"/>
    <cellStyle name="SAPBEXHLevel2X 2 11 2" xfId="15070"/>
    <cellStyle name="SAPBEXHLevel2X 2 11 3" xfId="28472"/>
    <cellStyle name="SAPBEXHLevel2X 2 12" xfId="6426"/>
    <cellStyle name="SAPBEXHLevel2X 2 12 2" xfId="15071"/>
    <cellStyle name="SAPBEXHLevel2X 2 12 3" xfId="28670"/>
    <cellStyle name="SAPBEXHLevel2X 2 13" xfId="6624"/>
    <cellStyle name="SAPBEXHLevel2X 2 13 2" xfId="15072"/>
    <cellStyle name="SAPBEXHLevel2X 2 13 3" xfId="28868"/>
    <cellStyle name="SAPBEXHLevel2X 2 14" xfId="6797"/>
    <cellStyle name="SAPBEXHLevel2X 2 14 2" xfId="15073"/>
    <cellStyle name="SAPBEXHLevel2X 2 14 3" xfId="29041"/>
    <cellStyle name="SAPBEXHLevel2X 2 15" xfId="6967"/>
    <cellStyle name="SAPBEXHLevel2X 2 15 2" xfId="15074"/>
    <cellStyle name="SAPBEXHLevel2X 2 15 3" xfId="29211"/>
    <cellStyle name="SAPBEXHLevel2X 2 16" xfId="15068"/>
    <cellStyle name="SAPBEXHLevel2X 2 17" xfId="24838"/>
    <cellStyle name="SAPBEXHLevel2X 2 2" xfId="2642"/>
    <cellStyle name="SAPBEXHLevel2X 2 2 2" xfId="15075"/>
    <cellStyle name="SAPBEXHLevel2X 2 2 3" xfId="24913"/>
    <cellStyle name="SAPBEXHLevel2X 2 3" xfId="4497"/>
    <cellStyle name="SAPBEXHLevel2X 2 3 2" xfId="15076"/>
    <cellStyle name="SAPBEXHLevel2X 2 3 3" xfId="26741"/>
    <cellStyle name="SAPBEXHLevel2X 2 4" xfId="5045"/>
    <cellStyle name="SAPBEXHLevel2X 2 4 2" xfId="15077"/>
    <cellStyle name="SAPBEXHLevel2X 2 4 3" xfId="27289"/>
    <cellStyle name="SAPBEXHLevel2X 2 5" xfId="4333"/>
    <cellStyle name="SAPBEXHLevel2X 2 5 2" xfId="15078"/>
    <cellStyle name="SAPBEXHLevel2X 2 5 3" xfId="26577"/>
    <cellStyle name="SAPBEXHLevel2X 2 6" xfId="5235"/>
    <cellStyle name="SAPBEXHLevel2X 2 6 2" xfId="15079"/>
    <cellStyle name="SAPBEXHLevel2X 2 6 3" xfId="27479"/>
    <cellStyle name="SAPBEXHLevel2X 2 7" xfId="5434"/>
    <cellStyle name="SAPBEXHLevel2X 2 7 2" xfId="15080"/>
    <cellStyle name="SAPBEXHLevel2X 2 7 3" xfId="27678"/>
    <cellStyle name="SAPBEXHLevel2X 2 8" xfId="5633"/>
    <cellStyle name="SAPBEXHLevel2X 2 8 2" xfId="15081"/>
    <cellStyle name="SAPBEXHLevel2X 2 8 3" xfId="27877"/>
    <cellStyle name="SAPBEXHLevel2X 2 9" xfId="5832"/>
    <cellStyle name="SAPBEXHLevel2X 2 9 2" xfId="15082"/>
    <cellStyle name="SAPBEXHLevel2X 2 9 3" xfId="28076"/>
    <cellStyle name="SAPBEXHLevel2X 20" xfId="2887"/>
    <cellStyle name="SAPBEXHLevel2X 20 10" xfId="6028"/>
    <cellStyle name="SAPBEXHLevel2X 20 10 2" xfId="15084"/>
    <cellStyle name="SAPBEXHLevel2X 20 10 3" xfId="28272"/>
    <cellStyle name="SAPBEXHLevel2X 20 11" xfId="6226"/>
    <cellStyle name="SAPBEXHLevel2X 20 11 2" xfId="15085"/>
    <cellStyle name="SAPBEXHLevel2X 20 11 3" xfId="28470"/>
    <cellStyle name="SAPBEXHLevel2X 20 12" xfId="6424"/>
    <cellStyle name="SAPBEXHLevel2X 20 12 2" xfId="15086"/>
    <cellStyle name="SAPBEXHLevel2X 20 12 3" xfId="28668"/>
    <cellStyle name="SAPBEXHLevel2X 20 13" xfId="6622"/>
    <cellStyle name="SAPBEXHLevel2X 20 13 2" xfId="15087"/>
    <cellStyle name="SAPBEXHLevel2X 20 13 3" xfId="28866"/>
    <cellStyle name="SAPBEXHLevel2X 20 14" xfId="6796"/>
    <cellStyle name="SAPBEXHLevel2X 20 14 2" xfId="15088"/>
    <cellStyle name="SAPBEXHLevel2X 20 14 3" xfId="29040"/>
    <cellStyle name="SAPBEXHLevel2X 20 15" xfId="6966"/>
    <cellStyle name="SAPBEXHLevel2X 20 15 2" xfId="15089"/>
    <cellStyle name="SAPBEXHLevel2X 20 15 3" xfId="29210"/>
    <cellStyle name="SAPBEXHLevel2X 20 16" xfId="15083"/>
    <cellStyle name="SAPBEXHLevel2X 20 17" xfId="25135"/>
    <cellStyle name="SAPBEXHLevel2X 20 2" xfId="2948"/>
    <cellStyle name="SAPBEXHLevel2X 20 2 2" xfId="15090"/>
    <cellStyle name="SAPBEXHLevel2X 20 2 3" xfId="25193"/>
    <cellStyle name="SAPBEXHLevel2X 20 3" xfId="4499"/>
    <cellStyle name="SAPBEXHLevel2X 20 3 2" xfId="15091"/>
    <cellStyle name="SAPBEXHLevel2X 20 3 3" xfId="26743"/>
    <cellStyle name="SAPBEXHLevel2X 20 4" xfId="5043"/>
    <cellStyle name="SAPBEXHLevel2X 20 4 2" xfId="15092"/>
    <cellStyle name="SAPBEXHLevel2X 20 4 3" xfId="27287"/>
    <cellStyle name="SAPBEXHLevel2X 20 5" xfId="4330"/>
    <cellStyle name="SAPBEXHLevel2X 20 5 2" xfId="15093"/>
    <cellStyle name="SAPBEXHLevel2X 20 5 3" xfId="26574"/>
    <cellStyle name="SAPBEXHLevel2X 20 6" xfId="5233"/>
    <cellStyle name="SAPBEXHLevel2X 20 6 2" xfId="15094"/>
    <cellStyle name="SAPBEXHLevel2X 20 6 3" xfId="27477"/>
    <cellStyle name="SAPBEXHLevel2X 20 7" xfId="5432"/>
    <cellStyle name="SAPBEXHLevel2X 20 7 2" xfId="15095"/>
    <cellStyle name="SAPBEXHLevel2X 20 7 3" xfId="27676"/>
    <cellStyle name="SAPBEXHLevel2X 20 8" xfId="5631"/>
    <cellStyle name="SAPBEXHLevel2X 20 8 2" xfId="15096"/>
    <cellStyle name="SAPBEXHLevel2X 20 8 3" xfId="27875"/>
    <cellStyle name="SAPBEXHLevel2X 20 9" xfId="5830"/>
    <cellStyle name="SAPBEXHLevel2X 20 9 2" xfId="15097"/>
    <cellStyle name="SAPBEXHLevel2X 20 9 3" xfId="28074"/>
    <cellStyle name="SAPBEXHLevel2X 21" xfId="2902"/>
    <cellStyle name="SAPBEXHLevel2X 21 10" xfId="6027"/>
    <cellStyle name="SAPBEXHLevel2X 21 10 2" xfId="15099"/>
    <cellStyle name="SAPBEXHLevel2X 21 10 3" xfId="28271"/>
    <cellStyle name="SAPBEXHLevel2X 21 11" xfId="6225"/>
    <cellStyle name="SAPBEXHLevel2X 21 11 2" xfId="15100"/>
    <cellStyle name="SAPBEXHLevel2X 21 11 3" xfId="28469"/>
    <cellStyle name="SAPBEXHLevel2X 21 12" xfId="6423"/>
    <cellStyle name="SAPBEXHLevel2X 21 12 2" xfId="15101"/>
    <cellStyle name="SAPBEXHLevel2X 21 12 3" xfId="28667"/>
    <cellStyle name="SAPBEXHLevel2X 21 13" xfId="6621"/>
    <cellStyle name="SAPBEXHLevel2X 21 13 2" xfId="15102"/>
    <cellStyle name="SAPBEXHLevel2X 21 13 3" xfId="28865"/>
    <cellStyle name="SAPBEXHLevel2X 21 14" xfId="6795"/>
    <cellStyle name="SAPBEXHLevel2X 21 14 2" xfId="15103"/>
    <cellStyle name="SAPBEXHLevel2X 21 14 3" xfId="29039"/>
    <cellStyle name="SAPBEXHLevel2X 21 15" xfId="6965"/>
    <cellStyle name="SAPBEXHLevel2X 21 15 2" xfId="15104"/>
    <cellStyle name="SAPBEXHLevel2X 21 15 3" xfId="29209"/>
    <cellStyle name="SAPBEXHLevel2X 21 16" xfId="15098"/>
    <cellStyle name="SAPBEXHLevel2X 21 17" xfId="25148"/>
    <cellStyle name="SAPBEXHLevel2X 21 2" xfId="2955"/>
    <cellStyle name="SAPBEXHLevel2X 21 2 2" xfId="15105"/>
    <cellStyle name="SAPBEXHLevel2X 21 2 3" xfId="25200"/>
    <cellStyle name="SAPBEXHLevel2X 21 3" xfId="4500"/>
    <cellStyle name="SAPBEXHLevel2X 21 3 2" xfId="15106"/>
    <cellStyle name="SAPBEXHLevel2X 21 3 3" xfId="26744"/>
    <cellStyle name="SAPBEXHLevel2X 21 4" xfId="5042"/>
    <cellStyle name="SAPBEXHLevel2X 21 4 2" xfId="15107"/>
    <cellStyle name="SAPBEXHLevel2X 21 4 3" xfId="27286"/>
    <cellStyle name="SAPBEXHLevel2X 21 5" xfId="4329"/>
    <cellStyle name="SAPBEXHLevel2X 21 5 2" xfId="15108"/>
    <cellStyle name="SAPBEXHLevel2X 21 5 3" xfId="26573"/>
    <cellStyle name="SAPBEXHLevel2X 21 6" xfId="5232"/>
    <cellStyle name="SAPBEXHLevel2X 21 6 2" xfId="15109"/>
    <cellStyle name="SAPBEXHLevel2X 21 6 3" xfId="27476"/>
    <cellStyle name="SAPBEXHLevel2X 21 7" xfId="5431"/>
    <cellStyle name="SAPBEXHLevel2X 21 7 2" xfId="15110"/>
    <cellStyle name="SAPBEXHLevel2X 21 7 3" xfId="27675"/>
    <cellStyle name="SAPBEXHLevel2X 21 8" xfId="5630"/>
    <cellStyle name="SAPBEXHLevel2X 21 8 2" xfId="15111"/>
    <cellStyle name="SAPBEXHLevel2X 21 8 3" xfId="27874"/>
    <cellStyle name="SAPBEXHLevel2X 21 9" xfId="5829"/>
    <cellStyle name="SAPBEXHLevel2X 21 9 2" xfId="15112"/>
    <cellStyle name="SAPBEXHLevel2X 21 9 3" xfId="28073"/>
    <cellStyle name="SAPBEXHLevel2X 22" xfId="2909"/>
    <cellStyle name="SAPBEXHLevel2X 22 10" xfId="6024"/>
    <cellStyle name="SAPBEXHLevel2X 22 10 2" xfId="15114"/>
    <cellStyle name="SAPBEXHLevel2X 22 10 3" xfId="28268"/>
    <cellStyle name="SAPBEXHLevel2X 22 11" xfId="6222"/>
    <cellStyle name="SAPBEXHLevel2X 22 11 2" xfId="15115"/>
    <cellStyle name="SAPBEXHLevel2X 22 11 3" xfId="28466"/>
    <cellStyle name="SAPBEXHLevel2X 22 12" xfId="6420"/>
    <cellStyle name="SAPBEXHLevel2X 22 12 2" xfId="15116"/>
    <cellStyle name="SAPBEXHLevel2X 22 12 3" xfId="28664"/>
    <cellStyle name="SAPBEXHLevel2X 22 13" xfId="6618"/>
    <cellStyle name="SAPBEXHLevel2X 22 13 2" xfId="15117"/>
    <cellStyle name="SAPBEXHLevel2X 22 13 3" xfId="28862"/>
    <cellStyle name="SAPBEXHLevel2X 22 14" xfId="6793"/>
    <cellStyle name="SAPBEXHLevel2X 22 14 2" xfId="15118"/>
    <cellStyle name="SAPBEXHLevel2X 22 14 3" xfId="29037"/>
    <cellStyle name="SAPBEXHLevel2X 22 15" xfId="6963"/>
    <cellStyle name="SAPBEXHLevel2X 22 15 2" xfId="15119"/>
    <cellStyle name="SAPBEXHLevel2X 22 15 3" xfId="29207"/>
    <cellStyle name="SAPBEXHLevel2X 22 16" xfId="15113"/>
    <cellStyle name="SAPBEXHLevel2X 22 17" xfId="25155"/>
    <cellStyle name="SAPBEXHLevel2X 22 2" xfId="2962"/>
    <cellStyle name="SAPBEXHLevel2X 22 2 2" xfId="15120"/>
    <cellStyle name="SAPBEXHLevel2X 22 2 3" xfId="25207"/>
    <cellStyle name="SAPBEXHLevel2X 22 3" xfId="4502"/>
    <cellStyle name="SAPBEXHLevel2X 22 3 2" xfId="15121"/>
    <cellStyle name="SAPBEXHLevel2X 22 3 3" xfId="26746"/>
    <cellStyle name="SAPBEXHLevel2X 22 4" xfId="5040"/>
    <cellStyle name="SAPBEXHLevel2X 22 4 2" xfId="15122"/>
    <cellStyle name="SAPBEXHLevel2X 22 4 3" xfId="27284"/>
    <cellStyle name="SAPBEXHLevel2X 22 5" xfId="4326"/>
    <cellStyle name="SAPBEXHLevel2X 22 5 2" xfId="15123"/>
    <cellStyle name="SAPBEXHLevel2X 22 5 3" xfId="26570"/>
    <cellStyle name="SAPBEXHLevel2X 22 6" xfId="5229"/>
    <cellStyle name="SAPBEXHLevel2X 22 6 2" xfId="15124"/>
    <cellStyle name="SAPBEXHLevel2X 22 6 3" xfId="27473"/>
    <cellStyle name="SAPBEXHLevel2X 22 7" xfId="5428"/>
    <cellStyle name="SAPBEXHLevel2X 22 7 2" xfId="15125"/>
    <cellStyle name="SAPBEXHLevel2X 22 7 3" xfId="27672"/>
    <cellStyle name="SAPBEXHLevel2X 22 8" xfId="5627"/>
    <cellStyle name="SAPBEXHLevel2X 22 8 2" xfId="15126"/>
    <cellStyle name="SAPBEXHLevel2X 22 8 3" xfId="27871"/>
    <cellStyle name="SAPBEXHLevel2X 22 9" xfId="5826"/>
    <cellStyle name="SAPBEXHLevel2X 22 9 2" xfId="15127"/>
    <cellStyle name="SAPBEXHLevel2X 22 9 3" xfId="28070"/>
    <cellStyle name="SAPBEXHLevel2X 23" xfId="2920"/>
    <cellStyle name="SAPBEXHLevel2X 23 10" xfId="6023"/>
    <cellStyle name="SAPBEXHLevel2X 23 10 2" xfId="15129"/>
    <cellStyle name="SAPBEXHLevel2X 23 10 3" xfId="28267"/>
    <cellStyle name="SAPBEXHLevel2X 23 11" xfId="6221"/>
    <cellStyle name="SAPBEXHLevel2X 23 11 2" xfId="15130"/>
    <cellStyle name="SAPBEXHLevel2X 23 11 3" xfId="28465"/>
    <cellStyle name="SAPBEXHLevel2X 23 12" xfId="6419"/>
    <cellStyle name="SAPBEXHLevel2X 23 12 2" xfId="15131"/>
    <cellStyle name="SAPBEXHLevel2X 23 12 3" xfId="28663"/>
    <cellStyle name="SAPBEXHLevel2X 23 13" xfId="6617"/>
    <cellStyle name="SAPBEXHLevel2X 23 13 2" xfId="15132"/>
    <cellStyle name="SAPBEXHLevel2X 23 13 3" xfId="28861"/>
    <cellStyle name="SAPBEXHLevel2X 23 14" xfId="6792"/>
    <cellStyle name="SAPBEXHLevel2X 23 14 2" xfId="15133"/>
    <cellStyle name="SAPBEXHLevel2X 23 14 3" xfId="29036"/>
    <cellStyle name="SAPBEXHLevel2X 23 15" xfId="6962"/>
    <cellStyle name="SAPBEXHLevel2X 23 15 2" xfId="15134"/>
    <cellStyle name="SAPBEXHLevel2X 23 15 3" xfId="29206"/>
    <cellStyle name="SAPBEXHLevel2X 23 16" xfId="15128"/>
    <cellStyle name="SAPBEXHLevel2X 23 17" xfId="25166"/>
    <cellStyle name="SAPBEXHLevel2X 23 2" xfId="2969"/>
    <cellStyle name="SAPBEXHLevel2X 23 2 2" xfId="15135"/>
    <cellStyle name="SAPBEXHLevel2X 23 2 3" xfId="25214"/>
    <cellStyle name="SAPBEXHLevel2X 23 3" xfId="4503"/>
    <cellStyle name="SAPBEXHLevel2X 23 3 2" xfId="15136"/>
    <cellStyle name="SAPBEXHLevel2X 23 3 3" xfId="26747"/>
    <cellStyle name="SAPBEXHLevel2X 23 4" xfId="5039"/>
    <cellStyle name="SAPBEXHLevel2X 23 4 2" xfId="15137"/>
    <cellStyle name="SAPBEXHLevel2X 23 4 3" xfId="27283"/>
    <cellStyle name="SAPBEXHLevel2X 23 5" xfId="4324"/>
    <cellStyle name="SAPBEXHLevel2X 23 5 2" xfId="15138"/>
    <cellStyle name="SAPBEXHLevel2X 23 5 3" xfId="26568"/>
    <cellStyle name="SAPBEXHLevel2X 23 6" xfId="5228"/>
    <cellStyle name="SAPBEXHLevel2X 23 6 2" xfId="15139"/>
    <cellStyle name="SAPBEXHLevel2X 23 6 3" xfId="27472"/>
    <cellStyle name="SAPBEXHLevel2X 23 7" xfId="5427"/>
    <cellStyle name="SAPBEXHLevel2X 23 7 2" xfId="15140"/>
    <cellStyle name="SAPBEXHLevel2X 23 7 3" xfId="27671"/>
    <cellStyle name="SAPBEXHLevel2X 23 8" xfId="5626"/>
    <cellStyle name="SAPBEXHLevel2X 23 8 2" xfId="15141"/>
    <cellStyle name="SAPBEXHLevel2X 23 8 3" xfId="27870"/>
    <cellStyle name="SAPBEXHLevel2X 23 9" xfId="5825"/>
    <cellStyle name="SAPBEXHLevel2X 23 9 2" xfId="15142"/>
    <cellStyle name="SAPBEXHLevel2X 23 9 3" xfId="28069"/>
    <cellStyle name="SAPBEXHLevel2X 24" xfId="2981"/>
    <cellStyle name="SAPBEXHLevel2X 24 10" xfId="6218"/>
    <cellStyle name="SAPBEXHLevel2X 24 10 2" xfId="15144"/>
    <cellStyle name="SAPBEXHLevel2X 24 10 3" xfId="28462"/>
    <cellStyle name="SAPBEXHLevel2X 24 11" xfId="6416"/>
    <cellStyle name="SAPBEXHLevel2X 24 11 2" xfId="15145"/>
    <cellStyle name="SAPBEXHLevel2X 24 11 3" xfId="28660"/>
    <cellStyle name="SAPBEXHLevel2X 24 12" xfId="6614"/>
    <cellStyle name="SAPBEXHLevel2X 24 12 2" xfId="15146"/>
    <cellStyle name="SAPBEXHLevel2X 24 12 3" xfId="28858"/>
    <cellStyle name="SAPBEXHLevel2X 24 13" xfId="6790"/>
    <cellStyle name="SAPBEXHLevel2X 24 13 2" xfId="15147"/>
    <cellStyle name="SAPBEXHLevel2X 24 13 3" xfId="29034"/>
    <cellStyle name="SAPBEXHLevel2X 24 14" xfId="6960"/>
    <cellStyle name="SAPBEXHLevel2X 24 14 2" xfId="15148"/>
    <cellStyle name="SAPBEXHLevel2X 24 14 3" xfId="29204"/>
    <cellStyle name="SAPBEXHLevel2X 24 15" xfId="15143"/>
    <cellStyle name="SAPBEXHLevel2X 24 16" xfId="25225"/>
    <cellStyle name="SAPBEXHLevel2X 24 2" xfId="4505"/>
    <cellStyle name="SAPBEXHLevel2X 24 2 2" xfId="15149"/>
    <cellStyle name="SAPBEXHLevel2X 24 2 3" xfId="26749"/>
    <cellStyle name="SAPBEXHLevel2X 24 3" xfId="5037"/>
    <cellStyle name="SAPBEXHLevel2X 24 3 2" xfId="15150"/>
    <cellStyle name="SAPBEXHLevel2X 24 3 3" xfId="27281"/>
    <cellStyle name="SAPBEXHLevel2X 24 4" xfId="4322"/>
    <cellStyle name="SAPBEXHLevel2X 24 4 2" xfId="15151"/>
    <cellStyle name="SAPBEXHLevel2X 24 4 3" xfId="26566"/>
    <cellStyle name="SAPBEXHLevel2X 24 5" xfId="5225"/>
    <cellStyle name="SAPBEXHLevel2X 24 5 2" xfId="15152"/>
    <cellStyle name="SAPBEXHLevel2X 24 5 3" xfId="27469"/>
    <cellStyle name="SAPBEXHLevel2X 24 6" xfId="5424"/>
    <cellStyle name="SAPBEXHLevel2X 24 6 2" xfId="15153"/>
    <cellStyle name="SAPBEXHLevel2X 24 6 3" xfId="27668"/>
    <cellStyle name="SAPBEXHLevel2X 24 7" xfId="5623"/>
    <cellStyle name="SAPBEXHLevel2X 24 7 2" xfId="15154"/>
    <cellStyle name="SAPBEXHLevel2X 24 7 3" xfId="27867"/>
    <cellStyle name="SAPBEXHLevel2X 24 8" xfId="5822"/>
    <cellStyle name="SAPBEXHLevel2X 24 8 2" xfId="15155"/>
    <cellStyle name="SAPBEXHLevel2X 24 8 3" xfId="28066"/>
    <cellStyle name="SAPBEXHLevel2X 24 9" xfId="6020"/>
    <cellStyle name="SAPBEXHLevel2X 24 9 2" xfId="15156"/>
    <cellStyle name="SAPBEXHLevel2X 24 9 3" xfId="28264"/>
    <cellStyle name="SAPBEXHLevel2X 25" xfId="2988"/>
    <cellStyle name="SAPBEXHLevel2X 25 10" xfId="6217"/>
    <cellStyle name="SAPBEXHLevel2X 25 10 2" xfId="15158"/>
    <cellStyle name="SAPBEXHLevel2X 25 10 3" xfId="28461"/>
    <cellStyle name="SAPBEXHLevel2X 25 11" xfId="6415"/>
    <cellStyle name="SAPBEXHLevel2X 25 11 2" xfId="15159"/>
    <cellStyle name="SAPBEXHLevel2X 25 11 3" xfId="28659"/>
    <cellStyle name="SAPBEXHLevel2X 25 12" xfId="6613"/>
    <cellStyle name="SAPBEXHLevel2X 25 12 2" xfId="15160"/>
    <cellStyle name="SAPBEXHLevel2X 25 12 3" xfId="28857"/>
    <cellStyle name="SAPBEXHLevel2X 25 13" xfId="6789"/>
    <cellStyle name="SAPBEXHLevel2X 25 13 2" xfId="15161"/>
    <cellStyle name="SAPBEXHLevel2X 25 13 3" xfId="29033"/>
    <cellStyle name="SAPBEXHLevel2X 25 14" xfId="6959"/>
    <cellStyle name="SAPBEXHLevel2X 25 14 2" xfId="15162"/>
    <cellStyle name="SAPBEXHLevel2X 25 14 3" xfId="29203"/>
    <cellStyle name="SAPBEXHLevel2X 25 15" xfId="15157"/>
    <cellStyle name="SAPBEXHLevel2X 25 16" xfId="25232"/>
    <cellStyle name="SAPBEXHLevel2X 25 2" xfId="4506"/>
    <cellStyle name="SAPBEXHLevel2X 25 2 2" xfId="15163"/>
    <cellStyle name="SAPBEXHLevel2X 25 2 3" xfId="26750"/>
    <cellStyle name="SAPBEXHLevel2X 25 3" xfId="5036"/>
    <cellStyle name="SAPBEXHLevel2X 25 3 2" xfId="15164"/>
    <cellStyle name="SAPBEXHLevel2X 25 3 3" xfId="27280"/>
    <cellStyle name="SAPBEXHLevel2X 25 4" xfId="4320"/>
    <cellStyle name="SAPBEXHLevel2X 25 4 2" xfId="15165"/>
    <cellStyle name="SAPBEXHLevel2X 25 4 3" xfId="26564"/>
    <cellStyle name="SAPBEXHLevel2X 25 5" xfId="5224"/>
    <cellStyle name="SAPBEXHLevel2X 25 5 2" xfId="15166"/>
    <cellStyle name="SAPBEXHLevel2X 25 5 3" xfId="27468"/>
    <cellStyle name="SAPBEXHLevel2X 25 6" xfId="5423"/>
    <cellStyle name="SAPBEXHLevel2X 25 6 2" xfId="15167"/>
    <cellStyle name="SAPBEXHLevel2X 25 6 3" xfId="27667"/>
    <cellStyle name="SAPBEXHLevel2X 25 7" xfId="5622"/>
    <cellStyle name="SAPBEXHLevel2X 25 7 2" xfId="15168"/>
    <cellStyle name="SAPBEXHLevel2X 25 7 3" xfId="27866"/>
    <cellStyle name="SAPBEXHLevel2X 25 8" xfId="5821"/>
    <cellStyle name="SAPBEXHLevel2X 25 8 2" xfId="15169"/>
    <cellStyle name="SAPBEXHLevel2X 25 8 3" xfId="28065"/>
    <cellStyle name="SAPBEXHLevel2X 25 9" xfId="6019"/>
    <cellStyle name="SAPBEXHLevel2X 25 9 2" xfId="15170"/>
    <cellStyle name="SAPBEXHLevel2X 25 9 3" xfId="28263"/>
    <cellStyle name="SAPBEXHLevel2X 26" xfId="3117"/>
    <cellStyle name="SAPBEXHLevel2X 26 10" xfId="6215"/>
    <cellStyle name="SAPBEXHLevel2X 26 10 2" xfId="15172"/>
    <cellStyle name="SAPBEXHLevel2X 26 10 3" xfId="28459"/>
    <cellStyle name="SAPBEXHLevel2X 26 11" xfId="6413"/>
    <cellStyle name="SAPBEXHLevel2X 26 11 2" xfId="15173"/>
    <cellStyle name="SAPBEXHLevel2X 26 11 3" xfId="28657"/>
    <cellStyle name="SAPBEXHLevel2X 26 12" xfId="6611"/>
    <cellStyle name="SAPBEXHLevel2X 26 12 2" xfId="15174"/>
    <cellStyle name="SAPBEXHLevel2X 26 12 3" xfId="28855"/>
    <cellStyle name="SAPBEXHLevel2X 26 13" xfId="6787"/>
    <cellStyle name="SAPBEXHLevel2X 26 13 2" xfId="15175"/>
    <cellStyle name="SAPBEXHLevel2X 26 13 3" xfId="29031"/>
    <cellStyle name="SAPBEXHLevel2X 26 14" xfId="6957"/>
    <cellStyle name="SAPBEXHLevel2X 26 14 2" xfId="15176"/>
    <cellStyle name="SAPBEXHLevel2X 26 14 3" xfId="29201"/>
    <cellStyle name="SAPBEXHLevel2X 26 15" xfId="15171"/>
    <cellStyle name="SAPBEXHLevel2X 26 16" xfId="25361"/>
    <cellStyle name="SAPBEXHLevel2X 26 2" xfId="4507"/>
    <cellStyle name="SAPBEXHLevel2X 26 2 2" xfId="15177"/>
    <cellStyle name="SAPBEXHLevel2X 26 2 3" xfId="26751"/>
    <cellStyle name="SAPBEXHLevel2X 26 3" xfId="5035"/>
    <cellStyle name="SAPBEXHLevel2X 26 3 2" xfId="15178"/>
    <cellStyle name="SAPBEXHLevel2X 26 3 3" xfId="27279"/>
    <cellStyle name="SAPBEXHLevel2X 26 4" xfId="4319"/>
    <cellStyle name="SAPBEXHLevel2X 26 4 2" xfId="15179"/>
    <cellStyle name="SAPBEXHLevel2X 26 4 3" xfId="26563"/>
    <cellStyle name="SAPBEXHLevel2X 26 5" xfId="5222"/>
    <cellStyle name="SAPBEXHLevel2X 26 5 2" xfId="15180"/>
    <cellStyle name="SAPBEXHLevel2X 26 5 3" xfId="27466"/>
    <cellStyle name="SAPBEXHLevel2X 26 6" xfId="5421"/>
    <cellStyle name="SAPBEXHLevel2X 26 6 2" xfId="15181"/>
    <cellStyle name="SAPBEXHLevel2X 26 6 3" xfId="27665"/>
    <cellStyle name="SAPBEXHLevel2X 26 7" xfId="5620"/>
    <cellStyle name="SAPBEXHLevel2X 26 7 2" xfId="15182"/>
    <cellStyle name="SAPBEXHLevel2X 26 7 3" xfId="27864"/>
    <cellStyle name="SAPBEXHLevel2X 26 8" xfId="5819"/>
    <cellStyle name="SAPBEXHLevel2X 26 8 2" xfId="15183"/>
    <cellStyle name="SAPBEXHLevel2X 26 8 3" xfId="28063"/>
    <cellStyle name="SAPBEXHLevel2X 26 9" xfId="6017"/>
    <cellStyle name="SAPBEXHLevel2X 26 9 2" xfId="15184"/>
    <cellStyle name="SAPBEXHLevel2X 26 9 3" xfId="28261"/>
    <cellStyle name="SAPBEXHLevel2X 27" xfId="3186"/>
    <cellStyle name="SAPBEXHLevel2X 27 10" xfId="6214"/>
    <cellStyle name="SAPBEXHLevel2X 27 10 2" xfId="15186"/>
    <cellStyle name="SAPBEXHLevel2X 27 10 3" xfId="28458"/>
    <cellStyle name="SAPBEXHLevel2X 27 11" xfId="6412"/>
    <cellStyle name="SAPBEXHLevel2X 27 11 2" xfId="15187"/>
    <cellStyle name="SAPBEXHLevel2X 27 11 3" xfId="28656"/>
    <cellStyle name="SAPBEXHLevel2X 27 12" xfId="6610"/>
    <cellStyle name="SAPBEXHLevel2X 27 12 2" xfId="15188"/>
    <cellStyle name="SAPBEXHLevel2X 27 12 3" xfId="28854"/>
    <cellStyle name="SAPBEXHLevel2X 27 13" xfId="6786"/>
    <cellStyle name="SAPBEXHLevel2X 27 13 2" xfId="15189"/>
    <cellStyle name="SAPBEXHLevel2X 27 13 3" xfId="29030"/>
    <cellStyle name="SAPBEXHLevel2X 27 14" xfId="6956"/>
    <cellStyle name="SAPBEXHLevel2X 27 14 2" xfId="15190"/>
    <cellStyle name="SAPBEXHLevel2X 27 14 3" xfId="29200"/>
    <cellStyle name="SAPBEXHLevel2X 27 15" xfId="15185"/>
    <cellStyle name="SAPBEXHLevel2X 27 16" xfId="25430"/>
    <cellStyle name="SAPBEXHLevel2X 27 2" xfId="4508"/>
    <cellStyle name="SAPBEXHLevel2X 27 2 2" xfId="15191"/>
    <cellStyle name="SAPBEXHLevel2X 27 2 3" xfId="26752"/>
    <cellStyle name="SAPBEXHLevel2X 27 3" xfId="5034"/>
    <cellStyle name="SAPBEXHLevel2X 27 3 2" xfId="15192"/>
    <cellStyle name="SAPBEXHLevel2X 27 3 3" xfId="27278"/>
    <cellStyle name="SAPBEXHLevel2X 27 4" xfId="4290"/>
    <cellStyle name="SAPBEXHLevel2X 27 4 2" xfId="15193"/>
    <cellStyle name="SAPBEXHLevel2X 27 4 3" xfId="26534"/>
    <cellStyle name="SAPBEXHLevel2X 27 5" xfId="5221"/>
    <cellStyle name="SAPBEXHLevel2X 27 5 2" xfId="15194"/>
    <cellStyle name="SAPBEXHLevel2X 27 5 3" xfId="27465"/>
    <cellStyle name="SAPBEXHLevel2X 27 6" xfId="5420"/>
    <cellStyle name="SAPBEXHLevel2X 27 6 2" xfId="15195"/>
    <cellStyle name="SAPBEXHLevel2X 27 6 3" xfId="27664"/>
    <cellStyle name="SAPBEXHLevel2X 27 7" xfId="5619"/>
    <cellStyle name="SAPBEXHLevel2X 27 7 2" xfId="15196"/>
    <cellStyle name="SAPBEXHLevel2X 27 7 3" xfId="27863"/>
    <cellStyle name="SAPBEXHLevel2X 27 8" xfId="5818"/>
    <cellStyle name="SAPBEXHLevel2X 27 8 2" xfId="15197"/>
    <cellStyle name="SAPBEXHLevel2X 27 8 3" xfId="28062"/>
    <cellStyle name="SAPBEXHLevel2X 27 9" xfId="6016"/>
    <cellStyle name="SAPBEXHLevel2X 27 9 2" xfId="15198"/>
    <cellStyle name="SAPBEXHLevel2X 27 9 3" xfId="28260"/>
    <cellStyle name="SAPBEXHLevel2X 28" xfId="3480"/>
    <cellStyle name="SAPBEXHLevel2X 28 10" xfId="6212"/>
    <cellStyle name="SAPBEXHLevel2X 28 10 2" xfId="15200"/>
    <cellStyle name="SAPBEXHLevel2X 28 10 3" xfId="28456"/>
    <cellStyle name="SAPBEXHLevel2X 28 11" xfId="6410"/>
    <cellStyle name="SAPBEXHLevel2X 28 11 2" xfId="15201"/>
    <cellStyle name="SAPBEXHLevel2X 28 11 3" xfId="28654"/>
    <cellStyle name="SAPBEXHLevel2X 28 12" xfId="6608"/>
    <cellStyle name="SAPBEXHLevel2X 28 12 2" xfId="15202"/>
    <cellStyle name="SAPBEXHLevel2X 28 12 3" xfId="28852"/>
    <cellStyle name="SAPBEXHLevel2X 28 13" xfId="6784"/>
    <cellStyle name="SAPBEXHLevel2X 28 13 2" xfId="15203"/>
    <cellStyle name="SAPBEXHLevel2X 28 13 3" xfId="29028"/>
    <cellStyle name="SAPBEXHLevel2X 28 14" xfId="6954"/>
    <cellStyle name="SAPBEXHLevel2X 28 14 2" xfId="15204"/>
    <cellStyle name="SAPBEXHLevel2X 28 14 3" xfId="29198"/>
    <cellStyle name="SAPBEXHLevel2X 28 15" xfId="15199"/>
    <cellStyle name="SAPBEXHLevel2X 28 16" xfId="25724"/>
    <cellStyle name="SAPBEXHLevel2X 28 2" xfId="4509"/>
    <cellStyle name="SAPBEXHLevel2X 28 2 2" xfId="15205"/>
    <cellStyle name="SAPBEXHLevel2X 28 2 3" xfId="26753"/>
    <cellStyle name="SAPBEXHLevel2X 28 3" xfId="5033"/>
    <cellStyle name="SAPBEXHLevel2X 28 3 2" xfId="15206"/>
    <cellStyle name="SAPBEXHLevel2X 28 3 3" xfId="27277"/>
    <cellStyle name="SAPBEXHLevel2X 28 4" xfId="4288"/>
    <cellStyle name="SAPBEXHLevel2X 28 4 2" xfId="15207"/>
    <cellStyle name="SAPBEXHLevel2X 28 4 3" xfId="26532"/>
    <cellStyle name="SAPBEXHLevel2X 28 5" xfId="5219"/>
    <cellStyle name="SAPBEXHLevel2X 28 5 2" xfId="15208"/>
    <cellStyle name="SAPBEXHLevel2X 28 5 3" xfId="27463"/>
    <cellStyle name="SAPBEXHLevel2X 28 6" xfId="5418"/>
    <cellStyle name="SAPBEXHLevel2X 28 6 2" xfId="15209"/>
    <cellStyle name="SAPBEXHLevel2X 28 6 3" xfId="27662"/>
    <cellStyle name="SAPBEXHLevel2X 28 7" xfId="5617"/>
    <cellStyle name="SAPBEXHLevel2X 28 7 2" xfId="15210"/>
    <cellStyle name="SAPBEXHLevel2X 28 7 3" xfId="27861"/>
    <cellStyle name="SAPBEXHLevel2X 28 8" xfId="5816"/>
    <cellStyle name="SAPBEXHLevel2X 28 8 2" xfId="15211"/>
    <cellStyle name="SAPBEXHLevel2X 28 8 3" xfId="28060"/>
    <cellStyle name="SAPBEXHLevel2X 28 9" xfId="6014"/>
    <cellStyle name="SAPBEXHLevel2X 28 9 2" xfId="15212"/>
    <cellStyle name="SAPBEXHLevel2X 28 9 3" xfId="28258"/>
    <cellStyle name="SAPBEXHLevel2X 29" xfId="3569"/>
    <cellStyle name="SAPBEXHLevel2X 29 10" xfId="6211"/>
    <cellStyle name="SAPBEXHLevel2X 29 10 2" xfId="15214"/>
    <cellStyle name="SAPBEXHLevel2X 29 10 3" xfId="28455"/>
    <cellStyle name="SAPBEXHLevel2X 29 11" xfId="6409"/>
    <cellStyle name="SAPBEXHLevel2X 29 11 2" xfId="15215"/>
    <cellStyle name="SAPBEXHLevel2X 29 11 3" xfId="28653"/>
    <cellStyle name="SAPBEXHLevel2X 29 12" xfId="6607"/>
    <cellStyle name="SAPBEXHLevel2X 29 12 2" xfId="15216"/>
    <cellStyle name="SAPBEXHLevel2X 29 12 3" xfId="28851"/>
    <cellStyle name="SAPBEXHLevel2X 29 13" xfId="6783"/>
    <cellStyle name="SAPBEXHLevel2X 29 13 2" xfId="15217"/>
    <cellStyle name="SAPBEXHLevel2X 29 13 3" xfId="29027"/>
    <cellStyle name="SAPBEXHLevel2X 29 14" xfId="6953"/>
    <cellStyle name="SAPBEXHLevel2X 29 14 2" xfId="15218"/>
    <cellStyle name="SAPBEXHLevel2X 29 14 3" xfId="29197"/>
    <cellStyle name="SAPBEXHLevel2X 29 15" xfId="15213"/>
    <cellStyle name="SAPBEXHLevel2X 29 16" xfId="25813"/>
    <cellStyle name="SAPBEXHLevel2X 29 2" xfId="4510"/>
    <cellStyle name="SAPBEXHLevel2X 29 2 2" xfId="15219"/>
    <cellStyle name="SAPBEXHLevel2X 29 2 3" xfId="26754"/>
    <cellStyle name="SAPBEXHLevel2X 29 3" xfId="5032"/>
    <cellStyle name="SAPBEXHLevel2X 29 3 2" xfId="15220"/>
    <cellStyle name="SAPBEXHLevel2X 29 3 3" xfId="27276"/>
    <cellStyle name="SAPBEXHLevel2X 29 4" xfId="4286"/>
    <cellStyle name="SAPBEXHLevel2X 29 4 2" xfId="15221"/>
    <cellStyle name="SAPBEXHLevel2X 29 4 3" xfId="26530"/>
    <cellStyle name="SAPBEXHLevel2X 29 5" xfId="5218"/>
    <cellStyle name="SAPBEXHLevel2X 29 5 2" xfId="15222"/>
    <cellStyle name="SAPBEXHLevel2X 29 5 3" xfId="27462"/>
    <cellStyle name="SAPBEXHLevel2X 29 6" xfId="5417"/>
    <cellStyle name="SAPBEXHLevel2X 29 6 2" xfId="15223"/>
    <cellStyle name="SAPBEXHLevel2X 29 6 3" xfId="27661"/>
    <cellStyle name="SAPBEXHLevel2X 29 7" xfId="5616"/>
    <cellStyle name="SAPBEXHLevel2X 29 7 2" xfId="15224"/>
    <cellStyle name="SAPBEXHLevel2X 29 7 3" xfId="27860"/>
    <cellStyle name="SAPBEXHLevel2X 29 8" xfId="5815"/>
    <cellStyle name="SAPBEXHLevel2X 29 8 2" xfId="15225"/>
    <cellStyle name="SAPBEXHLevel2X 29 8 3" xfId="28059"/>
    <cellStyle name="SAPBEXHLevel2X 29 9" xfId="6013"/>
    <cellStyle name="SAPBEXHLevel2X 29 9 2" xfId="15226"/>
    <cellStyle name="SAPBEXHLevel2X 29 9 3" xfId="28257"/>
    <cellStyle name="SAPBEXHLevel2X 3" xfId="2576"/>
    <cellStyle name="SAPBEXHLevel2X 3 10" xfId="6046"/>
    <cellStyle name="SAPBEXHLevel2X 3 10 2" xfId="15228"/>
    <cellStyle name="SAPBEXHLevel2X 3 10 3" xfId="28290"/>
    <cellStyle name="SAPBEXHLevel2X 3 11" xfId="6244"/>
    <cellStyle name="SAPBEXHLevel2X 3 11 2" xfId="15229"/>
    <cellStyle name="SAPBEXHLevel2X 3 11 3" xfId="28488"/>
    <cellStyle name="SAPBEXHLevel2X 3 12" xfId="6442"/>
    <cellStyle name="SAPBEXHLevel2X 3 12 2" xfId="15230"/>
    <cellStyle name="SAPBEXHLevel2X 3 12 3" xfId="28686"/>
    <cellStyle name="SAPBEXHLevel2X 3 13" xfId="6640"/>
    <cellStyle name="SAPBEXHLevel2X 3 13 2" xfId="15231"/>
    <cellStyle name="SAPBEXHLevel2X 3 13 3" xfId="28884"/>
    <cellStyle name="SAPBEXHLevel2X 3 14" xfId="6810"/>
    <cellStyle name="SAPBEXHLevel2X 3 14 2" xfId="15232"/>
    <cellStyle name="SAPBEXHLevel2X 3 14 3" xfId="29054"/>
    <cellStyle name="SAPBEXHLevel2X 3 15" xfId="6980"/>
    <cellStyle name="SAPBEXHLevel2X 3 15 2" xfId="15233"/>
    <cellStyle name="SAPBEXHLevel2X 3 15 3" xfId="29224"/>
    <cellStyle name="SAPBEXHLevel2X 3 16" xfId="15227"/>
    <cellStyle name="SAPBEXHLevel2X 3 17" xfId="24847"/>
    <cellStyle name="SAPBEXHLevel2X 3 2" xfId="2649"/>
    <cellStyle name="SAPBEXHLevel2X 3 2 2" xfId="15234"/>
    <cellStyle name="SAPBEXHLevel2X 3 2 3" xfId="24920"/>
    <cellStyle name="SAPBEXHLevel2X 3 3" xfId="4511"/>
    <cellStyle name="SAPBEXHLevel2X 3 3 2" xfId="15235"/>
    <cellStyle name="SAPBEXHLevel2X 3 3 3" xfId="26755"/>
    <cellStyle name="SAPBEXHLevel2X 3 4" xfId="5031"/>
    <cellStyle name="SAPBEXHLevel2X 3 4 2" xfId="15236"/>
    <cellStyle name="SAPBEXHLevel2X 3 4 3" xfId="27275"/>
    <cellStyle name="SAPBEXHLevel2X 3 5" xfId="4363"/>
    <cellStyle name="SAPBEXHLevel2X 3 5 2" xfId="15237"/>
    <cellStyle name="SAPBEXHLevel2X 3 5 3" xfId="26607"/>
    <cellStyle name="SAPBEXHLevel2X 3 6" xfId="5251"/>
    <cellStyle name="SAPBEXHLevel2X 3 6 2" xfId="15238"/>
    <cellStyle name="SAPBEXHLevel2X 3 6 3" xfId="27495"/>
    <cellStyle name="SAPBEXHLevel2X 3 7" xfId="5450"/>
    <cellStyle name="SAPBEXHLevel2X 3 7 2" xfId="15239"/>
    <cellStyle name="SAPBEXHLevel2X 3 7 3" xfId="27694"/>
    <cellStyle name="SAPBEXHLevel2X 3 8" xfId="5649"/>
    <cellStyle name="SAPBEXHLevel2X 3 8 2" xfId="15240"/>
    <cellStyle name="SAPBEXHLevel2X 3 8 3" xfId="27893"/>
    <cellStyle name="SAPBEXHLevel2X 3 9" xfId="5848"/>
    <cellStyle name="SAPBEXHLevel2X 3 9 2" xfId="15241"/>
    <cellStyle name="SAPBEXHLevel2X 3 9 3" xfId="28092"/>
    <cellStyle name="SAPBEXHLevel2X 30" xfId="3660"/>
    <cellStyle name="SAPBEXHLevel2X 30 10" xfId="6209"/>
    <cellStyle name="SAPBEXHLevel2X 30 10 2" xfId="15243"/>
    <cellStyle name="SAPBEXHLevel2X 30 10 3" xfId="28453"/>
    <cellStyle name="SAPBEXHLevel2X 30 11" xfId="6407"/>
    <cellStyle name="SAPBEXHLevel2X 30 11 2" xfId="15244"/>
    <cellStyle name="SAPBEXHLevel2X 30 11 3" xfId="28651"/>
    <cellStyle name="SAPBEXHLevel2X 30 12" xfId="6605"/>
    <cellStyle name="SAPBEXHLevel2X 30 12 2" xfId="15245"/>
    <cellStyle name="SAPBEXHLevel2X 30 12 3" xfId="28849"/>
    <cellStyle name="SAPBEXHLevel2X 30 13" xfId="6781"/>
    <cellStyle name="SAPBEXHLevel2X 30 13 2" xfId="15246"/>
    <cellStyle name="SAPBEXHLevel2X 30 13 3" xfId="29025"/>
    <cellStyle name="SAPBEXHLevel2X 30 14" xfId="6951"/>
    <cellStyle name="SAPBEXHLevel2X 30 14 2" xfId="15247"/>
    <cellStyle name="SAPBEXHLevel2X 30 14 3" xfId="29195"/>
    <cellStyle name="SAPBEXHLevel2X 30 15" xfId="15242"/>
    <cellStyle name="SAPBEXHLevel2X 30 16" xfId="25904"/>
    <cellStyle name="SAPBEXHLevel2X 30 2" xfId="4512"/>
    <cellStyle name="SAPBEXHLevel2X 30 2 2" xfId="15248"/>
    <cellStyle name="SAPBEXHLevel2X 30 2 3" xfId="26756"/>
    <cellStyle name="SAPBEXHLevel2X 30 3" xfId="5030"/>
    <cellStyle name="SAPBEXHLevel2X 30 3 2" xfId="15249"/>
    <cellStyle name="SAPBEXHLevel2X 30 3 3" xfId="27274"/>
    <cellStyle name="SAPBEXHLevel2X 30 4" xfId="4281"/>
    <cellStyle name="SAPBEXHLevel2X 30 4 2" xfId="15250"/>
    <cellStyle name="SAPBEXHLevel2X 30 4 3" xfId="26525"/>
    <cellStyle name="SAPBEXHLevel2X 30 5" xfId="5216"/>
    <cellStyle name="SAPBEXHLevel2X 30 5 2" xfId="15251"/>
    <cellStyle name="SAPBEXHLevel2X 30 5 3" xfId="27460"/>
    <cellStyle name="SAPBEXHLevel2X 30 6" xfId="5415"/>
    <cellStyle name="SAPBEXHLevel2X 30 6 2" xfId="15252"/>
    <cellStyle name="SAPBEXHLevel2X 30 6 3" xfId="27659"/>
    <cellStyle name="SAPBEXHLevel2X 30 7" xfId="5614"/>
    <cellStyle name="SAPBEXHLevel2X 30 7 2" xfId="15253"/>
    <cellStyle name="SAPBEXHLevel2X 30 7 3" xfId="27858"/>
    <cellStyle name="SAPBEXHLevel2X 30 8" xfId="5813"/>
    <cellStyle name="SAPBEXHLevel2X 30 8 2" xfId="15254"/>
    <cellStyle name="SAPBEXHLevel2X 30 8 3" xfId="28057"/>
    <cellStyle name="SAPBEXHLevel2X 30 9" xfId="6011"/>
    <cellStyle name="SAPBEXHLevel2X 30 9 2" xfId="15255"/>
    <cellStyle name="SAPBEXHLevel2X 30 9 3" xfId="28255"/>
    <cellStyle name="SAPBEXHLevel2X 31" xfId="3915"/>
    <cellStyle name="SAPBEXHLevel2X 31 10" xfId="6208"/>
    <cellStyle name="SAPBEXHLevel2X 31 10 2" xfId="15257"/>
    <cellStyle name="SAPBEXHLevel2X 31 10 3" xfId="28452"/>
    <cellStyle name="SAPBEXHLevel2X 31 11" xfId="6406"/>
    <cellStyle name="SAPBEXHLevel2X 31 11 2" xfId="15258"/>
    <cellStyle name="SAPBEXHLevel2X 31 11 3" xfId="28650"/>
    <cellStyle name="SAPBEXHLevel2X 31 12" xfId="6604"/>
    <cellStyle name="SAPBEXHLevel2X 31 12 2" xfId="15259"/>
    <cellStyle name="SAPBEXHLevel2X 31 12 3" xfId="28848"/>
    <cellStyle name="SAPBEXHLevel2X 31 13" xfId="6780"/>
    <cellStyle name="SAPBEXHLevel2X 31 13 2" xfId="15260"/>
    <cellStyle name="SAPBEXHLevel2X 31 13 3" xfId="29024"/>
    <cellStyle name="SAPBEXHLevel2X 31 14" xfId="6950"/>
    <cellStyle name="SAPBEXHLevel2X 31 14 2" xfId="15261"/>
    <cellStyle name="SAPBEXHLevel2X 31 14 3" xfId="29194"/>
    <cellStyle name="SAPBEXHLevel2X 31 15" xfId="15256"/>
    <cellStyle name="SAPBEXHLevel2X 31 16" xfId="26159"/>
    <cellStyle name="SAPBEXHLevel2X 31 2" xfId="4513"/>
    <cellStyle name="SAPBEXHLevel2X 31 2 2" xfId="15262"/>
    <cellStyle name="SAPBEXHLevel2X 31 2 3" xfId="26757"/>
    <cellStyle name="SAPBEXHLevel2X 31 3" xfId="5029"/>
    <cellStyle name="SAPBEXHLevel2X 31 3 2" xfId="15263"/>
    <cellStyle name="SAPBEXHLevel2X 31 3 3" xfId="27273"/>
    <cellStyle name="SAPBEXHLevel2X 31 4" xfId="4276"/>
    <cellStyle name="SAPBEXHLevel2X 31 4 2" xfId="15264"/>
    <cellStyle name="SAPBEXHLevel2X 31 4 3" xfId="26520"/>
    <cellStyle name="SAPBEXHLevel2X 31 5" xfId="5215"/>
    <cellStyle name="SAPBEXHLevel2X 31 5 2" xfId="15265"/>
    <cellStyle name="SAPBEXHLevel2X 31 5 3" xfId="27459"/>
    <cellStyle name="SAPBEXHLevel2X 31 6" xfId="5414"/>
    <cellStyle name="SAPBEXHLevel2X 31 6 2" xfId="15266"/>
    <cellStyle name="SAPBEXHLevel2X 31 6 3" xfId="27658"/>
    <cellStyle name="SAPBEXHLevel2X 31 7" xfId="5613"/>
    <cellStyle name="SAPBEXHLevel2X 31 7 2" xfId="15267"/>
    <cellStyle name="SAPBEXHLevel2X 31 7 3" xfId="27857"/>
    <cellStyle name="SAPBEXHLevel2X 31 8" xfId="5812"/>
    <cellStyle name="SAPBEXHLevel2X 31 8 2" xfId="15268"/>
    <cellStyle name="SAPBEXHLevel2X 31 8 3" xfId="28056"/>
    <cellStyle name="SAPBEXHLevel2X 31 9" xfId="6010"/>
    <cellStyle name="SAPBEXHLevel2X 31 9 2" xfId="15269"/>
    <cellStyle name="SAPBEXHLevel2X 31 9 3" xfId="28254"/>
    <cellStyle name="SAPBEXHLevel2X 32" xfId="4002"/>
    <cellStyle name="SAPBEXHLevel2X 32 10" xfId="6207"/>
    <cellStyle name="SAPBEXHLevel2X 32 10 2" xfId="15271"/>
    <cellStyle name="SAPBEXHLevel2X 32 10 3" xfId="28451"/>
    <cellStyle name="SAPBEXHLevel2X 32 11" xfId="6405"/>
    <cellStyle name="SAPBEXHLevel2X 32 11 2" xfId="15272"/>
    <cellStyle name="SAPBEXHLevel2X 32 11 3" xfId="28649"/>
    <cellStyle name="SAPBEXHLevel2X 32 12" xfId="6603"/>
    <cellStyle name="SAPBEXHLevel2X 32 12 2" xfId="15273"/>
    <cellStyle name="SAPBEXHLevel2X 32 12 3" xfId="28847"/>
    <cellStyle name="SAPBEXHLevel2X 32 13" xfId="6779"/>
    <cellStyle name="SAPBEXHLevel2X 32 13 2" xfId="15274"/>
    <cellStyle name="SAPBEXHLevel2X 32 13 3" xfId="29023"/>
    <cellStyle name="SAPBEXHLevel2X 32 14" xfId="6949"/>
    <cellStyle name="SAPBEXHLevel2X 32 14 2" xfId="15275"/>
    <cellStyle name="SAPBEXHLevel2X 32 14 3" xfId="29193"/>
    <cellStyle name="SAPBEXHLevel2X 32 15" xfId="15270"/>
    <cellStyle name="SAPBEXHLevel2X 32 16" xfId="26246"/>
    <cellStyle name="SAPBEXHLevel2X 32 2" xfId="4514"/>
    <cellStyle name="SAPBEXHLevel2X 32 2 2" xfId="15276"/>
    <cellStyle name="SAPBEXHLevel2X 32 2 3" xfId="26758"/>
    <cellStyle name="SAPBEXHLevel2X 32 3" xfId="5028"/>
    <cellStyle name="SAPBEXHLevel2X 32 3 2" xfId="15277"/>
    <cellStyle name="SAPBEXHLevel2X 32 3 3" xfId="27272"/>
    <cellStyle name="SAPBEXHLevel2X 32 4" xfId="4274"/>
    <cellStyle name="SAPBEXHLevel2X 32 4 2" xfId="15278"/>
    <cellStyle name="SAPBEXHLevel2X 32 4 3" xfId="26518"/>
    <cellStyle name="SAPBEXHLevel2X 32 5" xfId="5214"/>
    <cellStyle name="SAPBEXHLevel2X 32 5 2" xfId="15279"/>
    <cellStyle name="SAPBEXHLevel2X 32 5 3" xfId="27458"/>
    <cellStyle name="SAPBEXHLevel2X 32 6" xfId="5413"/>
    <cellStyle name="SAPBEXHLevel2X 32 6 2" xfId="15280"/>
    <cellStyle name="SAPBEXHLevel2X 32 6 3" xfId="27657"/>
    <cellStyle name="SAPBEXHLevel2X 32 7" xfId="5612"/>
    <cellStyle name="SAPBEXHLevel2X 32 7 2" xfId="15281"/>
    <cellStyle name="SAPBEXHLevel2X 32 7 3" xfId="27856"/>
    <cellStyle name="SAPBEXHLevel2X 32 8" xfId="5811"/>
    <cellStyle name="SAPBEXHLevel2X 32 8 2" xfId="15282"/>
    <cellStyle name="SAPBEXHLevel2X 32 8 3" xfId="28055"/>
    <cellStyle name="SAPBEXHLevel2X 32 9" xfId="6009"/>
    <cellStyle name="SAPBEXHLevel2X 32 9 2" xfId="15283"/>
    <cellStyle name="SAPBEXHLevel2X 32 9 3" xfId="28253"/>
    <cellStyle name="SAPBEXHLevel2X 33" xfId="4095"/>
    <cellStyle name="SAPBEXHLevel2X 33 10" xfId="6206"/>
    <cellStyle name="SAPBEXHLevel2X 33 10 2" xfId="15285"/>
    <cellStyle name="SAPBEXHLevel2X 33 10 3" xfId="28450"/>
    <cellStyle name="SAPBEXHLevel2X 33 11" xfId="6404"/>
    <cellStyle name="SAPBEXHLevel2X 33 11 2" xfId="15286"/>
    <cellStyle name="SAPBEXHLevel2X 33 11 3" xfId="28648"/>
    <cellStyle name="SAPBEXHLevel2X 33 12" xfId="6602"/>
    <cellStyle name="SAPBEXHLevel2X 33 12 2" xfId="15287"/>
    <cellStyle name="SAPBEXHLevel2X 33 12 3" xfId="28846"/>
    <cellStyle name="SAPBEXHLevel2X 33 13" xfId="6778"/>
    <cellStyle name="SAPBEXHLevel2X 33 13 2" xfId="15288"/>
    <cellStyle name="SAPBEXHLevel2X 33 13 3" xfId="29022"/>
    <cellStyle name="SAPBEXHLevel2X 33 14" xfId="6948"/>
    <cellStyle name="SAPBEXHLevel2X 33 14 2" xfId="15289"/>
    <cellStyle name="SAPBEXHLevel2X 33 14 3" xfId="29192"/>
    <cellStyle name="SAPBEXHLevel2X 33 15" xfId="15284"/>
    <cellStyle name="SAPBEXHLevel2X 33 16" xfId="26339"/>
    <cellStyle name="SAPBEXHLevel2X 33 2" xfId="4515"/>
    <cellStyle name="SAPBEXHLevel2X 33 2 2" xfId="15290"/>
    <cellStyle name="SAPBEXHLevel2X 33 2 3" xfId="26759"/>
    <cellStyle name="SAPBEXHLevel2X 33 3" xfId="5027"/>
    <cellStyle name="SAPBEXHLevel2X 33 3 2" xfId="15291"/>
    <cellStyle name="SAPBEXHLevel2X 33 3 3" xfId="27271"/>
    <cellStyle name="SAPBEXHLevel2X 33 4" xfId="4302"/>
    <cellStyle name="SAPBEXHLevel2X 33 4 2" xfId="15292"/>
    <cellStyle name="SAPBEXHLevel2X 33 4 3" xfId="26546"/>
    <cellStyle name="SAPBEXHLevel2X 33 5" xfId="5213"/>
    <cellStyle name="SAPBEXHLevel2X 33 5 2" xfId="15293"/>
    <cellStyle name="SAPBEXHLevel2X 33 5 3" xfId="27457"/>
    <cellStyle name="SAPBEXHLevel2X 33 6" xfId="5412"/>
    <cellStyle name="SAPBEXHLevel2X 33 6 2" xfId="15294"/>
    <cellStyle name="SAPBEXHLevel2X 33 6 3" xfId="27656"/>
    <cellStyle name="SAPBEXHLevel2X 33 7" xfId="5611"/>
    <cellStyle name="SAPBEXHLevel2X 33 7 2" xfId="15295"/>
    <cellStyle name="SAPBEXHLevel2X 33 7 3" xfId="27855"/>
    <cellStyle name="SAPBEXHLevel2X 33 8" xfId="5810"/>
    <cellStyle name="SAPBEXHLevel2X 33 8 2" xfId="15296"/>
    <cellStyle name="SAPBEXHLevel2X 33 8 3" xfId="28054"/>
    <cellStyle name="SAPBEXHLevel2X 33 9" xfId="6008"/>
    <cellStyle name="SAPBEXHLevel2X 33 9 2" xfId="15297"/>
    <cellStyle name="SAPBEXHLevel2X 33 9 3" xfId="28252"/>
    <cellStyle name="SAPBEXHLevel2X 34" xfId="4182"/>
    <cellStyle name="SAPBEXHLevel2X 34 10" xfId="6205"/>
    <cellStyle name="SAPBEXHLevel2X 34 10 2" xfId="15299"/>
    <cellStyle name="SAPBEXHLevel2X 34 10 3" xfId="28449"/>
    <cellStyle name="SAPBEXHLevel2X 34 11" xfId="6403"/>
    <cellStyle name="SAPBEXHLevel2X 34 11 2" xfId="15300"/>
    <cellStyle name="SAPBEXHLevel2X 34 11 3" xfId="28647"/>
    <cellStyle name="SAPBEXHLevel2X 34 12" xfId="6601"/>
    <cellStyle name="SAPBEXHLevel2X 34 12 2" xfId="15301"/>
    <cellStyle name="SAPBEXHLevel2X 34 12 3" xfId="28845"/>
    <cellStyle name="SAPBEXHLevel2X 34 13" xfId="6777"/>
    <cellStyle name="SAPBEXHLevel2X 34 13 2" xfId="15302"/>
    <cellStyle name="SAPBEXHLevel2X 34 13 3" xfId="29021"/>
    <cellStyle name="SAPBEXHLevel2X 34 14" xfId="6947"/>
    <cellStyle name="SAPBEXHLevel2X 34 14 2" xfId="15303"/>
    <cellStyle name="SAPBEXHLevel2X 34 14 3" xfId="29191"/>
    <cellStyle name="SAPBEXHLevel2X 34 15" xfId="15298"/>
    <cellStyle name="SAPBEXHLevel2X 34 16" xfId="26426"/>
    <cellStyle name="SAPBEXHLevel2X 34 2" xfId="4516"/>
    <cellStyle name="SAPBEXHLevel2X 34 2 2" xfId="15304"/>
    <cellStyle name="SAPBEXHLevel2X 34 2 3" xfId="26760"/>
    <cellStyle name="SAPBEXHLevel2X 34 3" xfId="5026"/>
    <cellStyle name="SAPBEXHLevel2X 34 3 2" xfId="15305"/>
    <cellStyle name="SAPBEXHLevel2X 34 3 3" xfId="27270"/>
    <cellStyle name="SAPBEXHLevel2X 34 4" xfId="4303"/>
    <cellStyle name="SAPBEXHLevel2X 34 4 2" xfId="15306"/>
    <cellStyle name="SAPBEXHLevel2X 34 4 3" xfId="26547"/>
    <cellStyle name="SAPBEXHLevel2X 34 5" xfId="5212"/>
    <cellStyle name="SAPBEXHLevel2X 34 5 2" xfId="15307"/>
    <cellStyle name="SAPBEXHLevel2X 34 5 3" xfId="27456"/>
    <cellStyle name="SAPBEXHLevel2X 34 6" xfId="5411"/>
    <cellStyle name="SAPBEXHLevel2X 34 6 2" xfId="15308"/>
    <cellStyle name="SAPBEXHLevel2X 34 6 3" xfId="27655"/>
    <cellStyle name="SAPBEXHLevel2X 34 7" xfId="5610"/>
    <cellStyle name="SAPBEXHLevel2X 34 7 2" xfId="15309"/>
    <cellStyle name="SAPBEXHLevel2X 34 7 3" xfId="27854"/>
    <cellStyle name="SAPBEXHLevel2X 34 8" xfId="5809"/>
    <cellStyle name="SAPBEXHLevel2X 34 8 2" xfId="15310"/>
    <cellStyle name="SAPBEXHLevel2X 34 8 3" xfId="28053"/>
    <cellStyle name="SAPBEXHLevel2X 34 9" xfId="6007"/>
    <cellStyle name="SAPBEXHLevel2X 34 9 2" xfId="15311"/>
    <cellStyle name="SAPBEXHLevel2X 34 9 3" xfId="28251"/>
    <cellStyle name="SAPBEXHLevel2X 35" xfId="4277"/>
    <cellStyle name="SAPBEXHLevel2X 35 2" xfId="15312"/>
    <cellStyle name="SAPBEXHLevel2X 35 3" xfId="26521"/>
    <cellStyle name="SAPBEXHLevel2X 36" xfId="7280"/>
    <cellStyle name="SAPBEXHLevel2X 36 2" xfId="15313"/>
    <cellStyle name="SAPBEXHLevel2X 36 3" xfId="29524"/>
    <cellStyle name="SAPBEXHLevel2X 37" xfId="7373"/>
    <cellStyle name="SAPBEXHLevel2X 37 2" xfId="15314"/>
    <cellStyle name="SAPBEXHLevel2X 37 3" xfId="29617"/>
    <cellStyle name="SAPBEXHLevel2X 38" xfId="7731"/>
    <cellStyle name="SAPBEXHLevel2X 38 2" xfId="15315"/>
    <cellStyle name="SAPBEXHLevel2X 38 3" xfId="29975"/>
    <cellStyle name="SAPBEXHLevel2X 39" xfId="9486"/>
    <cellStyle name="SAPBEXHLevel2X 39 2" xfId="15316"/>
    <cellStyle name="SAPBEXHLevel2X 39 3" xfId="30823"/>
    <cellStyle name="SAPBEXHLevel2X 4" xfId="2583"/>
    <cellStyle name="SAPBEXHLevel2X 4 10" xfId="6006"/>
    <cellStyle name="SAPBEXHLevel2X 4 10 2" xfId="15318"/>
    <cellStyle name="SAPBEXHLevel2X 4 10 3" xfId="28250"/>
    <cellStyle name="SAPBEXHLevel2X 4 11" xfId="6204"/>
    <cellStyle name="SAPBEXHLevel2X 4 11 2" xfId="15319"/>
    <cellStyle name="SAPBEXHLevel2X 4 11 3" xfId="28448"/>
    <cellStyle name="SAPBEXHLevel2X 4 12" xfId="6402"/>
    <cellStyle name="SAPBEXHLevel2X 4 12 2" xfId="15320"/>
    <cellStyle name="SAPBEXHLevel2X 4 12 3" xfId="28646"/>
    <cellStyle name="SAPBEXHLevel2X 4 13" xfId="6600"/>
    <cellStyle name="SAPBEXHLevel2X 4 13 2" xfId="15321"/>
    <cellStyle name="SAPBEXHLevel2X 4 13 3" xfId="28844"/>
    <cellStyle name="SAPBEXHLevel2X 4 14" xfId="6776"/>
    <cellStyle name="SAPBEXHLevel2X 4 14 2" xfId="15322"/>
    <cellStyle name="SAPBEXHLevel2X 4 14 3" xfId="29020"/>
    <cellStyle name="SAPBEXHLevel2X 4 15" xfId="6946"/>
    <cellStyle name="SAPBEXHLevel2X 4 15 2" xfId="15323"/>
    <cellStyle name="SAPBEXHLevel2X 4 15 3" xfId="29190"/>
    <cellStyle name="SAPBEXHLevel2X 4 16" xfId="15317"/>
    <cellStyle name="SAPBEXHLevel2X 4 17" xfId="24854"/>
    <cellStyle name="SAPBEXHLevel2X 4 2" xfId="2656"/>
    <cellStyle name="SAPBEXHLevel2X 4 2 2" xfId="15324"/>
    <cellStyle name="SAPBEXHLevel2X 4 2 3" xfId="24927"/>
    <cellStyle name="SAPBEXHLevel2X 4 3" xfId="4517"/>
    <cellStyle name="SAPBEXHLevel2X 4 3 2" xfId="15325"/>
    <cellStyle name="SAPBEXHLevel2X 4 3 3" xfId="26761"/>
    <cellStyle name="SAPBEXHLevel2X 4 4" xfId="5025"/>
    <cellStyle name="SAPBEXHLevel2X 4 4 2" xfId="15326"/>
    <cellStyle name="SAPBEXHLevel2X 4 4 3" xfId="27269"/>
    <cellStyle name="SAPBEXHLevel2X 4 5" xfId="4304"/>
    <cellStyle name="SAPBEXHLevel2X 4 5 2" xfId="15327"/>
    <cellStyle name="SAPBEXHLevel2X 4 5 3" xfId="26548"/>
    <cellStyle name="SAPBEXHLevel2X 4 6" xfId="5211"/>
    <cellStyle name="SAPBEXHLevel2X 4 6 2" xfId="15328"/>
    <cellStyle name="SAPBEXHLevel2X 4 6 3" xfId="27455"/>
    <cellStyle name="SAPBEXHLevel2X 4 7" xfId="5410"/>
    <cellStyle name="SAPBEXHLevel2X 4 7 2" xfId="15329"/>
    <cellStyle name="SAPBEXHLevel2X 4 7 3" xfId="27654"/>
    <cellStyle name="SAPBEXHLevel2X 4 8" xfId="5609"/>
    <cellStyle name="SAPBEXHLevel2X 4 8 2" xfId="15330"/>
    <cellStyle name="SAPBEXHLevel2X 4 8 3" xfId="27853"/>
    <cellStyle name="SAPBEXHLevel2X 4 9" xfId="5808"/>
    <cellStyle name="SAPBEXHLevel2X 4 9 2" xfId="15331"/>
    <cellStyle name="SAPBEXHLevel2X 4 9 3" xfId="28052"/>
    <cellStyle name="SAPBEXHLevel2X 40" xfId="9491"/>
    <cellStyle name="SAPBEXHLevel2X 40 2" xfId="15332"/>
    <cellStyle name="SAPBEXHLevel2X 40 3" xfId="30828"/>
    <cellStyle name="SAPBEXHLevel2X 41" xfId="10061"/>
    <cellStyle name="SAPBEXHLevel2X 41 2" xfId="15333"/>
    <cellStyle name="SAPBEXHLevel2X 41 3" xfId="31149"/>
    <cellStyle name="SAPBEXHLevel2X 42" xfId="10066"/>
    <cellStyle name="SAPBEXHLevel2X 42 2" xfId="15334"/>
    <cellStyle name="SAPBEXHLevel2X 42 3" xfId="31154"/>
    <cellStyle name="SAPBEXHLevel2X 43" xfId="10071"/>
    <cellStyle name="SAPBEXHLevel2X 43 2" xfId="15335"/>
    <cellStyle name="SAPBEXHLevel2X 43 3" xfId="31159"/>
    <cellStyle name="SAPBEXHLevel2X 44" xfId="10076"/>
    <cellStyle name="SAPBEXHLevel2X 44 2" xfId="15336"/>
    <cellStyle name="SAPBEXHLevel2X 44 3" xfId="31164"/>
    <cellStyle name="SAPBEXHLevel2X 45" xfId="10186"/>
    <cellStyle name="SAPBEXHLevel2X 45 2" xfId="15337"/>
    <cellStyle name="SAPBEXHLevel2X 45 3" xfId="31274"/>
    <cellStyle name="SAPBEXHLevel2X 46" xfId="10212"/>
    <cellStyle name="SAPBEXHLevel2X 46 2" xfId="15338"/>
    <cellStyle name="SAPBEXHLevel2X 46 3" xfId="31300"/>
    <cellStyle name="SAPBEXHLevel2X 47" xfId="10356"/>
    <cellStyle name="SAPBEXHLevel2X 47 2" xfId="15339"/>
    <cellStyle name="SAPBEXHLevel2X 47 3" xfId="31444"/>
    <cellStyle name="SAPBEXHLevel2X 48" xfId="10374"/>
    <cellStyle name="SAPBEXHLevel2X 48 2" xfId="15340"/>
    <cellStyle name="SAPBEXHLevel2X 48 3" xfId="31462"/>
    <cellStyle name="SAPBEXHLevel2X 49" xfId="10458"/>
    <cellStyle name="SAPBEXHLevel2X 49 2" xfId="15341"/>
    <cellStyle name="SAPBEXHLevel2X 49 3" xfId="31546"/>
    <cellStyle name="SAPBEXHLevel2X 5" xfId="2590"/>
    <cellStyle name="SAPBEXHLevel2X 5 10" xfId="6003"/>
    <cellStyle name="SAPBEXHLevel2X 5 10 2" xfId="15343"/>
    <cellStyle name="SAPBEXHLevel2X 5 10 3" xfId="28247"/>
    <cellStyle name="SAPBEXHLevel2X 5 11" xfId="6201"/>
    <cellStyle name="SAPBEXHLevel2X 5 11 2" xfId="15344"/>
    <cellStyle name="SAPBEXHLevel2X 5 11 3" xfId="28445"/>
    <cellStyle name="SAPBEXHLevel2X 5 12" xfId="6399"/>
    <cellStyle name="SAPBEXHLevel2X 5 12 2" xfId="15345"/>
    <cellStyle name="SAPBEXHLevel2X 5 12 3" xfId="28643"/>
    <cellStyle name="SAPBEXHLevel2X 5 13" xfId="6597"/>
    <cellStyle name="SAPBEXHLevel2X 5 13 2" xfId="15346"/>
    <cellStyle name="SAPBEXHLevel2X 5 13 3" xfId="28841"/>
    <cellStyle name="SAPBEXHLevel2X 5 14" xfId="6774"/>
    <cellStyle name="SAPBEXHLevel2X 5 14 2" xfId="15347"/>
    <cellStyle name="SAPBEXHLevel2X 5 14 3" xfId="29018"/>
    <cellStyle name="SAPBEXHLevel2X 5 15" xfId="6944"/>
    <cellStyle name="SAPBEXHLevel2X 5 15 2" xfId="15348"/>
    <cellStyle name="SAPBEXHLevel2X 5 15 3" xfId="29188"/>
    <cellStyle name="SAPBEXHLevel2X 5 16" xfId="15342"/>
    <cellStyle name="SAPBEXHLevel2X 5 17" xfId="24861"/>
    <cellStyle name="SAPBEXHLevel2X 5 2" xfId="2663"/>
    <cellStyle name="SAPBEXHLevel2X 5 2 2" xfId="15349"/>
    <cellStyle name="SAPBEXHLevel2X 5 2 3" xfId="24934"/>
    <cellStyle name="SAPBEXHLevel2X 5 3" xfId="4519"/>
    <cellStyle name="SAPBEXHLevel2X 5 3 2" xfId="15350"/>
    <cellStyle name="SAPBEXHLevel2X 5 3 3" xfId="26763"/>
    <cellStyle name="SAPBEXHLevel2X 5 4" xfId="5023"/>
    <cellStyle name="SAPBEXHLevel2X 5 4 2" xfId="15351"/>
    <cellStyle name="SAPBEXHLevel2X 5 4 3" xfId="27267"/>
    <cellStyle name="SAPBEXHLevel2X 5 5" xfId="4311"/>
    <cellStyle name="SAPBEXHLevel2X 5 5 2" xfId="15352"/>
    <cellStyle name="SAPBEXHLevel2X 5 5 3" xfId="26555"/>
    <cellStyle name="SAPBEXHLevel2X 5 6" xfId="5208"/>
    <cellStyle name="SAPBEXHLevel2X 5 6 2" xfId="15353"/>
    <cellStyle name="SAPBEXHLevel2X 5 6 3" xfId="27452"/>
    <cellStyle name="SAPBEXHLevel2X 5 7" xfId="5407"/>
    <cellStyle name="SAPBEXHLevel2X 5 7 2" xfId="15354"/>
    <cellStyle name="SAPBEXHLevel2X 5 7 3" xfId="27651"/>
    <cellStyle name="SAPBEXHLevel2X 5 8" xfId="5606"/>
    <cellStyle name="SAPBEXHLevel2X 5 8 2" xfId="15355"/>
    <cellStyle name="SAPBEXHLevel2X 5 8 3" xfId="27850"/>
    <cellStyle name="SAPBEXHLevel2X 5 9" xfId="5805"/>
    <cellStyle name="SAPBEXHLevel2X 5 9 2" xfId="15356"/>
    <cellStyle name="SAPBEXHLevel2X 5 9 3" xfId="28049"/>
    <cellStyle name="SAPBEXHLevel2X 50" xfId="10484"/>
    <cellStyle name="SAPBEXHLevel2X 50 2" xfId="15357"/>
    <cellStyle name="SAPBEXHLevel2X 50 3" xfId="31572"/>
    <cellStyle name="SAPBEXHLevel2X 51" xfId="10507"/>
    <cellStyle name="SAPBEXHLevel2X 51 2" xfId="15358"/>
    <cellStyle name="SAPBEXHLevel2X 51 3" xfId="31595"/>
    <cellStyle name="SAPBEXHLevel2X 52" xfId="10528"/>
    <cellStyle name="SAPBEXHLevel2X 52 2" xfId="15359"/>
    <cellStyle name="SAPBEXHLevel2X 52 3" xfId="31616"/>
    <cellStyle name="SAPBEXHLevel2X 53" xfId="10546"/>
    <cellStyle name="SAPBEXHLevel2X 53 2" xfId="15360"/>
    <cellStyle name="SAPBEXHLevel2X 53 3" xfId="31634"/>
    <cellStyle name="SAPBEXHLevel2X 54" xfId="10601"/>
    <cellStyle name="SAPBEXHLevel2X 54 2" xfId="15361"/>
    <cellStyle name="SAPBEXHLevel2X 54 3" xfId="31689"/>
    <cellStyle name="SAPBEXHLevel2X 55" xfId="14917"/>
    <cellStyle name="SAPBEXHLevel2X 56" xfId="24804"/>
    <cellStyle name="SAPBEXHLevel2X 6" xfId="2599"/>
    <cellStyle name="SAPBEXHLevel2X 6 10" xfId="6002"/>
    <cellStyle name="SAPBEXHLevel2X 6 10 2" xfId="15363"/>
    <cellStyle name="SAPBEXHLevel2X 6 10 3" xfId="28246"/>
    <cellStyle name="SAPBEXHLevel2X 6 11" xfId="6200"/>
    <cellStyle name="SAPBEXHLevel2X 6 11 2" xfId="15364"/>
    <cellStyle name="SAPBEXHLevel2X 6 11 3" xfId="28444"/>
    <cellStyle name="SAPBEXHLevel2X 6 12" xfId="6398"/>
    <cellStyle name="SAPBEXHLevel2X 6 12 2" xfId="15365"/>
    <cellStyle name="SAPBEXHLevel2X 6 12 3" xfId="28642"/>
    <cellStyle name="SAPBEXHLevel2X 6 13" xfId="6596"/>
    <cellStyle name="SAPBEXHLevel2X 6 13 2" xfId="15366"/>
    <cellStyle name="SAPBEXHLevel2X 6 13 3" xfId="28840"/>
    <cellStyle name="SAPBEXHLevel2X 6 14" xfId="6773"/>
    <cellStyle name="SAPBEXHLevel2X 6 14 2" xfId="15367"/>
    <cellStyle name="SAPBEXHLevel2X 6 14 3" xfId="29017"/>
    <cellStyle name="SAPBEXHLevel2X 6 15" xfId="6943"/>
    <cellStyle name="SAPBEXHLevel2X 6 15 2" xfId="15368"/>
    <cellStyle name="SAPBEXHLevel2X 6 15 3" xfId="29187"/>
    <cellStyle name="SAPBEXHLevel2X 6 16" xfId="15362"/>
    <cellStyle name="SAPBEXHLevel2X 6 17" xfId="24870"/>
    <cellStyle name="SAPBEXHLevel2X 6 2" xfId="2670"/>
    <cellStyle name="SAPBEXHLevel2X 6 2 2" xfId="15369"/>
    <cellStyle name="SAPBEXHLevel2X 6 2 3" xfId="24941"/>
    <cellStyle name="SAPBEXHLevel2X 6 3" xfId="4520"/>
    <cellStyle name="SAPBEXHLevel2X 6 3 2" xfId="15370"/>
    <cellStyle name="SAPBEXHLevel2X 6 3 3" xfId="26764"/>
    <cellStyle name="SAPBEXHLevel2X 6 4" xfId="5022"/>
    <cellStyle name="SAPBEXHLevel2X 6 4 2" xfId="15371"/>
    <cellStyle name="SAPBEXHLevel2X 6 4 3" xfId="27266"/>
    <cellStyle name="SAPBEXHLevel2X 6 5" xfId="4314"/>
    <cellStyle name="SAPBEXHLevel2X 6 5 2" xfId="15372"/>
    <cellStyle name="SAPBEXHLevel2X 6 5 3" xfId="26558"/>
    <cellStyle name="SAPBEXHLevel2X 6 6" xfId="5207"/>
    <cellStyle name="SAPBEXHLevel2X 6 6 2" xfId="15373"/>
    <cellStyle name="SAPBEXHLevel2X 6 6 3" xfId="27451"/>
    <cellStyle name="SAPBEXHLevel2X 6 7" xfId="5406"/>
    <cellStyle name="SAPBEXHLevel2X 6 7 2" xfId="15374"/>
    <cellStyle name="SAPBEXHLevel2X 6 7 3" xfId="27650"/>
    <cellStyle name="SAPBEXHLevel2X 6 8" xfId="5605"/>
    <cellStyle name="SAPBEXHLevel2X 6 8 2" xfId="15375"/>
    <cellStyle name="SAPBEXHLevel2X 6 8 3" xfId="27849"/>
    <cellStyle name="SAPBEXHLevel2X 6 9" xfId="5804"/>
    <cellStyle name="SAPBEXHLevel2X 6 9 2" xfId="15376"/>
    <cellStyle name="SAPBEXHLevel2X 6 9 3" xfId="28048"/>
    <cellStyle name="SAPBEXHLevel2X 7" xfId="2616"/>
    <cellStyle name="SAPBEXHLevel2X 7 10" xfId="6000"/>
    <cellStyle name="SAPBEXHLevel2X 7 10 2" xfId="15378"/>
    <cellStyle name="SAPBEXHLevel2X 7 10 3" xfId="28244"/>
    <cellStyle name="SAPBEXHLevel2X 7 11" xfId="6198"/>
    <cellStyle name="SAPBEXHLevel2X 7 11 2" xfId="15379"/>
    <cellStyle name="SAPBEXHLevel2X 7 11 3" xfId="28442"/>
    <cellStyle name="SAPBEXHLevel2X 7 12" xfId="6396"/>
    <cellStyle name="SAPBEXHLevel2X 7 12 2" xfId="15380"/>
    <cellStyle name="SAPBEXHLevel2X 7 12 3" xfId="28640"/>
    <cellStyle name="SAPBEXHLevel2X 7 13" xfId="6594"/>
    <cellStyle name="SAPBEXHLevel2X 7 13 2" xfId="15381"/>
    <cellStyle name="SAPBEXHLevel2X 7 13 3" xfId="28838"/>
    <cellStyle name="SAPBEXHLevel2X 7 14" xfId="6772"/>
    <cellStyle name="SAPBEXHLevel2X 7 14 2" xfId="15382"/>
    <cellStyle name="SAPBEXHLevel2X 7 14 3" xfId="29016"/>
    <cellStyle name="SAPBEXHLevel2X 7 15" xfId="6942"/>
    <cellStyle name="SAPBEXHLevel2X 7 15 2" xfId="15383"/>
    <cellStyle name="SAPBEXHLevel2X 7 15 3" xfId="29186"/>
    <cellStyle name="SAPBEXHLevel2X 7 16" xfId="15377"/>
    <cellStyle name="SAPBEXHLevel2X 7 17" xfId="24887"/>
    <cellStyle name="SAPBEXHLevel2X 7 2" xfId="2677"/>
    <cellStyle name="SAPBEXHLevel2X 7 2 2" xfId="15384"/>
    <cellStyle name="SAPBEXHLevel2X 7 2 3" xfId="24948"/>
    <cellStyle name="SAPBEXHLevel2X 7 3" xfId="4522"/>
    <cellStyle name="SAPBEXHLevel2X 7 3 2" xfId="15385"/>
    <cellStyle name="SAPBEXHLevel2X 7 3 3" xfId="26766"/>
    <cellStyle name="SAPBEXHLevel2X 7 4" xfId="5020"/>
    <cellStyle name="SAPBEXHLevel2X 7 4 2" xfId="15386"/>
    <cellStyle name="SAPBEXHLevel2X 7 4 3" xfId="27264"/>
    <cellStyle name="SAPBEXHLevel2X 7 5" xfId="4337"/>
    <cellStyle name="SAPBEXHLevel2X 7 5 2" xfId="15387"/>
    <cellStyle name="SAPBEXHLevel2X 7 5 3" xfId="26581"/>
    <cellStyle name="SAPBEXHLevel2X 7 6" xfId="5205"/>
    <cellStyle name="SAPBEXHLevel2X 7 6 2" xfId="15388"/>
    <cellStyle name="SAPBEXHLevel2X 7 6 3" xfId="27449"/>
    <cellStyle name="SAPBEXHLevel2X 7 7" xfId="5404"/>
    <cellStyle name="SAPBEXHLevel2X 7 7 2" xfId="15389"/>
    <cellStyle name="SAPBEXHLevel2X 7 7 3" xfId="27648"/>
    <cellStyle name="SAPBEXHLevel2X 7 8" xfId="5603"/>
    <cellStyle name="SAPBEXHLevel2X 7 8 2" xfId="15390"/>
    <cellStyle name="SAPBEXHLevel2X 7 8 3" xfId="27847"/>
    <cellStyle name="SAPBEXHLevel2X 7 9" xfId="5802"/>
    <cellStyle name="SAPBEXHLevel2X 7 9 2" xfId="15391"/>
    <cellStyle name="SAPBEXHLevel2X 7 9 3" xfId="28046"/>
    <cellStyle name="SAPBEXHLevel2X 8" xfId="2625"/>
    <cellStyle name="SAPBEXHLevel2X 8 10" xfId="5997"/>
    <cellStyle name="SAPBEXHLevel2X 8 10 2" xfId="15393"/>
    <cellStyle name="SAPBEXHLevel2X 8 10 3" xfId="28241"/>
    <cellStyle name="SAPBEXHLevel2X 8 11" xfId="6195"/>
    <cellStyle name="SAPBEXHLevel2X 8 11 2" xfId="15394"/>
    <cellStyle name="SAPBEXHLevel2X 8 11 3" xfId="28439"/>
    <cellStyle name="SAPBEXHLevel2X 8 12" xfId="6393"/>
    <cellStyle name="SAPBEXHLevel2X 8 12 2" xfId="15395"/>
    <cellStyle name="SAPBEXHLevel2X 8 12 3" xfId="28637"/>
    <cellStyle name="SAPBEXHLevel2X 8 13" xfId="6591"/>
    <cellStyle name="SAPBEXHLevel2X 8 13 2" xfId="15396"/>
    <cellStyle name="SAPBEXHLevel2X 8 13 3" xfId="28835"/>
    <cellStyle name="SAPBEXHLevel2X 8 14" xfId="6769"/>
    <cellStyle name="SAPBEXHLevel2X 8 14 2" xfId="15397"/>
    <cellStyle name="SAPBEXHLevel2X 8 14 3" xfId="29013"/>
    <cellStyle name="SAPBEXHLevel2X 8 15" xfId="6939"/>
    <cellStyle name="SAPBEXHLevel2X 8 15 2" xfId="15398"/>
    <cellStyle name="SAPBEXHLevel2X 8 15 3" xfId="29183"/>
    <cellStyle name="SAPBEXHLevel2X 8 16" xfId="15392"/>
    <cellStyle name="SAPBEXHLevel2X 8 17" xfId="24896"/>
    <cellStyle name="SAPBEXHLevel2X 8 2" xfId="2684"/>
    <cellStyle name="SAPBEXHLevel2X 8 2 2" xfId="15399"/>
    <cellStyle name="SAPBEXHLevel2X 8 2 3" xfId="24955"/>
    <cellStyle name="SAPBEXHLevel2X 8 3" xfId="4523"/>
    <cellStyle name="SAPBEXHLevel2X 8 3 2" xfId="15400"/>
    <cellStyle name="SAPBEXHLevel2X 8 3 3" xfId="26767"/>
    <cellStyle name="SAPBEXHLevel2X 8 4" xfId="5019"/>
    <cellStyle name="SAPBEXHLevel2X 8 4 2" xfId="15401"/>
    <cellStyle name="SAPBEXHLevel2X 8 4 3" xfId="27263"/>
    <cellStyle name="SAPBEXHLevel2X 8 5" xfId="4339"/>
    <cellStyle name="SAPBEXHLevel2X 8 5 2" xfId="15402"/>
    <cellStyle name="SAPBEXHLevel2X 8 5 3" xfId="26583"/>
    <cellStyle name="SAPBEXHLevel2X 8 6" xfId="5202"/>
    <cellStyle name="SAPBEXHLevel2X 8 6 2" xfId="15403"/>
    <cellStyle name="SAPBEXHLevel2X 8 6 3" xfId="27446"/>
    <cellStyle name="SAPBEXHLevel2X 8 7" xfId="5401"/>
    <cellStyle name="SAPBEXHLevel2X 8 7 2" xfId="15404"/>
    <cellStyle name="SAPBEXHLevel2X 8 7 3" xfId="27645"/>
    <cellStyle name="SAPBEXHLevel2X 8 8" xfId="5600"/>
    <cellStyle name="SAPBEXHLevel2X 8 8 2" xfId="15405"/>
    <cellStyle name="SAPBEXHLevel2X 8 8 3" xfId="27844"/>
    <cellStyle name="SAPBEXHLevel2X 8 9" xfId="5799"/>
    <cellStyle name="SAPBEXHLevel2X 8 9 2" xfId="15406"/>
    <cellStyle name="SAPBEXHLevel2X 8 9 3" xfId="28043"/>
    <cellStyle name="SAPBEXHLevel2X 9" xfId="2634"/>
    <cellStyle name="SAPBEXHLevel2X 9 10" xfId="5995"/>
    <cellStyle name="SAPBEXHLevel2X 9 10 2" xfId="15408"/>
    <cellStyle name="SAPBEXHLevel2X 9 10 3" xfId="28239"/>
    <cellStyle name="SAPBEXHLevel2X 9 11" xfId="6193"/>
    <cellStyle name="SAPBEXHLevel2X 9 11 2" xfId="15409"/>
    <cellStyle name="SAPBEXHLevel2X 9 11 3" xfId="28437"/>
    <cellStyle name="SAPBEXHLevel2X 9 12" xfId="6391"/>
    <cellStyle name="SAPBEXHLevel2X 9 12 2" xfId="15410"/>
    <cellStyle name="SAPBEXHLevel2X 9 12 3" xfId="28635"/>
    <cellStyle name="SAPBEXHLevel2X 9 13" xfId="6589"/>
    <cellStyle name="SAPBEXHLevel2X 9 13 2" xfId="15411"/>
    <cellStyle name="SAPBEXHLevel2X 9 13 3" xfId="28833"/>
    <cellStyle name="SAPBEXHLevel2X 9 14" xfId="6768"/>
    <cellStyle name="SAPBEXHLevel2X 9 14 2" xfId="15412"/>
    <cellStyle name="SAPBEXHLevel2X 9 14 3" xfId="29012"/>
    <cellStyle name="SAPBEXHLevel2X 9 15" xfId="6938"/>
    <cellStyle name="SAPBEXHLevel2X 9 15 2" xfId="15413"/>
    <cellStyle name="SAPBEXHLevel2X 9 15 3" xfId="29182"/>
    <cellStyle name="SAPBEXHLevel2X 9 16" xfId="15407"/>
    <cellStyle name="SAPBEXHLevel2X 9 17" xfId="24905"/>
    <cellStyle name="SAPBEXHLevel2X 9 2" xfId="2691"/>
    <cellStyle name="SAPBEXHLevel2X 9 2 2" xfId="15414"/>
    <cellStyle name="SAPBEXHLevel2X 9 2 3" xfId="24962"/>
    <cellStyle name="SAPBEXHLevel2X 9 3" xfId="4525"/>
    <cellStyle name="SAPBEXHLevel2X 9 3 2" xfId="15415"/>
    <cellStyle name="SAPBEXHLevel2X 9 3 3" xfId="26769"/>
    <cellStyle name="SAPBEXHLevel2X 9 4" xfId="5017"/>
    <cellStyle name="SAPBEXHLevel2X 9 4 2" xfId="15416"/>
    <cellStyle name="SAPBEXHLevel2X 9 4 3" xfId="27261"/>
    <cellStyle name="SAPBEXHLevel2X 9 5" xfId="4342"/>
    <cellStyle name="SAPBEXHLevel2X 9 5 2" xfId="15417"/>
    <cellStyle name="SAPBEXHLevel2X 9 5 3" xfId="26586"/>
    <cellStyle name="SAPBEXHLevel2X 9 6" xfId="5200"/>
    <cellStyle name="SAPBEXHLevel2X 9 6 2" xfId="15418"/>
    <cellStyle name="SAPBEXHLevel2X 9 6 3" xfId="27444"/>
    <cellStyle name="SAPBEXHLevel2X 9 7" xfId="5399"/>
    <cellStyle name="SAPBEXHLevel2X 9 7 2" xfId="15419"/>
    <cellStyle name="SAPBEXHLevel2X 9 7 3" xfId="27643"/>
    <cellStyle name="SAPBEXHLevel2X 9 8" xfId="5598"/>
    <cellStyle name="SAPBEXHLevel2X 9 8 2" xfId="15420"/>
    <cellStyle name="SAPBEXHLevel2X 9 8 3" xfId="27842"/>
    <cellStyle name="SAPBEXHLevel2X 9 9" xfId="5797"/>
    <cellStyle name="SAPBEXHLevel2X 9 9 2" xfId="15421"/>
    <cellStyle name="SAPBEXHLevel2X 9 9 3" xfId="28041"/>
    <cellStyle name="SAPBEXHLevel3" xfId="2524"/>
    <cellStyle name="SAPBEXHLevel3 10" xfId="15422"/>
    <cellStyle name="SAPBEXHLevel3 11" xfId="24805"/>
    <cellStyle name="SAPBEXHLevel3 2" xfId="2855"/>
    <cellStyle name="SAPBEXHLevel3 2 2" xfId="15423"/>
    <cellStyle name="SAPBEXHLevel3 2 3" xfId="25103"/>
    <cellStyle name="SAPBEXHLevel3 3" xfId="9718"/>
    <cellStyle name="SAPBEXHLevel3 3 2" xfId="15424"/>
    <cellStyle name="SAPBEXHLevel3 3 3" xfId="30958"/>
    <cellStyle name="SAPBEXHLevel3 4" xfId="9875"/>
    <cellStyle name="SAPBEXHLevel3 4 2" xfId="15425"/>
    <cellStyle name="SAPBEXHLevel3 4 3" xfId="31037"/>
    <cellStyle name="SAPBEXHLevel3 5" xfId="9772"/>
    <cellStyle name="SAPBEXHLevel3 5 2" xfId="15426"/>
    <cellStyle name="SAPBEXHLevel3 5 3" xfId="30987"/>
    <cellStyle name="SAPBEXHLevel3 6" xfId="9578"/>
    <cellStyle name="SAPBEXHLevel3 6 2" xfId="15427"/>
    <cellStyle name="SAPBEXHLevel3 6 3" xfId="30862"/>
    <cellStyle name="SAPBEXHLevel3 7" xfId="9792"/>
    <cellStyle name="SAPBEXHLevel3 7 2" xfId="15428"/>
    <cellStyle name="SAPBEXHLevel3 7 3" xfId="30997"/>
    <cellStyle name="SAPBEXHLevel3 8" xfId="9686"/>
    <cellStyle name="SAPBEXHLevel3 8 2" xfId="15429"/>
    <cellStyle name="SAPBEXHLevel3 8 3" xfId="30944"/>
    <cellStyle name="SAPBEXHLevel3 9" xfId="9582"/>
    <cellStyle name="SAPBEXHLevel3 9 2" xfId="15430"/>
    <cellStyle name="SAPBEXHLevel3 9 3" xfId="30865"/>
    <cellStyle name="SAPBEXHLevel3X" xfId="2525"/>
    <cellStyle name="SAPBEXHLevel3X 10" xfId="2701"/>
    <cellStyle name="SAPBEXHLevel3X 10 10" xfId="5988"/>
    <cellStyle name="SAPBEXHLevel3X 10 10 2" xfId="15433"/>
    <cellStyle name="SAPBEXHLevel3X 10 10 3" xfId="28232"/>
    <cellStyle name="SAPBEXHLevel3X 10 11" xfId="6186"/>
    <cellStyle name="SAPBEXHLevel3X 10 11 2" xfId="15434"/>
    <cellStyle name="SAPBEXHLevel3X 10 11 3" xfId="28430"/>
    <cellStyle name="SAPBEXHLevel3X 10 12" xfId="6384"/>
    <cellStyle name="SAPBEXHLevel3X 10 12 2" xfId="15435"/>
    <cellStyle name="SAPBEXHLevel3X 10 12 3" xfId="28628"/>
    <cellStyle name="SAPBEXHLevel3X 10 13" xfId="6582"/>
    <cellStyle name="SAPBEXHLevel3X 10 13 2" xfId="15436"/>
    <cellStyle name="SAPBEXHLevel3X 10 13 3" xfId="28826"/>
    <cellStyle name="SAPBEXHLevel3X 10 14" xfId="6763"/>
    <cellStyle name="SAPBEXHLevel3X 10 14 2" xfId="15437"/>
    <cellStyle name="SAPBEXHLevel3X 10 14 3" xfId="29007"/>
    <cellStyle name="SAPBEXHLevel3X 10 15" xfId="6933"/>
    <cellStyle name="SAPBEXHLevel3X 10 15 2" xfId="15438"/>
    <cellStyle name="SAPBEXHLevel3X 10 15 3" xfId="29177"/>
    <cellStyle name="SAPBEXHLevel3X 10 16" xfId="15432"/>
    <cellStyle name="SAPBEXHLevel3X 10 17" xfId="24972"/>
    <cellStyle name="SAPBEXHLevel3X 10 2" xfId="2748"/>
    <cellStyle name="SAPBEXHLevel3X 10 2 2" xfId="15439"/>
    <cellStyle name="SAPBEXHLevel3X 10 2 3" xfId="25018"/>
    <cellStyle name="SAPBEXHLevel3X 10 3" xfId="4528"/>
    <cellStyle name="SAPBEXHLevel3X 10 3 2" xfId="15440"/>
    <cellStyle name="SAPBEXHLevel3X 10 3 3" xfId="26772"/>
    <cellStyle name="SAPBEXHLevel3X 10 4" xfId="5014"/>
    <cellStyle name="SAPBEXHLevel3X 10 4 2" xfId="15441"/>
    <cellStyle name="SAPBEXHLevel3X 10 4 3" xfId="27258"/>
    <cellStyle name="SAPBEXHLevel3X 10 5" xfId="4346"/>
    <cellStyle name="SAPBEXHLevel3X 10 5 2" xfId="15442"/>
    <cellStyle name="SAPBEXHLevel3X 10 5 3" xfId="26590"/>
    <cellStyle name="SAPBEXHLevel3X 10 6" xfId="5193"/>
    <cellStyle name="SAPBEXHLevel3X 10 6 2" xfId="15443"/>
    <cellStyle name="SAPBEXHLevel3X 10 6 3" xfId="27437"/>
    <cellStyle name="SAPBEXHLevel3X 10 7" xfId="5392"/>
    <cellStyle name="SAPBEXHLevel3X 10 7 2" xfId="15444"/>
    <cellStyle name="SAPBEXHLevel3X 10 7 3" xfId="27636"/>
    <cellStyle name="SAPBEXHLevel3X 10 8" xfId="5591"/>
    <cellStyle name="SAPBEXHLevel3X 10 8 2" xfId="15445"/>
    <cellStyle name="SAPBEXHLevel3X 10 8 3" xfId="27835"/>
    <cellStyle name="SAPBEXHLevel3X 10 9" xfId="5790"/>
    <cellStyle name="SAPBEXHLevel3X 10 9 2" xfId="15446"/>
    <cellStyle name="SAPBEXHLevel3X 10 9 3" xfId="28034"/>
    <cellStyle name="SAPBEXHLevel3X 11" xfId="2710"/>
    <cellStyle name="SAPBEXHLevel3X 11 10" xfId="5984"/>
    <cellStyle name="SAPBEXHLevel3X 11 10 2" xfId="15448"/>
    <cellStyle name="SAPBEXHLevel3X 11 10 3" xfId="28228"/>
    <cellStyle name="SAPBEXHLevel3X 11 11" xfId="6182"/>
    <cellStyle name="SAPBEXHLevel3X 11 11 2" xfId="15449"/>
    <cellStyle name="SAPBEXHLevel3X 11 11 3" xfId="28426"/>
    <cellStyle name="SAPBEXHLevel3X 11 12" xfId="6380"/>
    <cellStyle name="SAPBEXHLevel3X 11 12 2" xfId="15450"/>
    <cellStyle name="SAPBEXHLevel3X 11 12 3" xfId="28624"/>
    <cellStyle name="SAPBEXHLevel3X 11 13" xfId="6578"/>
    <cellStyle name="SAPBEXHLevel3X 11 13 2" xfId="15451"/>
    <cellStyle name="SAPBEXHLevel3X 11 13 3" xfId="28822"/>
    <cellStyle name="SAPBEXHLevel3X 11 14" xfId="6760"/>
    <cellStyle name="SAPBEXHLevel3X 11 14 2" xfId="15452"/>
    <cellStyle name="SAPBEXHLevel3X 11 14 3" xfId="29004"/>
    <cellStyle name="SAPBEXHLevel3X 11 15" xfId="6930"/>
    <cellStyle name="SAPBEXHLevel3X 11 15 2" xfId="15453"/>
    <cellStyle name="SAPBEXHLevel3X 11 15 3" xfId="29174"/>
    <cellStyle name="SAPBEXHLevel3X 11 16" xfId="15447"/>
    <cellStyle name="SAPBEXHLevel3X 11 17" xfId="24981"/>
    <cellStyle name="SAPBEXHLevel3X 11 2" xfId="2755"/>
    <cellStyle name="SAPBEXHLevel3X 11 2 2" xfId="15454"/>
    <cellStyle name="SAPBEXHLevel3X 11 2 3" xfId="25025"/>
    <cellStyle name="SAPBEXHLevel3X 11 3" xfId="4530"/>
    <cellStyle name="SAPBEXHLevel3X 11 3 2" xfId="15455"/>
    <cellStyle name="SAPBEXHLevel3X 11 3 3" xfId="26774"/>
    <cellStyle name="SAPBEXHLevel3X 11 4" xfId="5012"/>
    <cellStyle name="SAPBEXHLevel3X 11 4 2" xfId="15456"/>
    <cellStyle name="SAPBEXHLevel3X 11 4 3" xfId="27256"/>
    <cellStyle name="SAPBEXHLevel3X 11 5" xfId="4349"/>
    <cellStyle name="SAPBEXHLevel3X 11 5 2" xfId="15457"/>
    <cellStyle name="SAPBEXHLevel3X 11 5 3" xfId="26593"/>
    <cellStyle name="SAPBEXHLevel3X 11 6" xfId="5189"/>
    <cellStyle name="SAPBEXHLevel3X 11 6 2" xfId="15458"/>
    <cellStyle name="SAPBEXHLevel3X 11 6 3" xfId="27433"/>
    <cellStyle name="SAPBEXHLevel3X 11 7" xfId="5388"/>
    <cellStyle name="SAPBEXHLevel3X 11 7 2" xfId="15459"/>
    <cellStyle name="SAPBEXHLevel3X 11 7 3" xfId="27632"/>
    <cellStyle name="SAPBEXHLevel3X 11 8" xfId="5587"/>
    <cellStyle name="SAPBEXHLevel3X 11 8 2" xfId="15460"/>
    <cellStyle name="SAPBEXHLevel3X 11 8 3" xfId="27831"/>
    <cellStyle name="SAPBEXHLevel3X 11 9" xfId="5786"/>
    <cellStyle name="SAPBEXHLevel3X 11 9 2" xfId="15461"/>
    <cellStyle name="SAPBEXHLevel3X 11 9 3" xfId="28030"/>
    <cellStyle name="SAPBEXHLevel3X 12" xfId="2719"/>
    <cellStyle name="SAPBEXHLevel3X 12 10" xfId="5980"/>
    <cellStyle name="SAPBEXHLevel3X 12 10 2" xfId="15463"/>
    <cellStyle name="SAPBEXHLevel3X 12 10 3" xfId="28224"/>
    <cellStyle name="SAPBEXHLevel3X 12 11" xfId="6178"/>
    <cellStyle name="SAPBEXHLevel3X 12 11 2" xfId="15464"/>
    <cellStyle name="SAPBEXHLevel3X 12 11 3" xfId="28422"/>
    <cellStyle name="SAPBEXHLevel3X 12 12" xfId="6376"/>
    <cellStyle name="SAPBEXHLevel3X 12 12 2" xfId="15465"/>
    <cellStyle name="SAPBEXHLevel3X 12 12 3" xfId="28620"/>
    <cellStyle name="SAPBEXHLevel3X 12 13" xfId="6574"/>
    <cellStyle name="SAPBEXHLevel3X 12 13 2" xfId="15466"/>
    <cellStyle name="SAPBEXHLevel3X 12 13 3" xfId="28818"/>
    <cellStyle name="SAPBEXHLevel3X 12 14" xfId="6757"/>
    <cellStyle name="SAPBEXHLevel3X 12 14 2" xfId="15467"/>
    <cellStyle name="SAPBEXHLevel3X 12 14 3" xfId="29001"/>
    <cellStyle name="SAPBEXHLevel3X 12 15" xfId="6927"/>
    <cellStyle name="SAPBEXHLevel3X 12 15 2" xfId="15468"/>
    <cellStyle name="SAPBEXHLevel3X 12 15 3" xfId="29171"/>
    <cellStyle name="SAPBEXHLevel3X 12 16" xfId="15462"/>
    <cellStyle name="SAPBEXHLevel3X 12 17" xfId="24990"/>
    <cellStyle name="SAPBEXHLevel3X 12 2" xfId="2762"/>
    <cellStyle name="SAPBEXHLevel3X 12 2 2" xfId="15469"/>
    <cellStyle name="SAPBEXHLevel3X 12 2 3" xfId="25032"/>
    <cellStyle name="SAPBEXHLevel3X 12 3" xfId="4532"/>
    <cellStyle name="SAPBEXHLevel3X 12 3 2" xfId="15470"/>
    <cellStyle name="SAPBEXHLevel3X 12 3 3" xfId="26776"/>
    <cellStyle name="SAPBEXHLevel3X 12 4" xfId="5010"/>
    <cellStyle name="SAPBEXHLevel3X 12 4 2" xfId="15471"/>
    <cellStyle name="SAPBEXHLevel3X 12 4 3" xfId="27254"/>
    <cellStyle name="SAPBEXHLevel3X 12 5" xfId="4367"/>
    <cellStyle name="SAPBEXHLevel3X 12 5 2" xfId="15472"/>
    <cellStyle name="SAPBEXHLevel3X 12 5 3" xfId="26611"/>
    <cellStyle name="SAPBEXHLevel3X 12 6" xfId="5185"/>
    <cellStyle name="SAPBEXHLevel3X 12 6 2" xfId="15473"/>
    <cellStyle name="SAPBEXHLevel3X 12 6 3" xfId="27429"/>
    <cellStyle name="SAPBEXHLevel3X 12 7" xfId="5384"/>
    <cellStyle name="SAPBEXHLevel3X 12 7 2" xfId="15474"/>
    <cellStyle name="SAPBEXHLevel3X 12 7 3" xfId="27628"/>
    <cellStyle name="SAPBEXHLevel3X 12 8" xfId="5583"/>
    <cellStyle name="SAPBEXHLevel3X 12 8 2" xfId="15475"/>
    <cellStyle name="SAPBEXHLevel3X 12 8 3" xfId="27827"/>
    <cellStyle name="SAPBEXHLevel3X 12 9" xfId="5782"/>
    <cellStyle name="SAPBEXHLevel3X 12 9 2" xfId="15476"/>
    <cellStyle name="SAPBEXHLevel3X 12 9 3" xfId="28026"/>
    <cellStyle name="SAPBEXHLevel3X 13" xfId="2727"/>
    <cellStyle name="SAPBEXHLevel3X 13 10" xfId="5977"/>
    <cellStyle name="SAPBEXHLevel3X 13 10 2" xfId="15478"/>
    <cellStyle name="SAPBEXHLevel3X 13 10 3" xfId="28221"/>
    <cellStyle name="SAPBEXHLevel3X 13 11" xfId="6175"/>
    <cellStyle name="SAPBEXHLevel3X 13 11 2" xfId="15479"/>
    <cellStyle name="SAPBEXHLevel3X 13 11 3" xfId="28419"/>
    <cellStyle name="SAPBEXHLevel3X 13 12" xfId="6373"/>
    <cellStyle name="SAPBEXHLevel3X 13 12 2" xfId="15480"/>
    <cellStyle name="SAPBEXHLevel3X 13 12 3" xfId="28617"/>
    <cellStyle name="SAPBEXHLevel3X 13 13" xfId="6571"/>
    <cellStyle name="SAPBEXHLevel3X 13 13 2" xfId="15481"/>
    <cellStyle name="SAPBEXHLevel3X 13 13 3" xfId="28815"/>
    <cellStyle name="SAPBEXHLevel3X 13 14" xfId="6755"/>
    <cellStyle name="SAPBEXHLevel3X 13 14 2" xfId="15482"/>
    <cellStyle name="SAPBEXHLevel3X 13 14 3" xfId="28999"/>
    <cellStyle name="SAPBEXHLevel3X 13 15" xfId="6925"/>
    <cellStyle name="SAPBEXHLevel3X 13 15 2" xfId="15483"/>
    <cellStyle name="SAPBEXHLevel3X 13 15 3" xfId="29169"/>
    <cellStyle name="SAPBEXHLevel3X 13 16" xfId="15477"/>
    <cellStyle name="SAPBEXHLevel3X 13 17" xfId="24998"/>
    <cellStyle name="SAPBEXHLevel3X 13 2" xfId="2769"/>
    <cellStyle name="SAPBEXHLevel3X 13 2 2" xfId="15484"/>
    <cellStyle name="SAPBEXHLevel3X 13 2 3" xfId="25039"/>
    <cellStyle name="SAPBEXHLevel3X 13 3" xfId="4534"/>
    <cellStyle name="SAPBEXHLevel3X 13 3 2" xfId="15485"/>
    <cellStyle name="SAPBEXHLevel3X 13 3 3" xfId="26778"/>
    <cellStyle name="SAPBEXHLevel3X 13 4" xfId="5008"/>
    <cellStyle name="SAPBEXHLevel3X 13 4 2" xfId="15486"/>
    <cellStyle name="SAPBEXHLevel3X 13 4 3" xfId="27252"/>
    <cellStyle name="SAPBEXHLevel3X 13 5" xfId="4369"/>
    <cellStyle name="SAPBEXHLevel3X 13 5 2" xfId="15487"/>
    <cellStyle name="SAPBEXHLevel3X 13 5 3" xfId="26613"/>
    <cellStyle name="SAPBEXHLevel3X 13 6" xfId="5182"/>
    <cellStyle name="SAPBEXHLevel3X 13 6 2" xfId="15488"/>
    <cellStyle name="SAPBEXHLevel3X 13 6 3" xfId="27426"/>
    <cellStyle name="SAPBEXHLevel3X 13 7" xfId="5381"/>
    <cellStyle name="SAPBEXHLevel3X 13 7 2" xfId="15489"/>
    <cellStyle name="SAPBEXHLevel3X 13 7 3" xfId="27625"/>
    <cellStyle name="SAPBEXHLevel3X 13 8" xfId="5580"/>
    <cellStyle name="SAPBEXHLevel3X 13 8 2" xfId="15490"/>
    <cellStyle name="SAPBEXHLevel3X 13 8 3" xfId="27824"/>
    <cellStyle name="SAPBEXHLevel3X 13 9" xfId="5779"/>
    <cellStyle name="SAPBEXHLevel3X 13 9 2" xfId="15491"/>
    <cellStyle name="SAPBEXHLevel3X 13 9 3" xfId="28023"/>
    <cellStyle name="SAPBEXHLevel3X 14" xfId="2736"/>
    <cellStyle name="SAPBEXHLevel3X 14 10" xfId="5973"/>
    <cellStyle name="SAPBEXHLevel3X 14 10 2" xfId="15493"/>
    <cellStyle name="SAPBEXHLevel3X 14 10 3" xfId="28217"/>
    <cellStyle name="SAPBEXHLevel3X 14 11" xfId="6171"/>
    <cellStyle name="SAPBEXHLevel3X 14 11 2" xfId="15494"/>
    <cellStyle name="SAPBEXHLevel3X 14 11 3" xfId="28415"/>
    <cellStyle name="SAPBEXHLevel3X 14 12" xfId="6369"/>
    <cellStyle name="SAPBEXHLevel3X 14 12 2" xfId="15495"/>
    <cellStyle name="SAPBEXHLevel3X 14 12 3" xfId="28613"/>
    <cellStyle name="SAPBEXHLevel3X 14 13" xfId="6567"/>
    <cellStyle name="SAPBEXHLevel3X 14 13 2" xfId="15496"/>
    <cellStyle name="SAPBEXHLevel3X 14 13 3" xfId="28811"/>
    <cellStyle name="SAPBEXHLevel3X 14 14" xfId="6752"/>
    <cellStyle name="SAPBEXHLevel3X 14 14 2" xfId="15497"/>
    <cellStyle name="SAPBEXHLevel3X 14 14 3" xfId="28996"/>
    <cellStyle name="SAPBEXHLevel3X 14 15" xfId="6922"/>
    <cellStyle name="SAPBEXHLevel3X 14 15 2" xfId="15498"/>
    <cellStyle name="SAPBEXHLevel3X 14 15 3" xfId="29166"/>
    <cellStyle name="SAPBEXHLevel3X 14 16" xfId="15492"/>
    <cellStyle name="SAPBEXHLevel3X 14 17" xfId="25007"/>
    <cellStyle name="SAPBEXHLevel3X 14 2" xfId="2790"/>
    <cellStyle name="SAPBEXHLevel3X 14 2 2" xfId="15499"/>
    <cellStyle name="SAPBEXHLevel3X 14 2 3" xfId="25059"/>
    <cellStyle name="SAPBEXHLevel3X 14 3" xfId="4536"/>
    <cellStyle name="SAPBEXHLevel3X 14 3 2" xfId="15500"/>
    <cellStyle name="SAPBEXHLevel3X 14 3 3" xfId="26780"/>
    <cellStyle name="SAPBEXHLevel3X 14 4" xfId="5006"/>
    <cellStyle name="SAPBEXHLevel3X 14 4 2" xfId="15501"/>
    <cellStyle name="SAPBEXHLevel3X 14 4 3" xfId="27250"/>
    <cellStyle name="SAPBEXHLevel3X 14 5" xfId="4371"/>
    <cellStyle name="SAPBEXHLevel3X 14 5 2" xfId="15502"/>
    <cellStyle name="SAPBEXHLevel3X 14 5 3" xfId="26615"/>
    <cellStyle name="SAPBEXHLevel3X 14 6" xfId="5178"/>
    <cellStyle name="SAPBEXHLevel3X 14 6 2" xfId="15503"/>
    <cellStyle name="SAPBEXHLevel3X 14 6 3" xfId="27422"/>
    <cellStyle name="SAPBEXHLevel3X 14 7" xfId="5377"/>
    <cellStyle name="SAPBEXHLevel3X 14 7 2" xfId="15504"/>
    <cellStyle name="SAPBEXHLevel3X 14 7 3" xfId="27621"/>
    <cellStyle name="SAPBEXHLevel3X 14 8" xfId="5576"/>
    <cellStyle name="SAPBEXHLevel3X 14 8 2" xfId="15505"/>
    <cellStyle name="SAPBEXHLevel3X 14 8 3" xfId="27820"/>
    <cellStyle name="SAPBEXHLevel3X 14 9" xfId="5775"/>
    <cellStyle name="SAPBEXHLevel3X 14 9 2" xfId="15506"/>
    <cellStyle name="SAPBEXHLevel3X 14 9 3" xfId="28019"/>
    <cellStyle name="SAPBEXHLevel3X 15" xfId="2778"/>
    <cellStyle name="SAPBEXHLevel3X 15 10" xfId="5969"/>
    <cellStyle name="SAPBEXHLevel3X 15 10 2" xfId="15508"/>
    <cellStyle name="SAPBEXHLevel3X 15 10 3" xfId="28213"/>
    <cellStyle name="SAPBEXHLevel3X 15 11" xfId="6167"/>
    <cellStyle name="SAPBEXHLevel3X 15 11 2" xfId="15509"/>
    <cellStyle name="SAPBEXHLevel3X 15 11 3" xfId="28411"/>
    <cellStyle name="SAPBEXHLevel3X 15 12" xfId="6365"/>
    <cellStyle name="SAPBEXHLevel3X 15 12 2" xfId="15510"/>
    <cellStyle name="SAPBEXHLevel3X 15 12 3" xfId="28609"/>
    <cellStyle name="SAPBEXHLevel3X 15 13" xfId="6563"/>
    <cellStyle name="SAPBEXHLevel3X 15 13 2" xfId="15511"/>
    <cellStyle name="SAPBEXHLevel3X 15 13 3" xfId="28807"/>
    <cellStyle name="SAPBEXHLevel3X 15 14" xfId="6749"/>
    <cellStyle name="SAPBEXHLevel3X 15 14 2" xfId="15512"/>
    <cellStyle name="SAPBEXHLevel3X 15 14 3" xfId="28993"/>
    <cellStyle name="SAPBEXHLevel3X 15 15" xfId="6919"/>
    <cellStyle name="SAPBEXHLevel3X 15 15 2" xfId="15513"/>
    <cellStyle name="SAPBEXHLevel3X 15 15 3" xfId="29163"/>
    <cellStyle name="SAPBEXHLevel3X 15 16" xfId="15507"/>
    <cellStyle name="SAPBEXHLevel3X 15 17" xfId="25048"/>
    <cellStyle name="SAPBEXHLevel3X 15 2" xfId="2797"/>
    <cellStyle name="SAPBEXHLevel3X 15 2 2" xfId="15514"/>
    <cellStyle name="SAPBEXHLevel3X 15 2 3" xfId="25066"/>
    <cellStyle name="SAPBEXHLevel3X 15 3" xfId="4538"/>
    <cellStyle name="SAPBEXHLevel3X 15 3 2" xfId="15515"/>
    <cellStyle name="SAPBEXHLevel3X 15 3 3" xfId="26782"/>
    <cellStyle name="SAPBEXHLevel3X 15 4" xfId="5004"/>
    <cellStyle name="SAPBEXHLevel3X 15 4 2" xfId="15516"/>
    <cellStyle name="SAPBEXHLevel3X 15 4 3" xfId="27248"/>
    <cellStyle name="SAPBEXHLevel3X 15 5" xfId="4373"/>
    <cellStyle name="SAPBEXHLevel3X 15 5 2" xfId="15517"/>
    <cellStyle name="SAPBEXHLevel3X 15 5 3" xfId="26617"/>
    <cellStyle name="SAPBEXHLevel3X 15 6" xfId="5174"/>
    <cellStyle name="SAPBEXHLevel3X 15 6 2" xfId="15518"/>
    <cellStyle name="SAPBEXHLevel3X 15 6 3" xfId="27418"/>
    <cellStyle name="SAPBEXHLevel3X 15 7" xfId="5373"/>
    <cellStyle name="SAPBEXHLevel3X 15 7 2" xfId="15519"/>
    <cellStyle name="SAPBEXHLevel3X 15 7 3" xfId="27617"/>
    <cellStyle name="SAPBEXHLevel3X 15 8" xfId="5572"/>
    <cellStyle name="SAPBEXHLevel3X 15 8 2" xfId="15520"/>
    <cellStyle name="SAPBEXHLevel3X 15 8 3" xfId="27816"/>
    <cellStyle name="SAPBEXHLevel3X 15 9" xfId="5771"/>
    <cellStyle name="SAPBEXHLevel3X 15 9 2" xfId="15521"/>
    <cellStyle name="SAPBEXHLevel3X 15 9 3" xfId="28015"/>
    <cellStyle name="SAPBEXHLevel3X 16" xfId="2807"/>
    <cellStyle name="SAPBEXHLevel3X 16 10" xfId="5963"/>
    <cellStyle name="SAPBEXHLevel3X 16 10 2" xfId="15523"/>
    <cellStyle name="SAPBEXHLevel3X 16 10 3" xfId="28207"/>
    <cellStyle name="SAPBEXHLevel3X 16 11" xfId="6161"/>
    <cellStyle name="SAPBEXHLevel3X 16 11 2" xfId="15524"/>
    <cellStyle name="SAPBEXHLevel3X 16 11 3" xfId="28405"/>
    <cellStyle name="SAPBEXHLevel3X 16 12" xfId="6359"/>
    <cellStyle name="SAPBEXHLevel3X 16 12 2" xfId="15525"/>
    <cellStyle name="SAPBEXHLevel3X 16 12 3" xfId="28603"/>
    <cellStyle name="SAPBEXHLevel3X 16 13" xfId="6557"/>
    <cellStyle name="SAPBEXHLevel3X 16 13 2" xfId="15526"/>
    <cellStyle name="SAPBEXHLevel3X 16 13 3" xfId="28801"/>
    <cellStyle name="SAPBEXHLevel3X 16 14" xfId="6744"/>
    <cellStyle name="SAPBEXHLevel3X 16 14 2" xfId="15527"/>
    <cellStyle name="SAPBEXHLevel3X 16 14 3" xfId="28988"/>
    <cellStyle name="SAPBEXHLevel3X 16 15" xfId="6914"/>
    <cellStyle name="SAPBEXHLevel3X 16 15 2" xfId="15528"/>
    <cellStyle name="SAPBEXHLevel3X 16 15 3" xfId="29158"/>
    <cellStyle name="SAPBEXHLevel3X 16 16" xfId="15522"/>
    <cellStyle name="SAPBEXHLevel3X 16 17" xfId="25076"/>
    <cellStyle name="SAPBEXHLevel3X 16 2" xfId="2817"/>
    <cellStyle name="SAPBEXHLevel3X 16 2 2" xfId="15529"/>
    <cellStyle name="SAPBEXHLevel3X 16 2 3" xfId="25085"/>
    <cellStyle name="SAPBEXHLevel3X 16 3" xfId="4540"/>
    <cellStyle name="SAPBEXHLevel3X 16 3 2" xfId="15530"/>
    <cellStyle name="SAPBEXHLevel3X 16 3 3" xfId="26784"/>
    <cellStyle name="SAPBEXHLevel3X 16 4" xfId="5002"/>
    <cellStyle name="SAPBEXHLevel3X 16 4 2" xfId="15531"/>
    <cellStyle name="SAPBEXHLevel3X 16 4 3" xfId="27246"/>
    <cellStyle name="SAPBEXHLevel3X 16 5" xfId="4376"/>
    <cellStyle name="SAPBEXHLevel3X 16 5 2" xfId="15532"/>
    <cellStyle name="SAPBEXHLevel3X 16 5 3" xfId="26620"/>
    <cellStyle name="SAPBEXHLevel3X 16 6" xfId="5168"/>
    <cellStyle name="SAPBEXHLevel3X 16 6 2" xfId="15533"/>
    <cellStyle name="SAPBEXHLevel3X 16 6 3" xfId="27412"/>
    <cellStyle name="SAPBEXHLevel3X 16 7" xfId="5367"/>
    <cellStyle name="SAPBEXHLevel3X 16 7 2" xfId="15534"/>
    <cellStyle name="SAPBEXHLevel3X 16 7 3" xfId="27611"/>
    <cellStyle name="SAPBEXHLevel3X 16 8" xfId="5566"/>
    <cellStyle name="SAPBEXHLevel3X 16 8 2" xfId="15535"/>
    <cellStyle name="SAPBEXHLevel3X 16 8 3" xfId="27810"/>
    <cellStyle name="SAPBEXHLevel3X 16 9" xfId="5765"/>
    <cellStyle name="SAPBEXHLevel3X 16 9 2" xfId="15536"/>
    <cellStyle name="SAPBEXHLevel3X 16 9 3" xfId="28009"/>
    <cellStyle name="SAPBEXHLevel3X 17" xfId="2830"/>
    <cellStyle name="SAPBEXHLevel3X 17 10" xfId="5958"/>
    <cellStyle name="SAPBEXHLevel3X 17 10 2" xfId="15538"/>
    <cellStyle name="SAPBEXHLevel3X 17 10 3" xfId="28202"/>
    <cellStyle name="SAPBEXHLevel3X 17 11" xfId="6156"/>
    <cellStyle name="SAPBEXHLevel3X 17 11 2" xfId="15539"/>
    <cellStyle name="SAPBEXHLevel3X 17 11 3" xfId="28400"/>
    <cellStyle name="SAPBEXHLevel3X 17 12" xfId="6354"/>
    <cellStyle name="SAPBEXHLevel3X 17 12 2" xfId="15540"/>
    <cellStyle name="SAPBEXHLevel3X 17 12 3" xfId="28598"/>
    <cellStyle name="SAPBEXHLevel3X 17 13" xfId="6552"/>
    <cellStyle name="SAPBEXHLevel3X 17 13 2" xfId="15541"/>
    <cellStyle name="SAPBEXHLevel3X 17 13 3" xfId="28796"/>
    <cellStyle name="SAPBEXHLevel3X 17 14" xfId="6739"/>
    <cellStyle name="SAPBEXHLevel3X 17 14 2" xfId="15542"/>
    <cellStyle name="SAPBEXHLevel3X 17 14 3" xfId="28983"/>
    <cellStyle name="SAPBEXHLevel3X 17 15" xfId="6909"/>
    <cellStyle name="SAPBEXHLevel3X 17 15 2" xfId="15543"/>
    <cellStyle name="SAPBEXHLevel3X 17 15 3" xfId="29153"/>
    <cellStyle name="SAPBEXHLevel3X 17 16" xfId="15537"/>
    <cellStyle name="SAPBEXHLevel3X 17 17" xfId="25097"/>
    <cellStyle name="SAPBEXHLevel3X 17 2" xfId="2862"/>
    <cellStyle name="SAPBEXHLevel3X 17 2 2" xfId="15544"/>
    <cellStyle name="SAPBEXHLevel3X 17 2 3" xfId="25110"/>
    <cellStyle name="SAPBEXHLevel3X 17 3" xfId="4541"/>
    <cellStyle name="SAPBEXHLevel3X 17 3 2" xfId="15545"/>
    <cellStyle name="SAPBEXHLevel3X 17 3 3" xfId="26785"/>
    <cellStyle name="SAPBEXHLevel3X 17 4" xfId="5001"/>
    <cellStyle name="SAPBEXHLevel3X 17 4 2" xfId="15546"/>
    <cellStyle name="SAPBEXHLevel3X 17 4 3" xfId="27245"/>
    <cellStyle name="SAPBEXHLevel3X 17 5" xfId="4379"/>
    <cellStyle name="SAPBEXHLevel3X 17 5 2" xfId="15547"/>
    <cellStyle name="SAPBEXHLevel3X 17 5 3" xfId="26623"/>
    <cellStyle name="SAPBEXHLevel3X 17 6" xfId="5163"/>
    <cellStyle name="SAPBEXHLevel3X 17 6 2" xfId="15548"/>
    <cellStyle name="SAPBEXHLevel3X 17 6 3" xfId="27407"/>
    <cellStyle name="SAPBEXHLevel3X 17 7" xfId="5362"/>
    <cellStyle name="SAPBEXHLevel3X 17 7 2" xfId="15549"/>
    <cellStyle name="SAPBEXHLevel3X 17 7 3" xfId="27606"/>
    <cellStyle name="SAPBEXHLevel3X 17 8" xfId="5561"/>
    <cellStyle name="SAPBEXHLevel3X 17 8 2" xfId="15550"/>
    <cellStyle name="SAPBEXHLevel3X 17 8 3" xfId="27805"/>
    <cellStyle name="SAPBEXHLevel3X 17 9" xfId="5760"/>
    <cellStyle name="SAPBEXHLevel3X 17 9 2" xfId="15551"/>
    <cellStyle name="SAPBEXHLevel3X 17 9 3" xfId="28004"/>
    <cellStyle name="SAPBEXHLevel3X 18" xfId="2870"/>
    <cellStyle name="SAPBEXHLevel3X 18 10" xfId="5954"/>
    <cellStyle name="SAPBEXHLevel3X 18 10 2" xfId="15553"/>
    <cellStyle name="SAPBEXHLevel3X 18 10 3" xfId="28198"/>
    <cellStyle name="SAPBEXHLevel3X 18 11" xfId="6152"/>
    <cellStyle name="SAPBEXHLevel3X 18 11 2" xfId="15554"/>
    <cellStyle name="SAPBEXHLevel3X 18 11 3" xfId="28396"/>
    <cellStyle name="SAPBEXHLevel3X 18 12" xfId="6350"/>
    <cellStyle name="SAPBEXHLevel3X 18 12 2" xfId="15555"/>
    <cellStyle name="SAPBEXHLevel3X 18 12 3" xfId="28594"/>
    <cellStyle name="SAPBEXHLevel3X 18 13" xfId="6548"/>
    <cellStyle name="SAPBEXHLevel3X 18 13 2" xfId="15556"/>
    <cellStyle name="SAPBEXHLevel3X 18 13 3" xfId="28792"/>
    <cellStyle name="SAPBEXHLevel3X 18 14" xfId="6736"/>
    <cellStyle name="SAPBEXHLevel3X 18 14 2" xfId="15557"/>
    <cellStyle name="SAPBEXHLevel3X 18 14 3" xfId="28980"/>
    <cellStyle name="SAPBEXHLevel3X 18 15" xfId="6906"/>
    <cellStyle name="SAPBEXHLevel3X 18 15 2" xfId="15558"/>
    <cellStyle name="SAPBEXHLevel3X 18 15 3" xfId="29150"/>
    <cellStyle name="SAPBEXHLevel3X 18 16" xfId="15552"/>
    <cellStyle name="SAPBEXHLevel3X 18 17" xfId="25118"/>
    <cellStyle name="SAPBEXHLevel3X 18 2" xfId="2934"/>
    <cellStyle name="SAPBEXHLevel3X 18 2 2" xfId="15559"/>
    <cellStyle name="SAPBEXHLevel3X 18 2 3" xfId="25179"/>
    <cellStyle name="SAPBEXHLevel3X 18 3" xfId="4543"/>
    <cellStyle name="SAPBEXHLevel3X 18 3 2" xfId="15560"/>
    <cellStyle name="SAPBEXHLevel3X 18 3 3" xfId="26787"/>
    <cellStyle name="SAPBEXHLevel3X 18 4" xfId="4999"/>
    <cellStyle name="SAPBEXHLevel3X 18 4 2" xfId="15561"/>
    <cellStyle name="SAPBEXHLevel3X 18 4 3" xfId="27243"/>
    <cellStyle name="SAPBEXHLevel3X 18 5" xfId="4383"/>
    <cellStyle name="SAPBEXHLevel3X 18 5 2" xfId="15562"/>
    <cellStyle name="SAPBEXHLevel3X 18 5 3" xfId="26627"/>
    <cellStyle name="SAPBEXHLevel3X 18 6" xfId="5159"/>
    <cellStyle name="SAPBEXHLevel3X 18 6 2" xfId="15563"/>
    <cellStyle name="SAPBEXHLevel3X 18 6 3" xfId="27403"/>
    <cellStyle name="SAPBEXHLevel3X 18 7" xfId="5358"/>
    <cellStyle name="SAPBEXHLevel3X 18 7 2" xfId="15564"/>
    <cellStyle name="SAPBEXHLevel3X 18 7 3" xfId="27602"/>
    <cellStyle name="SAPBEXHLevel3X 18 8" xfId="5557"/>
    <cellStyle name="SAPBEXHLevel3X 18 8 2" xfId="15565"/>
    <cellStyle name="SAPBEXHLevel3X 18 8 3" xfId="27801"/>
    <cellStyle name="SAPBEXHLevel3X 18 9" xfId="5756"/>
    <cellStyle name="SAPBEXHLevel3X 18 9 2" xfId="15566"/>
    <cellStyle name="SAPBEXHLevel3X 18 9 3" xfId="28000"/>
    <cellStyle name="SAPBEXHLevel3X 19" xfId="2880"/>
    <cellStyle name="SAPBEXHLevel3X 19 10" xfId="5950"/>
    <cellStyle name="SAPBEXHLevel3X 19 10 2" xfId="15568"/>
    <cellStyle name="SAPBEXHLevel3X 19 10 3" xfId="28194"/>
    <cellStyle name="SAPBEXHLevel3X 19 11" xfId="6148"/>
    <cellStyle name="SAPBEXHLevel3X 19 11 2" xfId="15569"/>
    <cellStyle name="SAPBEXHLevel3X 19 11 3" xfId="28392"/>
    <cellStyle name="SAPBEXHLevel3X 19 12" xfId="6346"/>
    <cellStyle name="SAPBEXHLevel3X 19 12 2" xfId="15570"/>
    <cellStyle name="SAPBEXHLevel3X 19 12 3" xfId="28590"/>
    <cellStyle name="SAPBEXHLevel3X 19 13" xfId="6544"/>
    <cellStyle name="SAPBEXHLevel3X 19 13 2" xfId="15571"/>
    <cellStyle name="SAPBEXHLevel3X 19 13 3" xfId="28788"/>
    <cellStyle name="SAPBEXHLevel3X 19 14" xfId="6733"/>
    <cellStyle name="SAPBEXHLevel3X 19 14 2" xfId="15572"/>
    <cellStyle name="SAPBEXHLevel3X 19 14 3" xfId="28977"/>
    <cellStyle name="SAPBEXHLevel3X 19 15" xfId="6903"/>
    <cellStyle name="SAPBEXHLevel3X 19 15 2" xfId="15573"/>
    <cellStyle name="SAPBEXHLevel3X 19 15 3" xfId="29147"/>
    <cellStyle name="SAPBEXHLevel3X 19 16" xfId="15567"/>
    <cellStyle name="SAPBEXHLevel3X 19 17" xfId="25128"/>
    <cellStyle name="SAPBEXHLevel3X 19 2" xfId="2942"/>
    <cellStyle name="SAPBEXHLevel3X 19 2 2" xfId="15574"/>
    <cellStyle name="SAPBEXHLevel3X 19 2 3" xfId="25187"/>
    <cellStyle name="SAPBEXHLevel3X 19 3" xfId="4545"/>
    <cellStyle name="SAPBEXHLevel3X 19 3 2" xfId="15575"/>
    <cellStyle name="SAPBEXHLevel3X 19 3 3" xfId="26789"/>
    <cellStyle name="SAPBEXHLevel3X 19 4" xfId="4997"/>
    <cellStyle name="SAPBEXHLevel3X 19 4 2" xfId="15576"/>
    <cellStyle name="SAPBEXHLevel3X 19 4 3" xfId="27241"/>
    <cellStyle name="SAPBEXHLevel3X 19 5" xfId="4387"/>
    <cellStyle name="SAPBEXHLevel3X 19 5 2" xfId="15577"/>
    <cellStyle name="SAPBEXHLevel3X 19 5 3" xfId="26631"/>
    <cellStyle name="SAPBEXHLevel3X 19 6" xfId="5155"/>
    <cellStyle name="SAPBEXHLevel3X 19 6 2" xfId="15578"/>
    <cellStyle name="SAPBEXHLevel3X 19 6 3" xfId="27399"/>
    <cellStyle name="SAPBEXHLevel3X 19 7" xfId="5354"/>
    <cellStyle name="SAPBEXHLevel3X 19 7 2" xfId="15579"/>
    <cellStyle name="SAPBEXHLevel3X 19 7 3" xfId="27598"/>
    <cellStyle name="SAPBEXHLevel3X 19 8" xfId="5553"/>
    <cellStyle name="SAPBEXHLevel3X 19 8 2" xfId="15580"/>
    <cellStyle name="SAPBEXHLevel3X 19 8 3" xfId="27797"/>
    <cellStyle name="SAPBEXHLevel3X 19 9" xfId="5752"/>
    <cellStyle name="SAPBEXHLevel3X 19 9 2" xfId="15581"/>
    <cellStyle name="SAPBEXHLevel3X 19 9 3" xfId="27996"/>
    <cellStyle name="SAPBEXHLevel3X 2" xfId="2567"/>
    <cellStyle name="SAPBEXHLevel3X 2 10" xfId="5946"/>
    <cellStyle name="SAPBEXHLevel3X 2 10 2" xfId="15583"/>
    <cellStyle name="SAPBEXHLevel3X 2 10 3" xfId="28190"/>
    <cellStyle name="SAPBEXHLevel3X 2 11" xfId="6144"/>
    <cellStyle name="SAPBEXHLevel3X 2 11 2" xfId="15584"/>
    <cellStyle name="SAPBEXHLevel3X 2 11 3" xfId="28388"/>
    <cellStyle name="SAPBEXHLevel3X 2 12" xfId="6342"/>
    <cellStyle name="SAPBEXHLevel3X 2 12 2" xfId="15585"/>
    <cellStyle name="SAPBEXHLevel3X 2 12 3" xfId="28586"/>
    <cellStyle name="SAPBEXHLevel3X 2 13" xfId="6540"/>
    <cellStyle name="SAPBEXHLevel3X 2 13 2" xfId="15586"/>
    <cellStyle name="SAPBEXHLevel3X 2 13 3" xfId="28784"/>
    <cellStyle name="SAPBEXHLevel3X 2 14" xfId="6730"/>
    <cellStyle name="SAPBEXHLevel3X 2 14 2" xfId="15587"/>
    <cellStyle name="SAPBEXHLevel3X 2 14 3" xfId="28974"/>
    <cellStyle name="SAPBEXHLevel3X 2 15" xfId="6900"/>
    <cellStyle name="SAPBEXHLevel3X 2 15 2" xfId="15588"/>
    <cellStyle name="SAPBEXHLevel3X 2 15 3" xfId="29144"/>
    <cellStyle name="SAPBEXHLevel3X 2 16" xfId="15582"/>
    <cellStyle name="SAPBEXHLevel3X 2 17" xfId="24839"/>
    <cellStyle name="SAPBEXHLevel3X 2 2" xfId="2643"/>
    <cellStyle name="SAPBEXHLevel3X 2 2 2" xfId="15589"/>
    <cellStyle name="SAPBEXHLevel3X 2 2 3" xfId="24914"/>
    <cellStyle name="SAPBEXHLevel3X 2 3" xfId="4547"/>
    <cellStyle name="SAPBEXHLevel3X 2 3 2" xfId="15590"/>
    <cellStyle name="SAPBEXHLevel3X 2 3 3" xfId="26791"/>
    <cellStyle name="SAPBEXHLevel3X 2 4" xfId="4995"/>
    <cellStyle name="SAPBEXHLevel3X 2 4 2" xfId="15591"/>
    <cellStyle name="SAPBEXHLevel3X 2 4 3" xfId="27239"/>
    <cellStyle name="SAPBEXHLevel3X 2 5" xfId="4391"/>
    <cellStyle name="SAPBEXHLevel3X 2 5 2" xfId="15592"/>
    <cellStyle name="SAPBEXHLevel3X 2 5 3" xfId="26635"/>
    <cellStyle name="SAPBEXHLevel3X 2 6" xfId="5151"/>
    <cellStyle name="SAPBEXHLevel3X 2 6 2" xfId="15593"/>
    <cellStyle name="SAPBEXHLevel3X 2 6 3" xfId="27395"/>
    <cellStyle name="SAPBEXHLevel3X 2 7" xfId="5350"/>
    <cellStyle name="SAPBEXHLevel3X 2 7 2" xfId="15594"/>
    <cellStyle name="SAPBEXHLevel3X 2 7 3" xfId="27594"/>
    <cellStyle name="SAPBEXHLevel3X 2 8" xfId="5549"/>
    <cellStyle name="SAPBEXHLevel3X 2 8 2" xfId="15595"/>
    <cellStyle name="SAPBEXHLevel3X 2 8 3" xfId="27793"/>
    <cellStyle name="SAPBEXHLevel3X 2 9" xfId="5748"/>
    <cellStyle name="SAPBEXHLevel3X 2 9 2" xfId="15596"/>
    <cellStyle name="SAPBEXHLevel3X 2 9 3" xfId="27992"/>
    <cellStyle name="SAPBEXHLevel3X 20" xfId="2888"/>
    <cellStyle name="SAPBEXHLevel3X 20 10" xfId="5942"/>
    <cellStyle name="SAPBEXHLevel3X 20 10 2" xfId="15598"/>
    <cellStyle name="SAPBEXHLevel3X 20 10 3" xfId="28186"/>
    <cellStyle name="SAPBEXHLevel3X 20 11" xfId="6140"/>
    <cellStyle name="SAPBEXHLevel3X 20 11 2" xfId="15599"/>
    <cellStyle name="SAPBEXHLevel3X 20 11 3" xfId="28384"/>
    <cellStyle name="SAPBEXHLevel3X 20 12" xfId="6338"/>
    <cellStyle name="SAPBEXHLevel3X 20 12 2" xfId="15600"/>
    <cellStyle name="SAPBEXHLevel3X 20 12 3" xfId="28582"/>
    <cellStyle name="SAPBEXHLevel3X 20 13" xfId="6536"/>
    <cellStyle name="SAPBEXHLevel3X 20 13 2" xfId="15601"/>
    <cellStyle name="SAPBEXHLevel3X 20 13 3" xfId="28780"/>
    <cellStyle name="SAPBEXHLevel3X 20 14" xfId="6727"/>
    <cellStyle name="SAPBEXHLevel3X 20 14 2" xfId="15602"/>
    <cellStyle name="SAPBEXHLevel3X 20 14 3" xfId="28971"/>
    <cellStyle name="SAPBEXHLevel3X 20 15" xfId="6897"/>
    <cellStyle name="SAPBEXHLevel3X 20 15 2" xfId="15603"/>
    <cellStyle name="SAPBEXHLevel3X 20 15 3" xfId="29141"/>
    <cellStyle name="SAPBEXHLevel3X 20 16" xfId="15597"/>
    <cellStyle name="SAPBEXHLevel3X 20 17" xfId="25136"/>
    <cellStyle name="SAPBEXHLevel3X 20 2" xfId="2949"/>
    <cellStyle name="SAPBEXHLevel3X 20 2 2" xfId="15604"/>
    <cellStyle name="SAPBEXHLevel3X 20 2 3" xfId="25194"/>
    <cellStyle name="SAPBEXHLevel3X 20 3" xfId="4549"/>
    <cellStyle name="SAPBEXHLevel3X 20 3 2" xfId="15605"/>
    <cellStyle name="SAPBEXHLevel3X 20 3 3" xfId="26793"/>
    <cellStyle name="SAPBEXHLevel3X 20 4" xfId="4993"/>
    <cellStyle name="SAPBEXHLevel3X 20 4 2" xfId="15606"/>
    <cellStyle name="SAPBEXHLevel3X 20 4 3" xfId="27237"/>
    <cellStyle name="SAPBEXHLevel3X 20 5" xfId="4395"/>
    <cellStyle name="SAPBEXHLevel3X 20 5 2" xfId="15607"/>
    <cellStyle name="SAPBEXHLevel3X 20 5 3" xfId="26639"/>
    <cellStyle name="SAPBEXHLevel3X 20 6" xfId="5147"/>
    <cellStyle name="SAPBEXHLevel3X 20 6 2" xfId="15608"/>
    <cellStyle name="SAPBEXHLevel3X 20 6 3" xfId="27391"/>
    <cellStyle name="SAPBEXHLevel3X 20 7" xfId="5346"/>
    <cellStyle name="SAPBEXHLevel3X 20 7 2" xfId="15609"/>
    <cellStyle name="SAPBEXHLevel3X 20 7 3" xfId="27590"/>
    <cellStyle name="SAPBEXHLevel3X 20 8" xfId="5545"/>
    <cellStyle name="SAPBEXHLevel3X 20 8 2" xfId="15610"/>
    <cellStyle name="SAPBEXHLevel3X 20 8 3" xfId="27789"/>
    <cellStyle name="SAPBEXHLevel3X 20 9" xfId="5744"/>
    <cellStyle name="SAPBEXHLevel3X 20 9 2" xfId="15611"/>
    <cellStyle name="SAPBEXHLevel3X 20 9 3" xfId="27988"/>
    <cellStyle name="SAPBEXHLevel3X 21" xfId="2903"/>
    <cellStyle name="SAPBEXHLevel3X 21 10" xfId="5938"/>
    <cellStyle name="SAPBEXHLevel3X 21 10 2" xfId="15613"/>
    <cellStyle name="SAPBEXHLevel3X 21 10 3" xfId="28182"/>
    <cellStyle name="SAPBEXHLevel3X 21 11" xfId="6136"/>
    <cellStyle name="SAPBEXHLevel3X 21 11 2" xfId="15614"/>
    <cellStyle name="SAPBEXHLevel3X 21 11 3" xfId="28380"/>
    <cellStyle name="SAPBEXHLevel3X 21 12" xfId="6334"/>
    <cellStyle name="SAPBEXHLevel3X 21 12 2" xfId="15615"/>
    <cellStyle name="SAPBEXHLevel3X 21 12 3" xfId="28578"/>
    <cellStyle name="SAPBEXHLevel3X 21 13" xfId="6532"/>
    <cellStyle name="SAPBEXHLevel3X 21 13 2" xfId="15616"/>
    <cellStyle name="SAPBEXHLevel3X 21 13 3" xfId="28776"/>
    <cellStyle name="SAPBEXHLevel3X 21 14" xfId="6724"/>
    <cellStyle name="SAPBEXHLevel3X 21 14 2" xfId="15617"/>
    <cellStyle name="SAPBEXHLevel3X 21 14 3" xfId="28968"/>
    <cellStyle name="SAPBEXHLevel3X 21 15" xfId="6894"/>
    <cellStyle name="SAPBEXHLevel3X 21 15 2" xfId="15618"/>
    <cellStyle name="SAPBEXHLevel3X 21 15 3" xfId="29138"/>
    <cellStyle name="SAPBEXHLevel3X 21 16" xfId="15612"/>
    <cellStyle name="SAPBEXHLevel3X 21 17" xfId="25149"/>
    <cellStyle name="SAPBEXHLevel3X 21 2" xfId="2956"/>
    <cellStyle name="SAPBEXHLevel3X 21 2 2" xfId="15619"/>
    <cellStyle name="SAPBEXHLevel3X 21 2 3" xfId="25201"/>
    <cellStyle name="SAPBEXHLevel3X 21 3" xfId="4551"/>
    <cellStyle name="SAPBEXHLevel3X 21 3 2" xfId="15620"/>
    <cellStyle name="SAPBEXHLevel3X 21 3 3" xfId="26795"/>
    <cellStyle name="SAPBEXHLevel3X 21 4" xfId="4991"/>
    <cellStyle name="SAPBEXHLevel3X 21 4 2" xfId="15621"/>
    <cellStyle name="SAPBEXHLevel3X 21 4 3" xfId="27235"/>
    <cellStyle name="SAPBEXHLevel3X 21 5" xfId="4399"/>
    <cellStyle name="SAPBEXHLevel3X 21 5 2" xfId="15622"/>
    <cellStyle name="SAPBEXHLevel3X 21 5 3" xfId="26643"/>
    <cellStyle name="SAPBEXHLevel3X 21 6" xfId="5143"/>
    <cellStyle name="SAPBEXHLevel3X 21 6 2" xfId="15623"/>
    <cellStyle name="SAPBEXHLevel3X 21 6 3" xfId="27387"/>
    <cellStyle name="SAPBEXHLevel3X 21 7" xfId="5342"/>
    <cellStyle name="SAPBEXHLevel3X 21 7 2" xfId="15624"/>
    <cellStyle name="SAPBEXHLevel3X 21 7 3" xfId="27586"/>
    <cellStyle name="SAPBEXHLevel3X 21 8" xfId="5541"/>
    <cellStyle name="SAPBEXHLevel3X 21 8 2" xfId="15625"/>
    <cellStyle name="SAPBEXHLevel3X 21 8 3" xfId="27785"/>
    <cellStyle name="SAPBEXHLevel3X 21 9" xfId="5740"/>
    <cellStyle name="SAPBEXHLevel3X 21 9 2" xfId="15626"/>
    <cellStyle name="SAPBEXHLevel3X 21 9 3" xfId="27984"/>
    <cellStyle name="SAPBEXHLevel3X 22" xfId="2911"/>
    <cellStyle name="SAPBEXHLevel3X 22 10" xfId="5934"/>
    <cellStyle name="SAPBEXHLevel3X 22 10 2" xfId="15628"/>
    <cellStyle name="SAPBEXHLevel3X 22 10 3" xfId="28178"/>
    <cellStyle name="SAPBEXHLevel3X 22 11" xfId="6132"/>
    <cellStyle name="SAPBEXHLevel3X 22 11 2" xfId="15629"/>
    <cellStyle name="SAPBEXHLevel3X 22 11 3" xfId="28376"/>
    <cellStyle name="SAPBEXHLevel3X 22 12" xfId="6330"/>
    <cellStyle name="SAPBEXHLevel3X 22 12 2" xfId="15630"/>
    <cellStyle name="SAPBEXHLevel3X 22 12 3" xfId="28574"/>
    <cellStyle name="SAPBEXHLevel3X 22 13" xfId="6528"/>
    <cellStyle name="SAPBEXHLevel3X 22 13 2" xfId="15631"/>
    <cellStyle name="SAPBEXHLevel3X 22 13 3" xfId="28772"/>
    <cellStyle name="SAPBEXHLevel3X 22 14" xfId="6721"/>
    <cellStyle name="SAPBEXHLevel3X 22 14 2" xfId="15632"/>
    <cellStyle name="SAPBEXHLevel3X 22 14 3" xfId="28965"/>
    <cellStyle name="SAPBEXHLevel3X 22 15" xfId="6891"/>
    <cellStyle name="SAPBEXHLevel3X 22 15 2" xfId="15633"/>
    <cellStyle name="SAPBEXHLevel3X 22 15 3" xfId="29135"/>
    <cellStyle name="SAPBEXHLevel3X 22 16" xfId="15627"/>
    <cellStyle name="SAPBEXHLevel3X 22 17" xfId="25157"/>
    <cellStyle name="SAPBEXHLevel3X 22 2" xfId="2963"/>
    <cellStyle name="SAPBEXHLevel3X 22 2 2" xfId="15634"/>
    <cellStyle name="SAPBEXHLevel3X 22 2 3" xfId="25208"/>
    <cellStyle name="SAPBEXHLevel3X 22 3" xfId="4553"/>
    <cellStyle name="SAPBEXHLevel3X 22 3 2" xfId="15635"/>
    <cellStyle name="SAPBEXHLevel3X 22 3 3" xfId="26797"/>
    <cellStyle name="SAPBEXHLevel3X 22 4" xfId="4989"/>
    <cellStyle name="SAPBEXHLevel3X 22 4 2" xfId="15636"/>
    <cellStyle name="SAPBEXHLevel3X 22 4 3" xfId="27233"/>
    <cellStyle name="SAPBEXHLevel3X 22 5" xfId="4403"/>
    <cellStyle name="SAPBEXHLevel3X 22 5 2" xfId="15637"/>
    <cellStyle name="SAPBEXHLevel3X 22 5 3" xfId="26647"/>
    <cellStyle name="SAPBEXHLevel3X 22 6" xfId="5139"/>
    <cellStyle name="SAPBEXHLevel3X 22 6 2" xfId="15638"/>
    <cellStyle name="SAPBEXHLevel3X 22 6 3" xfId="27383"/>
    <cellStyle name="SAPBEXHLevel3X 22 7" xfId="5338"/>
    <cellStyle name="SAPBEXHLevel3X 22 7 2" xfId="15639"/>
    <cellStyle name="SAPBEXHLevel3X 22 7 3" xfId="27582"/>
    <cellStyle name="SAPBEXHLevel3X 22 8" xfId="5537"/>
    <cellStyle name="SAPBEXHLevel3X 22 8 2" xfId="15640"/>
    <cellStyle name="SAPBEXHLevel3X 22 8 3" xfId="27781"/>
    <cellStyle name="SAPBEXHLevel3X 22 9" xfId="5736"/>
    <cellStyle name="SAPBEXHLevel3X 22 9 2" xfId="15641"/>
    <cellStyle name="SAPBEXHLevel3X 22 9 3" xfId="27980"/>
    <cellStyle name="SAPBEXHLevel3X 23" xfId="2921"/>
    <cellStyle name="SAPBEXHLevel3X 23 10" xfId="5920"/>
    <cellStyle name="SAPBEXHLevel3X 23 10 2" xfId="15643"/>
    <cellStyle name="SAPBEXHLevel3X 23 10 3" xfId="28164"/>
    <cellStyle name="SAPBEXHLevel3X 23 11" xfId="6118"/>
    <cellStyle name="SAPBEXHLevel3X 23 11 2" xfId="15644"/>
    <cellStyle name="SAPBEXHLevel3X 23 11 3" xfId="28362"/>
    <cellStyle name="SAPBEXHLevel3X 23 12" xfId="6316"/>
    <cellStyle name="SAPBEXHLevel3X 23 12 2" xfId="15645"/>
    <cellStyle name="SAPBEXHLevel3X 23 12 3" xfId="28560"/>
    <cellStyle name="SAPBEXHLevel3X 23 13" xfId="6514"/>
    <cellStyle name="SAPBEXHLevel3X 23 13 2" xfId="15646"/>
    <cellStyle name="SAPBEXHLevel3X 23 13 3" xfId="28758"/>
    <cellStyle name="SAPBEXHLevel3X 23 14" xfId="6707"/>
    <cellStyle name="SAPBEXHLevel3X 23 14 2" xfId="15647"/>
    <cellStyle name="SAPBEXHLevel3X 23 14 3" xfId="28951"/>
    <cellStyle name="SAPBEXHLevel3X 23 15" xfId="6877"/>
    <cellStyle name="SAPBEXHLevel3X 23 15 2" xfId="15648"/>
    <cellStyle name="SAPBEXHLevel3X 23 15 3" xfId="29121"/>
    <cellStyle name="SAPBEXHLevel3X 23 16" xfId="15642"/>
    <cellStyle name="SAPBEXHLevel3X 23 17" xfId="25167"/>
    <cellStyle name="SAPBEXHLevel3X 23 2" xfId="2970"/>
    <cellStyle name="SAPBEXHLevel3X 23 2 2" xfId="15649"/>
    <cellStyle name="SAPBEXHLevel3X 23 2 3" xfId="25215"/>
    <cellStyle name="SAPBEXHLevel3X 23 3" xfId="4554"/>
    <cellStyle name="SAPBEXHLevel3X 23 3 2" xfId="15650"/>
    <cellStyle name="SAPBEXHLevel3X 23 3 3" xfId="26798"/>
    <cellStyle name="SAPBEXHLevel3X 23 4" xfId="4988"/>
    <cellStyle name="SAPBEXHLevel3X 23 4 2" xfId="15651"/>
    <cellStyle name="SAPBEXHLevel3X 23 4 3" xfId="27232"/>
    <cellStyle name="SAPBEXHLevel3X 23 5" xfId="4417"/>
    <cellStyle name="SAPBEXHLevel3X 23 5 2" xfId="15652"/>
    <cellStyle name="SAPBEXHLevel3X 23 5 3" xfId="26661"/>
    <cellStyle name="SAPBEXHLevel3X 23 6" xfId="5125"/>
    <cellStyle name="SAPBEXHLevel3X 23 6 2" xfId="15653"/>
    <cellStyle name="SAPBEXHLevel3X 23 6 3" xfId="27369"/>
    <cellStyle name="SAPBEXHLevel3X 23 7" xfId="5324"/>
    <cellStyle name="SAPBEXHLevel3X 23 7 2" xfId="15654"/>
    <cellStyle name="SAPBEXHLevel3X 23 7 3" xfId="27568"/>
    <cellStyle name="SAPBEXHLevel3X 23 8" xfId="5523"/>
    <cellStyle name="SAPBEXHLevel3X 23 8 2" xfId="15655"/>
    <cellStyle name="SAPBEXHLevel3X 23 8 3" xfId="27767"/>
    <cellStyle name="SAPBEXHLevel3X 23 9" xfId="5722"/>
    <cellStyle name="SAPBEXHLevel3X 23 9 2" xfId="15656"/>
    <cellStyle name="SAPBEXHLevel3X 23 9 3" xfId="27966"/>
    <cellStyle name="SAPBEXHLevel3X 24" xfId="2982"/>
    <cellStyle name="SAPBEXHLevel3X 24 10" xfId="6114"/>
    <cellStyle name="SAPBEXHLevel3X 24 10 2" xfId="15658"/>
    <cellStyle name="SAPBEXHLevel3X 24 10 3" xfId="28358"/>
    <cellStyle name="SAPBEXHLevel3X 24 11" xfId="6312"/>
    <cellStyle name="SAPBEXHLevel3X 24 11 2" xfId="15659"/>
    <cellStyle name="SAPBEXHLevel3X 24 11 3" xfId="28556"/>
    <cellStyle name="SAPBEXHLevel3X 24 12" xfId="6510"/>
    <cellStyle name="SAPBEXHLevel3X 24 12 2" xfId="15660"/>
    <cellStyle name="SAPBEXHLevel3X 24 12 3" xfId="28754"/>
    <cellStyle name="SAPBEXHLevel3X 24 13" xfId="6704"/>
    <cellStyle name="SAPBEXHLevel3X 24 13 2" xfId="15661"/>
    <cellStyle name="SAPBEXHLevel3X 24 13 3" xfId="28948"/>
    <cellStyle name="SAPBEXHLevel3X 24 14" xfId="6874"/>
    <cellStyle name="SAPBEXHLevel3X 24 14 2" xfId="15662"/>
    <cellStyle name="SAPBEXHLevel3X 24 14 3" xfId="29118"/>
    <cellStyle name="SAPBEXHLevel3X 24 15" xfId="15657"/>
    <cellStyle name="SAPBEXHLevel3X 24 16" xfId="25226"/>
    <cellStyle name="SAPBEXHLevel3X 24 2" xfId="4556"/>
    <cellStyle name="SAPBEXHLevel3X 24 2 2" xfId="15663"/>
    <cellStyle name="SAPBEXHLevel3X 24 2 3" xfId="26800"/>
    <cellStyle name="SAPBEXHLevel3X 24 3" xfId="4986"/>
    <cellStyle name="SAPBEXHLevel3X 24 3 2" xfId="15664"/>
    <cellStyle name="SAPBEXHLevel3X 24 3 3" xfId="27230"/>
    <cellStyle name="SAPBEXHLevel3X 24 4" xfId="4421"/>
    <cellStyle name="SAPBEXHLevel3X 24 4 2" xfId="15665"/>
    <cellStyle name="SAPBEXHLevel3X 24 4 3" xfId="26665"/>
    <cellStyle name="SAPBEXHLevel3X 24 5" xfId="5121"/>
    <cellStyle name="SAPBEXHLevel3X 24 5 2" xfId="15666"/>
    <cellStyle name="SAPBEXHLevel3X 24 5 3" xfId="27365"/>
    <cellStyle name="SAPBEXHLevel3X 24 6" xfId="5320"/>
    <cellStyle name="SAPBEXHLevel3X 24 6 2" xfId="15667"/>
    <cellStyle name="SAPBEXHLevel3X 24 6 3" xfId="27564"/>
    <cellStyle name="SAPBEXHLevel3X 24 7" xfId="5519"/>
    <cellStyle name="SAPBEXHLevel3X 24 7 2" xfId="15668"/>
    <cellStyle name="SAPBEXHLevel3X 24 7 3" xfId="27763"/>
    <cellStyle name="SAPBEXHLevel3X 24 8" xfId="5718"/>
    <cellStyle name="SAPBEXHLevel3X 24 8 2" xfId="15669"/>
    <cellStyle name="SAPBEXHLevel3X 24 8 3" xfId="27962"/>
    <cellStyle name="SAPBEXHLevel3X 24 9" xfId="5916"/>
    <cellStyle name="SAPBEXHLevel3X 24 9 2" xfId="15670"/>
    <cellStyle name="SAPBEXHLevel3X 24 9 3" xfId="28160"/>
    <cellStyle name="SAPBEXHLevel3X 25" xfId="2989"/>
    <cellStyle name="SAPBEXHLevel3X 25 10" xfId="6112"/>
    <cellStyle name="SAPBEXHLevel3X 25 10 2" xfId="15672"/>
    <cellStyle name="SAPBEXHLevel3X 25 10 3" xfId="28356"/>
    <cellStyle name="SAPBEXHLevel3X 25 11" xfId="6310"/>
    <cellStyle name="SAPBEXHLevel3X 25 11 2" xfId="15673"/>
    <cellStyle name="SAPBEXHLevel3X 25 11 3" xfId="28554"/>
    <cellStyle name="SAPBEXHLevel3X 25 12" xfId="6508"/>
    <cellStyle name="SAPBEXHLevel3X 25 12 2" xfId="15674"/>
    <cellStyle name="SAPBEXHLevel3X 25 12 3" xfId="28752"/>
    <cellStyle name="SAPBEXHLevel3X 25 13" xfId="6702"/>
    <cellStyle name="SAPBEXHLevel3X 25 13 2" xfId="15675"/>
    <cellStyle name="SAPBEXHLevel3X 25 13 3" xfId="28946"/>
    <cellStyle name="SAPBEXHLevel3X 25 14" xfId="6872"/>
    <cellStyle name="SAPBEXHLevel3X 25 14 2" xfId="15676"/>
    <cellStyle name="SAPBEXHLevel3X 25 14 3" xfId="29116"/>
    <cellStyle name="SAPBEXHLevel3X 25 15" xfId="15671"/>
    <cellStyle name="SAPBEXHLevel3X 25 16" xfId="25233"/>
    <cellStyle name="SAPBEXHLevel3X 25 2" xfId="4557"/>
    <cellStyle name="SAPBEXHLevel3X 25 2 2" xfId="15677"/>
    <cellStyle name="SAPBEXHLevel3X 25 2 3" xfId="26801"/>
    <cellStyle name="SAPBEXHLevel3X 25 3" xfId="4985"/>
    <cellStyle name="SAPBEXHLevel3X 25 3 2" xfId="15678"/>
    <cellStyle name="SAPBEXHLevel3X 25 3 3" xfId="27229"/>
    <cellStyle name="SAPBEXHLevel3X 25 4" xfId="4423"/>
    <cellStyle name="SAPBEXHLevel3X 25 4 2" xfId="15679"/>
    <cellStyle name="SAPBEXHLevel3X 25 4 3" xfId="26667"/>
    <cellStyle name="SAPBEXHLevel3X 25 5" xfId="5119"/>
    <cellStyle name="SAPBEXHLevel3X 25 5 2" xfId="15680"/>
    <cellStyle name="SAPBEXHLevel3X 25 5 3" xfId="27363"/>
    <cellStyle name="SAPBEXHLevel3X 25 6" xfId="5318"/>
    <cellStyle name="SAPBEXHLevel3X 25 6 2" xfId="15681"/>
    <cellStyle name="SAPBEXHLevel3X 25 6 3" xfId="27562"/>
    <cellStyle name="SAPBEXHLevel3X 25 7" xfId="5517"/>
    <cellStyle name="SAPBEXHLevel3X 25 7 2" xfId="15682"/>
    <cellStyle name="SAPBEXHLevel3X 25 7 3" xfId="27761"/>
    <cellStyle name="SAPBEXHLevel3X 25 8" xfId="5716"/>
    <cellStyle name="SAPBEXHLevel3X 25 8 2" xfId="15683"/>
    <cellStyle name="SAPBEXHLevel3X 25 8 3" xfId="27960"/>
    <cellStyle name="SAPBEXHLevel3X 25 9" xfId="5914"/>
    <cellStyle name="SAPBEXHLevel3X 25 9 2" xfId="15684"/>
    <cellStyle name="SAPBEXHLevel3X 25 9 3" xfId="28158"/>
    <cellStyle name="SAPBEXHLevel3X 26" xfId="3118"/>
    <cellStyle name="SAPBEXHLevel3X 26 10" xfId="6110"/>
    <cellStyle name="SAPBEXHLevel3X 26 10 2" xfId="15686"/>
    <cellStyle name="SAPBEXHLevel3X 26 10 3" xfId="28354"/>
    <cellStyle name="SAPBEXHLevel3X 26 11" xfId="6308"/>
    <cellStyle name="SAPBEXHLevel3X 26 11 2" xfId="15687"/>
    <cellStyle name="SAPBEXHLevel3X 26 11 3" xfId="28552"/>
    <cellStyle name="SAPBEXHLevel3X 26 12" xfId="6506"/>
    <cellStyle name="SAPBEXHLevel3X 26 12 2" xfId="15688"/>
    <cellStyle name="SAPBEXHLevel3X 26 12 3" xfId="28750"/>
    <cellStyle name="SAPBEXHLevel3X 26 13" xfId="6700"/>
    <cellStyle name="SAPBEXHLevel3X 26 13 2" xfId="15689"/>
    <cellStyle name="SAPBEXHLevel3X 26 13 3" xfId="28944"/>
    <cellStyle name="SAPBEXHLevel3X 26 14" xfId="6870"/>
    <cellStyle name="SAPBEXHLevel3X 26 14 2" xfId="15690"/>
    <cellStyle name="SAPBEXHLevel3X 26 14 3" xfId="29114"/>
    <cellStyle name="SAPBEXHLevel3X 26 15" xfId="15685"/>
    <cellStyle name="SAPBEXHLevel3X 26 16" xfId="25362"/>
    <cellStyle name="SAPBEXHLevel3X 26 2" xfId="4558"/>
    <cellStyle name="SAPBEXHLevel3X 26 2 2" xfId="15691"/>
    <cellStyle name="SAPBEXHLevel3X 26 2 3" xfId="26802"/>
    <cellStyle name="SAPBEXHLevel3X 26 3" xfId="4984"/>
    <cellStyle name="SAPBEXHLevel3X 26 3 2" xfId="15692"/>
    <cellStyle name="SAPBEXHLevel3X 26 3 3" xfId="27228"/>
    <cellStyle name="SAPBEXHLevel3X 26 4" xfId="4425"/>
    <cellStyle name="SAPBEXHLevel3X 26 4 2" xfId="15693"/>
    <cellStyle name="SAPBEXHLevel3X 26 4 3" xfId="26669"/>
    <cellStyle name="SAPBEXHLevel3X 26 5" xfId="5117"/>
    <cellStyle name="SAPBEXHLevel3X 26 5 2" xfId="15694"/>
    <cellStyle name="SAPBEXHLevel3X 26 5 3" xfId="27361"/>
    <cellStyle name="SAPBEXHLevel3X 26 6" xfId="5316"/>
    <cellStyle name="SAPBEXHLevel3X 26 6 2" xfId="15695"/>
    <cellStyle name="SAPBEXHLevel3X 26 6 3" xfId="27560"/>
    <cellStyle name="SAPBEXHLevel3X 26 7" xfId="5515"/>
    <cellStyle name="SAPBEXHLevel3X 26 7 2" xfId="15696"/>
    <cellStyle name="SAPBEXHLevel3X 26 7 3" xfId="27759"/>
    <cellStyle name="SAPBEXHLevel3X 26 8" xfId="5714"/>
    <cellStyle name="SAPBEXHLevel3X 26 8 2" xfId="15697"/>
    <cellStyle name="SAPBEXHLevel3X 26 8 3" xfId="27958"/>
    <cellStyle name="SAPBEXHLevel3X 26 9" xfId="5912"/>
    <cellStyle name="SAPBEXHLevel3X 26 9 2" xfId="15698"/>
    <cellStyle name="SAPBEXHLevel3X 26 9 3" xfId="28156"/>
    <cellStyle name="SAPBEXHLevel3X 27" xfId="3188"/>
    <cellStyle name="SAPBEXHLevel3X 27 10" xfId="6108"/>
    <cellStyle name="SAPBEXHLevel3X 27 10 2" xfId="15700"/>
    <cellStyle name="SAPBEXHLevel3X 27 10 3" xfId="28352"/>
    <cellStyle name="SAPBEXHLevel3X 27 11" xfId="6306"/>
    <cellStyle name="SAPBEXHLevel3X 27 11 2" xfId="15701"/>
    <cellStyle name="SAPBEXHLevel3X 27 11 3" xfId="28550"/>
    <cellStyle name="SAPBEXHLevel3X 27 12" xfId="6504"/>
    <cellStyle name="SAPBEXHLevel3X 27 12 2" xfId="15702"/>
    <cellStyle name="SAPBEXHLevel3X 27 12 3" xfId="28748"/>
    <cellStyle name="SAPBEXHLevel3X 27 13" xfId="6698"/>
    <cellStyle name="SAPBEXHLevel3X 27 13 2" xfId="15703"/>
    <cellStyle name="SAPBEXHLevel3X 27 13 3" xfId="28942"/>
    <cellStyle name="SAPBEXHLevel3X 27 14" xfId="6868"/>
    <cellStyle name="SAPBEXHLevel3X 27 14 2" xfId="15704"/>
    <cellStyle name="SAPBEXHLevel3X 27 14 3" xfId="29112"/>
    <cellStyle name="SAPBEXHLevel3X 27 15" xfId="15699"/>
    <cellStyle name="SAPBEXHLevel3X 27 16" xfId="25432"/>
    <cellStyle name="SAPBEXHLevel3X 27 2" xfId="4559"/>
    <cellStyle name="SAPBEXHLevel3X 27 2 2" xfId="15705"/>
    <cellStyle name="SAPBEXHLevel3X 27 2 3" xfId="26803"/>
    <cellStyle name="SAPBEXHLevel3X 27 3" xfId="4983"/>
    <cellStyle name="SAPBEXHLevel3X 27 3 2" xfId="15706"/>
    <cellStyle name="SAPBEXHLevel3X 27 3 3" xfId="27227"/>
    <cellStyle name="SAPBEXHLevel3X 27 4" xfId="4427"/>
    <cellStyle name="SAPBEXHLevel3X 27 4 2" xfId="15707"/>
    <cellStyle name="SAPBEXHLevel3X 27 4 3" xfId="26671"/>
    <cellStyle name="SAPBEXHLevel3X 27 5" xfId="5115"/>
    <cellStyle name="SAPBEXHLevel3X 27 5 2" xfId="15708"/>
    <cellStyle name="SAPBEXHLevel3X 27 5 3" xfId="27359"/>
    <cellStyle name="SAPBEXHLevel3X 27 6" xfId="5314"/>
    <cellStyle name="SAPBEXHLevel3X 27 6 2" xfId="15709"/>
    <cellStyle name="SAPBEXHLevel3X 27 6 3" xfId="27558"/>
    <cellStyle name="SAPBEXHLevel3X 27 7" xfId="5513"/>
    <cellStyle name="SAPBEXHLevel3X 27 7 2" xfId="15710"/>
    <cellStyle name="SAPBEXHLevel3X 27 7 3" xfId="27757"/>
    <cellStyle name="SAPBEXHLevel3X 27 8" xfId="5712"/>
    <cellStyle name="SAPBEXHLevel3X 27 8 2" xfId="15711"/>
    <cellStyle name="SAPBEXHLevel3X 27 8 3" xfId="27956"/>
    <cellStyle name="SAPBEXHLevel3X 27 9" xfId="5910"/>
    <cellStyle name="SAPBEXHLevel3X 27 9 2" xfId="15712"/>
    <cellStyle name="SAPBEXHLevel3X 27 9 3" xfId="28154"/>
    <cellStyle name="SAPBEXHLevel3X 28" xfId="3481"/>
    <cellStyle name="SAPBEXHLevel3X 28 10" xfId="6107"/>
    <cellStyle name="SAPBEXHLevel3X 28 10 2" xfId="15714"/>
    <cellStyle name="SAPBEXHLevel3X 28 10 3" xfId="28351"/>
    <cellStyle name="SAPBEXHLevel3X 28 11" xfId="6305"/>
    <cellStyle name="SAPBEXHLevel3X 28 11 2" xfId="15715"/>
    <cellStyle name="SAPBEXHLevel3X 28 11 3" xfId="28549"/>
    <cellStyle name="SAPBEXHLevel3X 28 12" xfId="6503"/>
    <cellStyle name="SAPBEXHLevel3X 28 12 2" xfId="15716"/>
    <cellStyle name="SAPBEXHLevel3X 28 12 3" xfId="28747"/>
    <cellStyle name="SAPBEXHLevel3X 28 13" xfId="6697"/>
    <cellStyle name="SAPBEXHLevel3X 28 13 2" xfId="15717"/>
    <cellStyle name="SAPBEXHLevel3X 28 13 3" xfId="28941"/>
    <cellStyle name="SAPBEXHLevel3X 28 14" xfId="6867"/>
    <cellStyle name="SAPBEXHLevel3X 28 14 2" xfId="15718"/>
    <cellStyle name="SAPBEXHLevel3X 28 14 3" xfId="29111"/>
    <cellStyle name="SAPBEXHLevel3X 28 15" xfId="15713"/>
    <cellStyle name="SAPBEXHLevel3X 28 16" xfId="25725"/>
    <cellStyle name="SAPBEXHLevel3X 28 2" xfId="4560"/>
    <cellStyle name="SAPBEXHLevel3X 28 2 2" xfId="15719"/>
    <cellStyle name="SAPBEXHLevel3X 28 2 3" xfId="26804"/>
    <cellStyle name="SAPBEXHLevel3X 28 3" xfId="4982"/>
    <cellStyle name="SAPBEXHLevel3X 28 3 2" xfId="15720"/>
    <cellStyle name="SAPBEXHLevel3X 28 3 3" xfId="27226"/>
    <cellStyle name="SAPBEXHLevel3X 28 4" xfId="4428"/>
    <cellStyle name="SAPBEXHLevel3X 28 4 2" xfId="15721"/>
    <cellStyle name="SAPBEXHLevel3X 28 4 3" xfId="26672"/>
    <cellStyle name="SAPBEXHLevel3X 28 5" xfId="5114"/>
    <cellStyle name="SAPBEXHLevel3X 28 5 2" xfId="15722"/>
    <cellStyle name="SAPBEXHLevel3X 28 5 3" xfId="27358"/>
    <cellStyle name="SAPBEXHLevel3X 28 6" xfId="5313"/>
    <cellStyle name="SAPBEXHLevel3X 28 6 2" xfId="15723"/>
    <cellStyle name="SAPBEXHLevel3X 28 6 3" xfId="27557"/>
    <cellStyle name="SAPBEXHLevel3X 28 7" xfId="5512"/>
    <cellStyle name="SAPBEXHLevel3X 28 7 2" xfId="15724"/>
    <cellStyle name="SAPBEXHLevel3X 28 7 3" xfId="27756"/>
    <cellStyle name="SAPBEXHLevel3X 28 8" xfId="5711"/>
    <cellStyle name="SAPBEXHLevel3X 28 8 2" xfId="15725"/>
    <cellStyle name="SAPBEXHLevel3X 28 8 3" xfId="27955"/>
    <cellStyle name="SAPBEXHLevel3X 28 9" xfId="5909"/>
    <cellStyle name="SAPBEXHLevel3X 28 9 2" xfId="15726"/>
    <cellStyle name="SAPBEXHLevel3X 28 9 3" xfId="28153"/>
    <cellStyle name="SAPBEXHLevel3X 29" xfId="3571"/>
    <cellStyle name="SAPBEXHLevel3X 29 10" xfId="6106"/>
    <cellStyle name="SAPBEXHLevel3X 29 10 2" xfId="15728"/>
    <cellStyle name="SAPBEXHLevel3X 29 10 3" xfId="28350"/>
    <cellStyle name="SAPBEXHLevel3X 29 11" xfId="6304"/>
    <cellStyle name="SAPBEXHLevel3X 29 11 2" xfId="15729"/>
    <cellStyle name="SAPBEXHLevel3X 29 11 3" xfId="28548"/>
    <cellStyle name="SAPBEXHLevel3X 29 12" xfId="6502"/>
    <cellStyle name="SAPBEXHLevel3X 29 12 2" xfId="15730"/>
    <cellStyle name="SAPBEXHLevel3X 29 12 3" xfId="28746"/>
    <cellStyle name="SAPBEXHLevel3X 29 13" xfId="6696"/>
    <cellStyle name="SAPBEXHLevel3X 29 13 2" xfId="15731"/>
    <cellStyle name="SAPBEXHLevel3X 29 13 3" xfId="28940"/>
    <cellStyle name="SAPBEXHLevel3X 29 14" xfId="6866"/>
    <cellStyle name="SAPBEXHLevel3X 29 14 2" xfId="15732"/>
    <cellStyle name="SAPBEXHLevel3X 29 14 3" xfId="29110"/>
    <cellStyle name="SAPBEXHLevel3X 29 15" xfId="15727"/>
    <cellStyle name="SAPBEXHLevel3X 29 16" xfId="25815"/>
    <cellStyle name="SAPBEXHLevel3X 29 2" xfId="4561"/>
    <cellStyle name="SAPBEXHLevel3X 29 2 2" xfId="15733"/>
    <cellStyle name="SAPBEXHLevel3X 29 2 3" xfId="26805"/>
    <cellStyle name="SAPBEXHLevel3X 29 3" xfId="4981"/>
    <cellStyle name="SAPBEXHLevel3X 29 3 2" xfId="15734"/>
    <cellStyle name="SAPBEXHLevel3X 29 3 3" xfId="27225"/>
    <cellStyle name="SAPBEXHLevel3X 29 4" xfId="4429"/>
    <cellStyle name="SAPBEXHLevel3X 29 4 2" xfId="15735"/>
    <cellStyle name="SAPBEXHLevel3X 29 4 3" xfId="26673"/>
    <cellStyle name="SAPBEXHLevel3X 29 5" xfId="5113"/>
    <cellStyle name="SAPBEXHLevel3X 29 5 2" xfId="15736"/>
    <cellStyle name="SAPBEXHLevel3X 29 5 3" xfId="27357"/>
    <cellStyle name="SAPBEXHLevel3X 29 6" xfId="5312"/>
    <cellStyle name="SAPBEXHLevel3X 29 6 2" xfId="15737"/>
    <cellStyle name="SAPBEXHLevel3X 29 6 3" xfId="27556"/>
    <cellStyle name="SAPBEXHLevel3X 29 7" xfId="5511"/>
    <cellStyle name="SAPBEXHLevel3X 29 7 2" xfId="15738"/>
    <cellStyle name="SAPBEXHLevel3X 29 7 3" xfId="27755"/>
    <cellStyle name="SAPBEXHLevel3X 29 8" xfId="5710"/>
    <cellStyle name="SAPBEXHLevel3X 29 8 2" xfId="15739"/>
    <cellStyle name="SAPBEXHLevel3X 29 8 3" xfId="27954"/>
    <cellStyle name="SAPBEXHLevel3X 29 9" xfId="5908"/>
    <cellStyle name="SAPBEXHLevel3X 29 9 2" xfId="15740"/>
    <cellStyle name="SAPBEXHLevel3X 29 9 3" xfId="28152"/>
    <cellStyle name="SAPBEXHLevel3X 3" xfId="2577"/>
    <cellStyle name="SAPBEXHLevel3X 3 10" xfId="5907"/>
    <cellStyle name="SAPBEXHLevel3X 3 10 2" xfId="15742"/>
    <cellStyle name="SAPBEXHLevel3X 3 10 3" xfId="28151"/>
    <cellStyle name="SAPBEXHLevel3X 3 11" xfId="6105"/>
    <cellStyle name="SAPBEXHLevel3X 3 11 2" xfId="15743"/>
    <cellStyle name="SAPBEXHLevel3X 3 11 3" xfId="28349"/>
    <cellStyle name="SAPBEXHLevel3X 3 12" xfId="6303"/>
    <cellStyle name="SAPBEXHLevel3X 3 12 2" xfId="15744"/>
    <cellStyle name="SAPBEXHLevel3X 3 12 3" xfId="28547"/>
    <cellStyle name="SAPBEXHLevel3X 3 13" xfId="6501"/>
    <cellStyle name="SAPBEXHLevel3X 3 13 2" xfId="15745"/>
    <cellStyle name="SAPBEXHLevel3X 3 13 3" xfId="28745"/>
    <cellStyle name="SAPBEXHLevel3X 3 14" xfId="6695"/>
    <cellStyle name="SAPBEXHLevel3X 3 14 2" xfId="15746"/>
    <cellStyle name="SAPBEXHLevel3X 3 14 3" xfId="28939"/>
    <cellStyle name="SAPBEXHLevel3X 3 15" xfId="6865"/>
    <cellStyle name="SAPBEXHLevel3X 3 15 2" xfId="15747"/>
    <cellStyle name="SAPBEXHLevel3X 3 15 3" xfId="29109"/>
    <cellStyle name="SAPBEXHLevel3X 3 16" xfId="15741"/>
    <cellStyle name="SAPBEXHLevel3X 3 17" xfId="24848"/>
    <cellStyle name="SAPBEXHLevel3X 3 2" xfId="2650"/>
    <cellStyle name="SAPBEXHLevel3X 3 2 2" xfId="15748"/>
    <cellStyle name="SAPBEXHLevel3X 3 2 3" xfId="24921"/>
    <cellStyle name="SAPBEXHLevel3X 3 3" xfId="4562"/>
    <cellStyle name="SAPBEXHLevel3X 3 3 2" xfId="15749"/>
    <cellStyle name="SAPBEXHLevel3X 3 3 3" xfId="26806"/>
    <cellStyle name="SAPBEXHLevel3X 3 4" xfId="4980"/>
    <cellStyle name="SAPBEXHLevel3X 3 4 2" xfId="15750"/>
    <cellStyle name="SAPBEXHLevel3X 3 4 3" xfId="27224"/>
    <cellStyle name="SAPBEXHLevel3X 3 5" xfId="4430"/>
    <cellStyle name="SAPBEXHLevel3X 3 5 2" xfId="15751"/>
    <cellStyle name="SAPBEXHLevel3X 3 5 3" xfId="26674"/>
    <cellStyle name="SAPBEXHLevel3X 3 6" xfId="5112"/>
    <cellStyle name="SAPBEXHLevel3X 3 6 2" xfId="15752"/>
    <cellStyle name="SAPBEXHLevel3X 3 6 3" xfId="27356"/>
    <cellStyle name="SAPBEXHLevel3X 3 7" xfId="5311"/>
    <cellStyle name="SAPBEXHLevel3X 3 7 2" xfId="15753"/>
    <cellStyle name="SAPBEXHLevel3X 3 7 3" xfId="27555"/>
    <cellStyle name="SAPBEXHLevel3X 3 8" xfId="5510"/>
    <cellStyle name="SAPBEXHLevel3X 3 8 2" xfId="15754"/>
    <cellStyle name="SAPBEXHLevel3X 3 8 3" xfId="27754"/>
    <cellStyle name="SAPBEXHLevel3X 3 9" xfId="5709"/>
    <cellStyle name="SAPBEXHLevel3X 3 9 2" xfId="15755"/>
    <cellStyle name="SAPBEXHLevel3X 3 9 3" xfId="27953"/>
    <cellStyle name="SAPBEXHLevel3X 30" xfId="3661"/>
    <cellStyle name="SAPBEXHLevel3X 30 10" xfId="6102"/>
    <cellStyle name="SAPBEXHLevel3X 30 10 2" xfId="15757"/>
    <cellStyle name="SAPBEXHLevel3X 30 10 3" xfId="28346"/>
    <cellStyle name="SAPBEXHLevel3X 30 11" xfId="6300"/>
    <cellStyle name="SAPBEXHLevel3X 30 11 2" xfId="15758"/>
    <cellStyle name="SAPBEXHLevel3X 30 11 3" xfId="28544"/>
    <cellStyle name="SAPBEXHLevel3X 30 12" xfId="6498"/>
    <cellStyle name="SAPBEXHLevel3X 30 12 2" xfId="15759"/>
    <cellStyle name="SAPBEXHLevel3X 30 12 3" xfId="28742"/>
    <cellStyle name="SAPBEXHLevel3X 30 13" xfId="6692"/>
    <cellStyle name="SAPBEXHLevel3X 30 13 2" xfId="15760"/>
    <cellStyle name="SAPBEXHLevel3X 30 13 3" xfId="28936"/>
    <cellStyle name="SAPBEXHLevel3X 30 14" xfId="6862"/>
    <cellStyle name="SAPBEXHLevel3X 30 14 2" xfId="15761"/>
    <cellStyle name="SAPBEXHLevel3X 30 14 3" xfId="29106"/>
    <cellStyle name="SAPBEXHLevel3X 30 15" xfId="15756"/>
    <cellStyle name="SAPBEXHLevel3X 30 16" xfId="25905"/>
    <cellStyle name="SAPBEXHLevel3X 30 2" xfId="4563"/>
    <cellStyle name="SAPBEXHLevel3X 30 2 2" xfId="15762"/>
    <cellStyle name="SAPBEXHLevel3X 30 2 3" xfId="26807"/>
    <cellStyle name="SAPBEXHLevel3X 30 3" xfId="4979"/>
    <cellStyle name="SAPBEXHLevel3X 30 3 2" xfId="15763"/>
    <cellStyle name="SAPBEXHLevel3X 30 3 3" xfId="27223"/>
    <cellStyle name="SAPBEXHLevel3X 30 4" xfId="4433"/>
    <cellStyle name="SAPBEXHLevel3X 30 4 2" xfId="15764"/>
    <cellStyle name="SAPBEXHLevel3X 30 4 3" xfId="26677"/>
    <cellStyle name="SAPBEXHLevel3X 30 5" xfId="5109"/>
    <cellStyle name="SAPBEXHLevel3X 30 5 2" xfId="15765"/>
    <cellStyle name="SAPBEXHLevel3X 30 5 3" xfId="27353"/>
    <cellStyle name="SAPBEXHLevel3X 30 6" xfId="5308"/>
    <cellStyle name="SAPBEXHLevel3X 30 6 2" xfId="15766"/>
    <cellStyle name="SAPBEXHLevel3X 30 6 3" xfId="27552"/>
    <cellStyle name="SAPBEXHLevel3X 30 7" xfId="5507"/>
    <cellStyle name="SAPBEXHLevel3X 30 7 2" xfId="15767"/>
    <cellStyle name="SAPBEXHLevel3X 30 7 3" xfId="27751"/>
    <cellStyle name="SAPBEXHLevel3X 30 8" xfId="5706"/>
    <cellStyle name="SAPBEXHLevel3X 30 8 2" xfId="15768"/>
    <cellStyle name="SAPBEXHLevel3X 30 8 3" xfId="27950"/>
    <cellStyle name="SAPBEXHLevel3X 30 9" xfId="5904"/>
    <cellStyle name="SAPBEXHLevel3X 30 9 2" xfId="15769"/>
    <cellStyle name="SAPBEXHLevel3X 30 9 3" xfId="28148"/>
    <cellStyle name="SAPBEXHLevel3X 31" xfId="3916"/>
    <cellStyle name="SAPBEXHLevel3X 31 10" xfId="6100"/>
    <cellStyle name="SAPBEXHLevel3X 31 10 2" xfId="15771"/>
    <cellStyle name="SAPBEXHLevel3X 31 10 3" xfId="28344"/>
    <cellStyle name="SAPBEXHLevel3X 31 11" xfId="6298"/>
    <cellStyle name="SAPBEXHLevel3X 31 11 2" xfId="15772"/>
    <cellStyle name="SAPBEXHLevel3X 31 11 3" xfId="28542"/>
    <cellStyle name="SAPBEXHLevel3X 31 12" xfId="6496"/>
    <cellStyle name="SAPBEXHLevel3X 31 12 2" xfId="15773"/>
    <cellStyle name="SAPBEXHLevel3X 31 12 3" xfId="28740"/>
    <cellStyle name="SAPBEXHLevel3X 31 13" xfId="6690"/>
    <cellStyle name="SAPBEXHLevel3X 31 13 2" xfId="15774"/>
    <cellStyle name="SAPBEXHLevel3X 31 13 3" xfId="28934"/>
    <cellStyle name="SAPBEXHLevel3X 31 14" xfId="6860"/>
    <cellStyle name="SAPBEXHLevel3X 31 14 2" xfId="15775"/>
    <cellStyle name="SAPBEXHLevel3X 31 14 3" xfId="29104"/>
    <cellStyle name="SAPBEXHLevel3X 31 15" xfId="15770"/>
    <cellStyle name="SAPBEXHLevel3X 31 16" xfId="26160"/>
    <cellStyle name="SAPBEXHLevel3X 31 2" xfId="4564"/>
    <cellStyle name="SAPBEXHLevel3X 31 2 2" xfId="15776"/>
    <cellStyle name="SAPBEXHLevel3X 31 2 3" xfId="26808"/>
    <cellStyle name="SAPBEXHLevel3X 31 3" xfId="4978"/>
    <cellStyle name="SAPBEXHLevel3X 31 3 2" xfId="15777"/>
    <cellStyle name="SAPBEXHLevel3X 31 3 3" xfId="27222"/>
    <cellStyle name="SAPBEXHLevel3X 31 4" xfId="4435"/>
    <cellStyle name="SAPBEXHLevel3X 31 4 2" xfId="15778"/>
    <cellStyle name="SAPBEXHLevel3X 31 4 3" xfId="26679"/>
    <cellStyle name="SAPBEXHLevel3X 31 5" xfId="5107"/>
    <cellStyle name="SAPBEXHLevel3X 31 5 2" xfId="15779"/>
    <cellStyle name="SAPBEXHLevel3X 31 5 3" xfId="27351"/>
    <cellStyle name="SAPBEXHLevel3X 31 6" xfId="5306"/>
    <cellStyle name="SAPBEXHLevel3X 31 6 2" xfId="15780"/>
    <cellStyle name="SAPBEXHLevel3X 31 6 3" xfId="27550"/>
    <cellStyle name="SAPBEXHLevel3X 31 7" xfId="5505"/>
    <cellStyle name="SAPBEXHLevel3X 31 7 2" xfId="15781"/>
    <cellStyle name="SAPBEXHLevel3X 31 7 3" xfId="27749"/>
    <cellStyle name="SAPBEXHLevel3X 31 8" xfId="5704"/>
    <cellStyle name="SAPBEXHLevel3X 31 8 2" xfId="15782"/>
    <cellStyle name="SAPBEXHLevel3X 31 8 3" xfId="27948"/>
    <cellStyle name="SAPBEXHLevel3X 31 9" xfId="5902"/>
    <cellStyle name="SAPBEXHLevel3X 31 9 2" xfId="15783"/>
    <cellStyle name="SAPBEXHLevel3X 31 9 3" xfId="28146"/>
    <cellStyle name="SAPBEXHLevel3X 32" xfId="4004"/>
    <cellStyle name="SAPBEXHLevel3X 32 10" xfId="6098"/>
    <cellStyle name="SAPBEXHLevel3X 32 10 2" xfId="15785"/>
    <cellStyle name="SAPBEXHLevel3X 32 10 3" xfId="28342"/>
    <cellStyle name="SAPBEXHLevel3X 32 11" xfId="6296"/>
    <cellStyle name="SAPBEXHLevel3X 32 11 2" xfId="15786"/>
    <cellStyle name="SAPBEXHLevel3X 32 11 3" xfId="28540"/>
    <cellStyle name="SAPBEXHLevel3X 32 12" xfId="6494"/>
    <cellStyle name="SAPBEXHLevel3X 32 12 2" xfId="15787"/>
    <cellStyle name="SAPBEXHLevel3X 32 12 3" xfId="28738"/>
    <cellStyle name="SAPBEXHLevel3X 32 13" xfId="6688"/>
    <cellStyle name="SAPBEXHLevel3X 32 13 2" xfId="15788"/>
    <cellStyle name="SAPBEXHLevel3X 32 13 3" xfId="28932"/>
    <cellStyle name="SAPBEXHLevel3X 32 14" xfId="6858"/>
    <cellStyle name="SAPBEXHLevel3X 32 14 2" xfId="15789"/>
    <cellStyle name="SAPBEXHLevel3X 32 14 3" xfId="29102"/>
    <cellStyle name="SAPBEXHLevel3X 32 15" xfId="15784"/>
    <cellStyle name="SAPBEXHLevel3X 32 16" xfId="26248"/>
    <cellStyle name="SAPBEXHLevel3X 32 2" xfId="4565"/>
    <cellStyle name="SAPBEXHLevel3X 32 2 2" xfId="15790"/>
    <cellStyle name="SAPBEXHLevel3X 32 2 3" xfId="26809"/>
    <cellStyle name="SAPBEXHLevel3X 32 3" xfId="4977"/>
    <cellStyle name="SAPBEXHLevel3X 32 3 2" xfId="15791"/>
    <cellStyle name="SAPBEXHLevel3X 32 3 3" xfId="27221"/>
    <cellStyle name="SAPBEXHLevel3X 32 4" xfId="4437"/>
    <cellStyle name="SAPBEXHLevel3X 32 4 2" xfId="15792"/>
    <cellStyle name="SAPBEXHLevel3X 32 4 3" xfId="26681"/>
    <cellStyle name="SAPBEXHLevel3X 32 5" xfId="5105"/>
    <cellStyle name="SAPBEXHLevel3X 32 5 2" xfId="15793"/>
    <cellStyle name="SAPBEXHLevel3X 32 5 3" xfId="27349"/>
    <cellStyle name="SAPBEXHLevel3X 32 6" xfId="5304"/>
    <cellStyle name="SAPBEXHLevel3X 32 6 2" xfId="15794"/>
    <cellStyle name="SAPBEXHLevel3X 32 6 3" xfId="27548"/>
    <cellStyle name="SAPBEXHLevel3X 32 7" xfId="5503"/>
    <cellStyle name="SAPBEXHLevel3X 32 7 2" xfId="15795"/>
    <cellStyle name="SAPBEXHLevel3X 32 7 3" xfId="27747"/>
    <cellStyle name="SAPBEXHLevel3X 32 8" xfId="5702"/>
    <cellStyle name="SAPBEXHLevel3X 32 8 2" xfId="15796"/>
    <cellStyle name="SAPBEXHLevel3X 32 8 3" xfId="27946"/>
    <cellStyle name="SAPBEXHLevel3X 32 9" xfId="5900"/>
    <cellStyle name="SAPBEXHLevel3X 32 9 2" xfId="15797"/>
    <cellStyle name="SAPBEXHLevel3X 32 9 3" xfId="28144"/>
    <cellStyle name="SAPBEXHLevel3X 33" xfId="4096"/>
    <cellStyle name="SAPBEXHLevel3X 33 10" xfId="6096"/>
    <cellStyle name="SAPBEXHLevel3X 33 10 2" xfId="15799"/>
    <cellStyle name="SAPBEXHLevel3X 33 10 3" xfId="28340"/>
    <cellStyle name="SAPBEXHLevel3X 33 11" xfId="6294"/>
    <cellStyle name="SAPBEXHLevel3X 33 11 2" xfId="15800"/>
    <cellStyle name="SAPBEXHLevel3X 33 11 3" xfId="28538"/>
    <cellStyle name="SAPBEXHLevel3X 33 12" xfId="6492"/>
    <cellStyle name="SAPBEXHLevel3X 33 12 2" xfId="15801"/>
    <cellStyle name="SAPBEXHLevel3X 33 12 3" xfId="28736"/>
    <cellStyle name="SAPBEXHLevel3X 33 13" xfId="6686"/>
    <cellStyle name="SAPBEXHLevel3X 33 13 2" xfId="15802"/>
    <cellStyle name="SAPBEXHLevel3X 33 13 3" xfId="28930"/>
    <cellStyle name="SAPBEXHLevel3X 33 14" xfId="6856"/>
    <cellStyle name="SAPBEXHLevel3X 33 14 2" xfId="15803"/>
    <cellStyle name="SAPBEXHLevel3X 33 14 3" xfId="29100"/>
    <cellStyle name="SAPBEXHLevel3X 33 15" xfId="15798"/>
    <cellStyle name="SAPBEXHLevel3X 33 16" xfId="26340"/>
    <cellStyle name="SAPBEXHLevel3X 33 2" xfId="4566"/>
    <cellStyle name="SAPBEXHLevel3X 33 2 2" xfId="15804"/>
    <cellStyle name="SAPBEXHLevel3X 33 2 3" xfId="26810"/>
    <cellStyle name="SAPBEXHLevel3X 33 3" xfId="4976"/>
    <cellStyle name="SAPBEXHLevel3X 33 3 2" xfId="15805"/>
    <cellStyle name="SAPBEXHLevel3X 33 3 3" xfId="27220"/>
    <cellStyle name="SAPBEXHLevel3X 33 4" xfId="4439"/>
    <cellStyle name="SAPBEXHLevel3X 33 4 2" xfId="15806"/>
    <cellStyle name="SAPBEXHLevel3X 33 4 3" xfId="26683"/>
    <cellStyle name="SAPBEXHLevel3X 33 5" xfId="5103"/>
    <cellStyle name="SAPBEXHLevel3X 33 5 2" xfId="15807"/>
    <cellStyle name="SAPBEXHLevel3X 33 5 3" xfId="27347"/>
    <cellStyle name="SAPBEXHLevel3X 33 6" xfId="5302"/>
    <cellStyle name="SAPBEXHLevel3X 33 6 2" xfId="15808"/>
    <cellStyle name="SAPBEXHLevel3X 33 6 3" xfId="27546"/>
    <cellStyle name="SAPBEXHLevel3X 33 7" xfId="5501"/>
    <cellStyle name="SAPBEXHLevel3X 33 7 2" xfId="15809"/>
    <cellStyle name="SAPBEXHLevel3X 33 7 3" xfId="27745"/>
    <cellStyle name="SAPBEXHLevel3X 33 8" xfId="5700"/>
    <cellStyle name="SAPBEXHLevel3X 33 8 2" xfId="15810"/>
    <cellStyle name="SAPBEXHLevel3X 33 8 3" xfId="27944"/>
    <cellStyle name="SAPBEXHLevel3X 33 9" xfId="5898"/>
    <cellStyle name="SAPBEXHLevel3X 33 9 2" xfId="15811"/>
    <cellStyle name="SAPBEXHLevel3X 33 9 3" xfId="28142"/>
    <cellStyle name="SAPBEXHLevel3X 34" xfId="4184"/>
    <cellStyle name="SAPBEXHLevel3X 34 10" xfId="6094"/>
    <cellStyle name="SAPBEXHLevel3X 34 10 2" xfId="15813"/>
    <cellStyle name="SAPBEXHLevel3X 34 10 3" xfId="28338"/>
    <cellStyle name="SAPBEXHLevel3X 34 11" xfId="6292"/>
    <cellStyle name="SAPBEXHLevel3X 34 11 2" xfId="15814"/>
    <cellStyle name="SAPBEXHLevel3X 34 11 3" xfId="28536"/>
    <cellStyle name="SAPBEXHLevel3X 34 12" xfId="6490"/>
    <cellStyle name="SAPBEXHLevel3X 34 12 2" xfId="15815"/>
    <cellStyle name="SAPBEXHLevel3X 34 12 3" xfId="28734"/>
    <cellStyle name="SAPBEXHLevel3X 34 13" xfId="6684"/>
    <cellStyle name="SAPBEXHLevel3X 34 13 2" xfId="15816"/>
    <cellStyle name="SAPBEXHLevel3X 34 13 3" xfId="28928"/>
    <cellStyle name="SAPBEXHLevel3X 34 14" xfId="6854"/>
    <cellStyle name="SAPBEXHLevel3X 34 14 2" xfId="15817"/>
    <cellStyle name="SAPBEXHLevel3X 34 14 3" xfId="29098"/>
    <cellStyle name="SAPBEXHLevel3X 34 15" xfId="15812"/>
    <cellStyle name="SAPBEXHLevel3X 34 16" xfId="26428"/>
    <cellStyle name="SAPBEXHLevel3X 34 2" xfId="4567"/>
    <cellStyle name="SAPBEXHLevel3X 34 2 2" xfId="15818"/>
    <cellStyle name="SAPBEXHLevel3X 34 2 3" xfId="26811"/>
    <cellStyle name="SAPBEXHLevel3X 34 3" xfId="4975"/>
    <cellStyle name="SAPBEXHLevel3X 34 3 2" xfId="15819"/>
    <cellStyle name="SAPBEXHLevel3X 34 3 3" xfId="27219"/>
    <cellStyle name="SAPBEXHLevel3X 34 4" xfId="4441"/>
    <cellStyle name="SAPBEXHLevel3X 34 4 2" xfId="15820"/>
    <cellStyle name="SAPBEXHLevel3X 34 4 3" xfId="26685"/>
    <cellStyle name="SAPBEXHLevel3X 34 5" xfId="5101"/>
    <cellStyle name="SAPBEXHLevel3X 34 5 2" xfId="15821"/>
    <cellStyle name="SAPBEXHLevel3X 34 5 3" xfId="27345"/>
    <cellStyle name="SAPBEXHLevel3X 34 6" xfId="5300"/>
    <cellStyle name="SAPBEXHLevel3X 34 6 2" xfId="15822"/>
    <cellStyle name="SAPBEXHLevel3X 34 6 3" xfId="27544"/>
    <cellStyle name="SAPBEXHLevel3X 34 7" xfId="5499"/>
    <cellStyle name="SAPBEXHLevel3X 34 7 2" xfId="15823"/>
    <cellStyle name="SAPBEXHLevel3X 34 7 3" xfId="27743"/>
    <cellStyle name="SAPBEXHLevel3X 34 8" xfId="5698"/>
    <cellStyle name="SAPBEXHLevel3X 34 8 2" xfId="15824"/>
    <cellStyle name="SAPBEXHLevel3X 34 8 3" xfId="27942"/>
    <cellStyle name="SAPBEXHLevel3X 34 9" xfId="5896"/>
    <cellStyle name="SAPBEXHLevel3X 34 9 2" xfId="15825"/>
    <cellStyle name="SAPBEXHLevel3X 34 9 3" xfId="28140"/>
    <cellStyle name="SAPBEXHLevel3X 35" xfId="4279"/>
    <cellStyle name="SAPBEXHLevel3X 35 2" xfId="15826"/>
    <cellStyle name="SAPBEXHLevel3X 35 3" xfId="26523"/>
    <cellStyle name="SAPBEXHLevel3X 36" xfId="7282"/>
    <cellStyle name="SAPBEXHLevel3X 36 2" xfId="15827"/>
    <cellStyle name="SAPBEXHLevel3X 36 3" xfId="29526"/>
    <cellStyle name="SAPBEXHLevel3X 37" xfId="7375"/>
    <cellStyle name="SAPBEXHLevel3X 37 2" xfId="15828"/>
    <cellStyle name="SAPBEXHLevel3X 37 3" xfId="29619"/>
    <cellStyle name="SAPBEXHLevel3X 38" xfId="7733"/>
    <cellStyle name="SAPBEXHLevel3X 38 2" xfId="15829"/>
    <cellStyle name="SAPBEXHLevel3X 38 3" xfId="29977"/>
    <cellStyle name="SAPBEXHLevel3X 39" xfId="9487"/>
    <cellStyle name="SAPBEXHLevel3X 39 2" xfId="15830"/>
    <cellStyle name="SAPBEXHLevel3X 39 3" xfId="30824"/>
    <cellStyle name="SAPBEXHLevel3X 4" xfId="2584"/>
    <cellStyle name="SAPBEXHLevel3X 4 10" xfId="5894"/>
    <cellStyle name="SAPBEXHLevel3X 4 10 2" xfId="15832"/>
    <cellStyle name="SAPBEXHLevel3X 4 10 3" xfId="28138"/>
    <cellStyle name="SAPBEXHLevel3X 4 11" xfId="6092"/>
    <cellStyle name="SAPBEXHLevel3X 4 11 2" xfId="15833"/>
    <cellStyle name="SAPBEXHLevel3X 4 11 3" xfId="28336"/>
    <cellStyle name="SAPBEXHLevel3X 4 12" xfId="6290"/>
    <cellStyle name="SAPBEXHLevel3X 4 12 2" xfId="15834"/>
    <cellStyle name="SAPBEXHLevel3X 4 12 3" xfId="28534"/>
    <cellStyle name="SAPBEXHLevel3X 4 13" xfId="6488"/>
    <cellStyle name="SAPBEXHLevel3X 4 13 2" xfId="15835"/>
    <cellStyle name="SAPBEXHLevel3X 4 13 3" xfId="28732"/>
    <cellStyle name="SAPBEXHLevel3X 4 14" xfId="6682"/>
    <cellStyle name="SAPBEXHLevel3X 4 14 2" xfId="15836"/>
    <cellStyle name="SAPBEXHLevel3X 4 14 3" xfId="28926"/>
    <cellStyle name="SAPBEXHLevel3X 4 15" xfId="6852"/>
    <cellStyle name="SAPBEXHLevel3X 4 15 2" xfId="15837"/>
    <cellStyle name="SAPBEXHLevel3X 4 15 3" xfId="29096"/>
    <cellStyle name="SAPBEXHLevel3X 4 16" xfId="15831"/>
    <cellStyle name="SAPBEXHLevel3X 4 17" xfId="24855"/>
    <cellStyle name="SAPBEXHLevel3X 4 2" xfId="2657"/>
    <cellStyle name="SAPBEXHLevel3X 4 2 2" xfId="15838"/>
    <cellStyle name="SAPBEXHLevel3X 4 2 3" xfId="24928"/>
    <cellStyle name="SAPBEXHLevel3X 4 3" xfId="4568"/>
    <cellStyle name="SAPBEXHLevel3X 4 3 2" xfId="15839"/>
    <cellStyle name="SAPBEXHLevel3X 4 3 3" xfId="26812"/>
    <cellStyle name="SAPBEXHLevel3X 4 4" xfId="4974"/>
    <cellStyle name="SAPBEXHLevel3X 4 4 2" xfId="15840"/>
    <cellStyle name="SAPBEXHLevel3X 4 4 3" xfId="27218"/>
    <cellStyle name="SAPBEXHLevel3X 4 5" xfId="4443"/>
    <cellStyle name="SAPBEXHLevel3X 4 5 2" xfId="15841"/>
    <cellStyle name="SAPBEXHLevel3X 4 5 3" xfId="26687"/>
    <cellStyle name="SAPBEXHLevel3X 4 6" xfId="5099"/>
    <cellStyle name="SAPBEXHLevel3X 4 6 2" xfId="15842"/>
    <cellStyle name="SAPBEXHLevel3X 4 6 3" xfId="27343"/>
    <cellStyle name="SAPBEXHLevel3X 4 7" xfId="5298"/>
    <cellStyle name="SAPBEXHLevel3X 4 7 2" xfId="15843"/>
    <cellStyle name="SAPBEXHLevel3X 4 7 3" xfId="27542"/>
    <cellStyle name="SAPBEXHLevel3X 4 8" xfId="5497"/>
    <cellStyle name="SAPBEXHLevel3X 4 8 2" xfId="15844"/>
    <cellStyle name="SAPBEXHLevel3X 4 8 3" xfId="27741"/>
    <cellStyle name="SAPBEXHLevel3X 4 9" xfId="5696"/>
    <cellStyle name="SAPBEXHLevel3X 4 9 2" xfId="15845"/>
    <cellStyle name="SAPBEXHLevel3X 4 9 3" xfId="27940"/>
    <cellStyle name="SAPBEXHLevel3X 40" xfId="9492"/>
    <cellStyle name="SAPBEXHLevel3X 40 2" xfId="15846"/>
    <cellStyle name="SAPBEXHLevel3X 40 3" xfId="30829"/>
    <cellStyle name="SAPBEXHLevel3X 41" xfId="10062"/>
    <cellStyle name="SAPBEXHLevel3X 41 2" xfId="15847"/>
    <cellStyle name="SAPBEXHLevel3X 41 3" xfId="31150"/>
    <cellStyle name="SAPBEXHLevel3X 42" xfId="10067"/>
    <cellStyle name="SAPBEXHLevel3X 42 2" xfId="15848"/>
    <cellStyle name="SAPBEXHLevel3X 42 3" xfId="31155"/>
    <cellStyle name="SAPBEXHLevel3X 43" xfId="10072"/>
    <cellStyle name="SAPBEXHLevel3X 43 2" xfId="15849"/>
    <cellStyle name="SAPBEXHLevel3X 43 3" xfId="31160"/>
    <cellStyle name="SAPBEXHLevel3X 44" xfId="10077"/>
    <cellStyle name="SAPBEXHLevel3X 44 2" xfId="15850"/>
    <cellStyle name="SAPBEXHLevel3X 44 3" xfId="31165"/>
    <cellStyle name="SAPBEXHLevel3X 45" xfId="10188"/>
    <cellStyle name="SAPBEXHLevel3X 45 2" xfId="15851"/>
    <cellStyle name="SAPBEXHLevel3X 45 3" xfId="31276"/>
    <cellStyle name="SAPBEXHLevel3X 46" xfId="10214"/>
    <cellStyle name="SAPBEXHLevel3X 46 2" xfId="15852"/>
    <cellStyle name="SAPBEXHLevel3X 46 3" xfId="31302"/>
    <cellStyle name="SAPBEXHLevel3X 47" xfId="10358"/>
    <cellStyle name="SAPBEXHLevel3X 47 2" xfId="15853"/>
    <cellStyle name="SAPBEXHLevel3X 47 3" xfId="31446"/>
    <cellStyle name="SAPBEXHLevel3X 48" xfId="10376"/>
    <cellStyle name="SAPBEXHLevel3X 48 2" xfId="15854"/>
    <cellStyle name="SAPBEXHLevel3X 48 3" xfId="31464"/>
    <cellStyle name="SAPBEXHLevel3X 49" xfId="10460"/>
    <cellStyle name="SAPBEXHLevel3X 49 2" xfId="15855"/>
    <cellStyle name="SAPBEXHLevel3X 49 3" xfId="31548"/>
    <cellStyle name="SAPBEXHLevel3X 5" xfId="2591"/>
    <cellStyle name="SAPBEXHLevel3X 5 10" xfId="5890"/>
    <cellStyle name="SAPBEXHLevel3X 5 10 2" xfId="15857"/>
    <cellStyle name="SAPBEXHLevel3X 5 10 3" xfId="28134"/>
    <cellStyle name="SAPBEXHLevel3X 5 11" xfId="6088"/>
    <cellStyle name="SAPBEXHLevel3X 5 11 2" xfId="15858"/>
    <cellStyle name="SAPBEXHLevel3X 5 11 3" xfId="28332"/>
    <cellStyle name="SAPBEXHLevel3X 5 12" xfId="6286"/>
    <cellStyle name="SAPBEXHLevel3X 5 12 2" xfId="15859"/>
    <cellStyle name="SAPBEXHLevel3X 5 12 3" xfId="28530"/>
    <cellStyle name="SAPBEXHLevel3X 5 13" xfId="6484"/>
    <cellStyle name="SAPBEXHLevel3X 5 13 2" xfId="15860"/>
    <cellStyle name="SAPBEXHLevel3X 5 13 3" xfId="28728"/>
    <cellStyle name="SAPBEXHLevel3X 5 14" xfId="6679"/>
    <cellStyle name="SAPBEXHLevel3X 5 14 2" xfId="15861"/>
    <cellStyle name="SAPBEXHLevel3X 5 14 3" xfId="28923"/>
    <cellStyle name="SAPBEXHLevel3X 5 15" xfId="6849"/>
    <cellStyle name="SAPBEXHLevel3X 5 15 2" xfId="15862"/>
    <cellStyle name="SAPBEXHLevel3X 5 15 3" xfId="29093"/>
    <cellStyle name="SAPBEXHLevel3X 5 16" xfId="15856"/>
    <cellStyle name="SAPBEXHLevel3X 5 17" xfId="24862"/>
    <cellStyle name="SAPBEXHLevel3X 5 2" xfId="2664"/>
    <cellStyle name="SAPBEXHLevel3X 5 2 2" xfId="15863"/>
    <cellStyle name="SAPBEXHLevel3X 5 2 3" xfId="24935"/>
    <cellStyle name="SAPBEXHLevel3X 5 3" xfId="4570"/>
    <cellStyle name="SAPBEXHLevel3X 5 3 2" xfId="15864"/>
    <cellStyle name="SAPBEXHLevel3X 5 3 3" xfId="26814"/>
    <cellStyle name="SAPBEXHLevel3X 5 4" xfId="4972"/>
    <cellStyle name="SAPBEXHLevel3X 5 4 2" xfId="15865"/>
    <cellStyle name="SAPBEXHLevel3X 5 4 3" xfId="27216"/>
    <cellStyle name="SAPBEXHLevel3X 5 5" xfId="4447"/>
    <cellStyle name="SAPBEXHLevel3X 5 5 2" xfId="15866"/>
    <cellStyle name="SAPBEXHLevel3X 5 5 3" xfId="26691"/>
    <cellStyle name="SAPBEXHLevel3X 5 6" xfId="5095"/>
    <cellStyle name="SAPBEXHLevel3X 5 6 2" xfId="15867"/>
    <cellStyle name="SAPBEXHLevel3X 5 6 3" xfId="27339"/>
    <cellStyle name="SAPBEXHLevel3X 5 7" xfId="5294"/>
    <cellStyle name="SAPBEXHLevel3X 5 7 2" xfId="15868"/>
    <cellStyle name="SAPBEXHLevel3X 5 7 3" xfId="27538"/>
    <cellStyle name="SAPBEXHLevel3X 5 8" xfId="5493"/>
    <cellStyle name="SAPBEXHLevel3X 5 8 2" xfId="15869"/>
    <cellStyle name="SAPBEXHLevel3X 5 8 3" xfId="27737"/>
    <cellStyle name="SAPBEXHLevel3X 5 9" xfId="5692"/>
    <cellStyle name="SAPBEXHLevel3X 5 9 2" xfId="15870"/>
    <cellStyle name="SAPBEXHLevel3X 5 9 3" xfId="27936"/>
    <cellStyle name="SAPBEXHLevel3X 50" xfId="10486"/>
    <cellStyle name="SAPBEXHLevel3X 50 2" xfId="15871"/>
    <cellStyle name="SAPBEXHLevel3X 50 3" xfId="31574"/>
    <cellStyle name="SAPBEXHLevel3X 51" xfId="10509"/>
    <cellStyle name="SAPBEXHLevel3X 51 2" xfId="15872"/>
    <cellStyle name="SAPBEXHLevel3X 51 3" xfId="31597"/>
    <cellStyle name="SAPBEXHLevel3X 52" xfId="10530"/>
    <cellStyle name="SAPBEXHLevel3X 52 2" xfId="15873"/>
    <cellStyle name="SAPBEXHLevel3X 52 3" xfId="31618"/>
    <cellStyle name="SAPBEXHLevel3X 53" xfId="10548"/>
    <cellStyle name="SAPBEXHLevel3X 53 2" xfId="15874"/>
    <cellStyle name="SAPBEXHLevel3X 53 3" xfId="31636"/>
    <cellStyle name="SAPBEXHLevel3X 54" xfId="10603"/>
    <cellStyle name="SAPBEXHLevel3X 54 2" xfId="15875"/>
    <cellStyle name="SAPBEXHLevel3X 54 3" xfId="31691"/>
    <cellStyle name="SAPBEXHLevel3X 55" xfId="15431"/>
    <cellStyle name="SAPBEXHLevel3X 56" xfId="24806"/>
    <cellStyle name="SAPBEXHLevel3X 6" xfId="2600"/>
    <cellStyle name="SAPBEXHLevel3X 6 10" xfId="5887"/>
    <cellStyle name="SAPBEXHLevel3X 6 10 2" xfId="15877"/>
    <cellStyle name="SAPBEXHLevel3X 6 10 3" xfId="28131"/>
    <cellStyle name="SAPBEXHLevel3X 6 11" xfId="6085"/>
    <cellStyle name="SAPBEXHLevel3X 6 11 2" xfId="15878"/>
    <cellStyle name="SAPBEXHLevel3X 6 11 3" xfId="28329"/>
    <cellStyle name="SAPBEXHLevel3X 6 12" xfId="6283"/>
    <cellStyle name="SAPBEXHLevel3X 6 12 2" xfId="15879"/>
    <cellStyle name="SAPBEXHLevel3X 6 12 3" xfId="28527"/>
    <cellStyle name="SAPBEXHLevel3X 6 13" xfId="6481"/>
    <cellStyle name="SAPBEXHLevel3X 6 13 2" xfId="15880"/>
    <cellStyle name="SAPBEXHLevel3X 6 13 3" xfId="28725"/>
    <cellStyle name="SAPBEXHLevel3X 6 14" xfId="6676"/>
    <cellStyle name="SAPBEXHLevel3X 6 14 2" xfId="15881"/>
    <cellStyle name="SAPBEXHLevel3X 6 14 3" xfId="28920"/>
    <cellStyle name="SAPBEXHLevel3X 6 15" xfId="6846"/>
    <cellStyle name="SAPBEXHLevel3X 6 15 2" xfId="15882"/>
    <cellStyle name="SAPBEXHLevel3X 6 15 3" xfId="29090"/>
    <cellStyle name="SAPBEXHLevel3X 6 16" xfId="15876"/>
    <cellStyle name="SAPBEXHLevel3X 6 17" xfId="24871"/>
    <cellStyle name="SAPBEXHLevel3X 6 2" xfId="2671"/>
    <cellStyle name="SAPBEXHLevel3X 6 2 2" xfId="15883"/>
    <cellStyle name="SAPBEXHLevel3X 6 2 3" xfId="24942"/>
    <cellStyle name="SAPBEXHLevel3X 6 3" xfId="4571"/>
    <cellStyle name="SAPBEXHLevel3X 6 3 2" xfId="15884"/>
    <cellStyle name="SAPBEXHLevel3X 6 3 3" xfId="26815"/>
    <cellStyle name="SAPBEXHLevel3X 6 4" xfId="4971"/>
    <cellStyle name="SAPBEXHLevel3X 6 4 2" xfId="15885"/>
    <cellStyle name="SAPBEXHLevel3X 6 4 3" xfId="27215"/>
    <cellStyle name="SAPBEXHLevel3X 6 5" xfId="4450"/>
    <cellStyle name="SAPBEXHLevel3X 6 5 2" xfId="15886"/>
    <cellStyle name="SAPBEXHLevel3X 6 5 3" xfId="26694"/>
    <cellStyle name="SAPBEXHLevel3X 6 6" xfId="5092"/>
    <cellStyle name="SAPBEXHLevel3X 6 6 2" xfId="15887"/>
    <cellStyle name="SAPBEXHLevel3X 6 6 3" xfId="27336"/>
    <cellStyle name="SAPBEXHLevel3X 6 7" xfId="5291"/>
    <cellStyle name="SAPBEXHLevel3X 6 7 2" xfId="15888"/>
    <cellStyle name="SAPBEXHLevel3X 6 7 3" xfId="27535"/>
    <cellStyle name="SAPBEXHLevel3X 6 8" xfId="5490"/>
    <cellStyle name="SAPBEXHLevel3X 6 8 2" xfId="15889"/>
    <cellStyle name="SAPBEXHLevel3X 6 8 3" xfId="27734"/>
    <cellStyle name="SAPBEXHLevel3X 6 9" xfId="5689"/>
    <cellStyle name="SAPBEXHLevel3X 6 9 2" xfId="15890"/>
    <cellStyle name="SAPBEXHLevel3X 6 9 3" xfId="27933"/>
    <cellStyle name="SAPBEXHLevel3X 7" xfId="2617"/>
    <cellStyle name="SAPBEXHLevel3X 7 10" xfId="5883"/>
    <cellStyle name="SAPBEXHLevel3X 7 10 2" xfId="15892"/>
    <cellStyle name="SAPBEXHLevel3X 7 10 3" xfId="28127"/>
    <cellStyle name="SAPBEXHLevel3X 7 11" xfId="6081"/>
    <cellStyle name="SAPBEXHLevel3X 7 11 2" xfId="15893"/>
    <cellStyle name="SAPBEXHLevel3X 7 11 3" xfId="28325"/>
    <cellStyle name="SAPBEXHLevel3X 7 12" xfId="6279"/>
    <cellStyle name="SAPBEXHLevel3X 7 12 2" xfId="15894"/>
    <cellStyle name="SAPBEXHLevel3X 7 12 3" xfId="28523"/>
    <cellStyle name="SAPBEXHLevel3X 7 13" xfId="6477"/>
    <cellStyle name="SAPBEXHLevel3X 7 13 2" xfId="15895"/>
    <cellStyle name="SAPBEXHLevel3X 7 13 3" xfId="28721"/>
    <cellStyle name="SAPBEXHLevel3X 7 14" xfId="6673"/>
    <cellStyle name="SAPBEXHLevel3X 7 14 2" xfId="15896"/>
    <cellStyle name="SAPBEXHLevel3X 7 14 3" xfId="28917"/>
    <cellStyle name="SAPBEXHLevel3X 7 15" xfId="6843"/>
    <cellStyle name="SAPBEXHLevel3X 7 15 2" xfId="15897"/>
    <cellStyle name="SAPBEXHLevel3X 7 15 3" xfId="29087"/>
    <cellStyle name="SAPBEXHLevel3X 7 16" xfId="15891"/>
    <cellStyle name="SAPBEXHLevel3X 7 17" xfId="24888"/>
    <cellStyle name="SAPBEXHLevel3X 7 2" xfId="2678"/>
    <cellStyle name="SAPBEXHLevel3X 7 2 2" xfId="15898"/>
    <cellStyle name="SAPBEXHLevel3X 7 2 3" xfId="24949"/>
    <cellStyle name="SAPBEXHLevel3X 7 3" xfId="4573"/>
    <cellStyle name="SAPBEXHLevel3X 7 3 2" xfId="15899"/>
    <cellStyle name="SAPBEXHLevel3X 7 3 3" xfId="26817"/>
    <cellStyle name="SAPBEXHLevel3X 7 4" xfId="4969"/>
    <cellStyle name="SAPBEXHLevel3X 7 4 2" xfId="15900"/>
    <cellStyle name="SAPBEXHLevel3X 7 4 3" xfId="27213"/>
    <cellStyle name="SAPBEXHLevel3X 7 5" xfId="4454"/>
    <cellStyle name="SAPBEXHLevel3X 7 5 2" xfId="15901"/>
    <cellStyle name="SAPBEXHLevel3X 7 5 3" xfId="26698"/>
    <cellStyle name="SAPBEXHLevel3X 7 6" xfId="5088"/>
    <cellStyle name="SAPBEXHLevel3X 7 6 2" xfId="15902"/>
    <cellStyle name="SAPBEXHLevel3X 7 6 3" xfId="27332"/>
    <cellStyle name="SAPBEXHLevel3X 7 7" xfId="5287"/>
    <cellStyle name="SAPBEXHLevel3X 7 7 2" xfId="15903"/>
    <cellStyle name="SAPBEXHLevel3X 7 7 3" xfId="27531"/>
    <cellStyle name="SAPBEXHLevel3X 7 8" xfId="5486"/>
    <cellStyle name="SAPBEXHLevel3X 7 8 2" xfId="15904"/>
    <cellStyle name="SAPBEXHLevel3X 7 8 3" xfId="27730"/>
    <cellStyle name="SAPBEXHLevel3X 7 9" xfId="5685"/>
    <cellStyle name="SAPBEXHLevel3X 7 9 2" xfId="15905"/>
    <cellStyle name="SAPBEXHLevel3X 7 9 3" xfId="27929"/>
    <cellStyle name="SAPBEXHLevel3X 8" xfId="2626"/>
    <cellStyle name="SAPBEXHLevel3X 8 10" xfId="5880"/>
    <cellStyle name="SAPBEXHLevel3X 8 10 2" xfId="15907"/>
    <cellStyle name="SAPBEXHLevel3X 8 10 3" xfId="28124"/>
    <cellStyle name="SAPBEXHLevel3X 8 11" xfId="6078"/>
    <cellStyle name="SAPBEXHLevel3X 8 11 2" xfId="15908"/>
    <cellStyle name="SAPBEXHLevel3X 8 11 3" xfId="28322"/>
    <cellStyle name="SAPBEXHLevel3X 8 12" xfId="6276"/>
    <cellStyle name="SAPBEXHLevel3X 8 12 2" xfId="15909"/>
    <cellStyle name="SAPBEXHLevel3X 8 12 3" xfId="28520"/>
    <cellStyle name="SAPBEXHLevel3X 8 13" xfId="6474"/>
    <cellStyle name="SAPBEXHLevel3X 8 13 2" xfId="15910"/>
    <cellStyle name="SAPBEXHLevel3X 8 13 3" xfId="28718"/>
    <cellStyle name="SAPBEXHLevel3X 8 14" xfId="6670"/>
    <cellStyle name="SAPBEXHLevel3X 8 14 2" xfId="15911"/>
    <cellStyle name="SAPBEXHLevel3X 8 14 3" xfId="28914"/>
    <cellStyle name="SAPBEXHLevel3X 8 15" xfId="6840"/>
    <cellStyle name="SAPBEXHLevel3X 8 15 2" xfId="15912"/>
    <cellStyle name="SAPBEXHLevel3X 8 15 3" xfId="29084"/>
    <cellStyle name="SAPBEXHLevel3X 8 16" xfId="15906"/>
    <cellStyle name="SAPBEXHLevel3X 8 17" xfId="24897"/>
    <cellStyle name="SAPBEXHLevel3X 8 2" xfId="2685"/>
    <cellStyle name="SAPBEXHLevel3X 8 2 2" xfId="15913"/>
    <cellStyle name="SAPBEXHLevel3X 8 2 3" xfId="24956"/>
    <cellStyle name="SAPBEXHLevel3X 8 3" xfId="4574"/>
    <cellStyle name="SAPBEXHLevel3X 8 3 2" xfId="15914"/>
    <cellStyle name="SAPBEXHLevel3X 8 3 3" xfId="26818"/>
    <cellStyle name="SAPBEXHLevel3X 8 4" xfId="4968"/>
    <cellStyle name="SAPBEXHLevel3X 8 4 2" xfId="15915"/>
    <cellStyle name="SAPBEXHLevel3X 8 4 3" xfId="27212"/>
    <cellStyle name="SAPBEXHLevel3X 8 5" xfId="4457"/>
    <cellStyle name="SAPBEXHLevel3X 8 5 2" xfId="15916"/>
    <cellStyle name="SAPBEXHLevel3X 8 5 3" xfId="26701"/>
    <cellStyle name="SAPBEXHLevel3X 8 6" xfId="5085"/>
    <cellStyle name="SAPBEXHLevel3X 8 6 2" xfId="15917"/>
    <cellStyle name="SAPBEXHLevel3X 8 6 3" xfId="27329"/>
    <cellStyle name="SAPBEXHLevel3X 8 7" xfId="5284"/>
    <cellStyle name="SAPBEXHLevel3X 8 7 2" xfId="15918"/>
    <cellStyle name="SAPBEXHLevel3X 8 7 3" xfId="27528"/>
    <cellStyle name="SAPBEXHLevel3X 8 8" xfId="5483"/>
    <cellStyle name="SAPBEXHLevel3X 8 8 2" xfId="15919"/>
    <cellStyle name="SAPBEXHLevel3X 8 8 3" xfId="27727"/>
    <cellStyle name="SAPBEXHLevel3X 8 9" xfId="5682"/>
    <cellStyle name="SAPBEXHLevel3X 8 9 2" xfId="15920"/>
    <cellStyle name="SAPBEXHLevel3X 8 9 3" xfId="27926"/>
    <cellStyle name="SAPBEXHLevel3X 9" xfId="2635"/>
    <cellStyle name="SAPBEXHLevel3X 9 10" xfId="5865"/>
    <cellStyle name="SAPBEXHLevel3X 9 10 2" xfId="15922"/>
    <cellStyle name="SAPBEXHLevel3X 9 10 3" xfId="28109"/>
    <cellStyle name="SAPBEXHLevel3X 9 11" xfId="6063"/>
    <cellStyle name="SAPBEXHLevel3X 9 11 2" xfId="15923"/>
    <cellStyle name="SAPBEXHLevel3X 9 11 3" xfId="28307"/>
    <cellStyle name="SAPBEXHLevel3X 9 12" xfId="6261"/>
    <cellStyle name="SAPBEXHLevel3X 9 12 2" xfId="15924"/>
    <cellStyle name="SAPBEXHLevel3X 9 12 3" xfId="28505"/>
    <cellStyle name="SAPBEXHLevel3X 9 13" xfId="6459"/>
    <cellStyle name="SAPBEXHLevel3X 9 13 2" xfId="15925"/>
    <cellStyle name="SAPBEXHLevel3X 9 13 3" xfId="28703"/>
    <cellStyle name="SAPBEXHLevel3X 9 14" xfId="6656"/>
    <cellStyle name="SAPBEXHLevel3X 9 14 2" xfId="15926"/>
    <cellStyle name="SAPBEXHLevel3X 9 14 3" xfId="28900"/>
    <cellStyle name="SAPBEXHLevel3X 9 15" xfId="6826"/>
    <cellStyle name="SAPBEXHLevel3X 9 15 2" xfId="15927"/>
    <cellStyle name="SAPBEXHLevel3X 9 15 3" xfId="29070"/>
    <cellStyle name="SAPBEXHLevel3X 9 16" xfId="15921"/>
    <cellStyle name="SAPBEXHLevel3X 9 17" xfId="24906"/>
    <cellStyle name="SAPBEXHLevel3X 9 2" xfId="2692"/>
    <cellStyle name="SAPBEXHLevel3X 9 2 2" xfId="15928"/>
    <cellStyle name="SAPBEXHLevel3X 9 2 3" xfId="24963"/>
    <cellStyle name="SAPBEXHLevel3X 9 3" xfId="4576"/>
    <cellStyle name="SAPBEXHLevel3X 9 3 2" xfId="15929"/>
    <cellStyle name="SAPBEXHLevel3X 9 3 3" xfId="26820"/>
    <cellStyle name="SAPBEXHLevel3X 9 4" xfId="4966"/>
    <cellStyle name="SAPBEXHLevel3X 9 4 2" xfId="15930"/>
    <cellStyle name="SAPBEXHLevel3X 9 4 3" xfId="27210"/>
    <cellStyle name="SAPBEXHLevel3X 9 5" xfId="4472"/>
    <cellStyle name="SAPBEXHLevel3X 9 5 2" xfId="15931"/>
    <cellStyle name="SAPBEXHLevel3X 9 5 3" xfId="26716"/>
    <cellStyle name="SAPBEXHLevel3X 9 6" xfId="5070"/>
    <cellStyle name="SAPBEXHLevel3X 9 6 2" xfId="15932"/>
    <cellStyle name="SAPBEXHLevel3X 9 6 3" xfId="27314"/>
    <cellStyle name="SAPBEXHLevel3X 9 7" xfId="5269"/>
    <cellStyle name="SAPBEXHLevel3X 9 7 2" xfId="15933"/>
    <cellStyle name="SAPBEXHLevel3X 9 7 3" xfId="27513"/>
    <cellStyle name="SAPBEXHLevel3X 9 8" xfId="5468"/>
    <cellStyle name="SAPBEXHLevel3X 9 8 2" xfId="15934"/>
    <cellStyle name="SAPBEXHLevel3X 9 8 3" xfId="27712"/>
    <cellStyle name="SAPBEXHLevel3X 9 9" xfId="5667"/>
    <cellStyle name="SAPBEXHLevel3X 9 9 2" xfId="15935"/>
    <cellStyle name="SAPBEXHLevel3X 9 9 3" xfId="27911"/>
    <cellStyle name="SAPBEXinputData" xfId="2526"/>
    <cellStyle name="SAPBEXinputData 10" xfId="2702"/>
    <cellStyle name="SAPBEXinputData 10 10" xfId="5860"/>
    <cellStyle name="SAPBEXinputData 10 10 2" xfId="15938"/>
    <cellStyle name="SAPBEXinputData 10 10 3" xfId="28104"/>
    <cellStyle name="SAPBEXinputData 10 11" xfId="6058"/>
    <cellStyle name="SAPBEXinputData 10 11 2" xfId="15939"/>
    <cellStyle name="SAPBEXinputData 10 11 3" xfId="28302"/>
    <cellStyle name="SAPBEXinputData 10 12" xfId="6256"/>
    <cellStyle name="SAPBEXinputData 10 12 2" xfId="15940"/>
    <cellStyle name="SAPBEXinputData 10 12 3" xfId="28500"/>
    <cellStyle name="SAPBEXinputData 10 13" xfId="6454"/>
    <cellStyle name="SAPBEXinputData 10 13 2" xfId="15941"/>
    <cellStyle name="SAPBEXinputData 10 13 3" xfId="28698"/>
    <cellStyle name="SAPBEXinputData 10 14" xfId="6652"/>
    <cellStyle name="SAPBEXinputData 10 14 2" xfId="15942"/>
    <cellStyle name="SAPBEXinputData 10 14 3" xfId="28896"/>
    <cellStyle name="SAPBEXinputData 10 15" xfId="6822"/>
    <cellStyle name="SAPBEXinputData 10 15 2" xfId="15943"/>
    <cellStyle name="SAPBEXinputData 10 15 3" xfId="29066"/>
    <cellStyle name="SAPBEXinputData 10 16" xfId="15937"/>
    <cellStyle name="SAPBEXinputData 10 17" xfId="24973"/>
    <cellStyle name="SAPBEXinputData 10 2" xfId="2749"/>
    <cellStyle name="SAPBEXinputData 10 2 2" xfId="15944"/>
    <cellStyle name="SAPBEXinputData 10 2 3" xfId="25019"/>
    <cellStyle name="SAPBEXinputData 10 3" xfId="4578"/>
    <cellStyle name="SAPBEXinputData 10 3 2" xfId="15945"/>
    <cellStyle name="SAPBEXinputData 10 3 3" xfId="26822"/>
    <cellStyle name="SAPBEXinputData 10 4" xfId="4964"/>
    <cellStyle name="SAPBEXinputData 10 4 2" xfId="15946"/>
    <cellStyle name="SAPBEXinputData 10 4 3" xfId="27208"/>
    <cellStyle name="SAPBEXinputData 10 5" xfId="4477"/>
    <cellStyle name="SAPBEXinputData 10 5 2" xfId="15947"/>
    <cellStyle name="SAPBEXinputData 10 5 3" xfId="26721"/>
    <cellStyle name="SAPBEXinputData 10 6" xfId="5065"/>
    <cellStyle name="SAPBEXinputData 10 6 2" xfId="15948"/>
    <cellStyle name="SAPBEXinputData 10 6 3" xfId="27309"/>
    <cellStyle name="SAPBEXinputData 10 7" xfId="5264"/>
    <cellStyle name="SAPBEXinputData 10 7 2" xfId="15949"/>
    <cellStyle name="SAPBEXinputData 10 7 3" xfId="27508"/>
    <cellStyle name="SAPBEXinputData 10 8" xfId="5463"/>
    <cellStyle name="SAPBEXinputData 10 8 2" xfId="15950"/>
    <cellStyle name="SAPBEXinputData 10 8 3" xfId="27707"/>
    <cellStyle name="SAPBEXinputData 10 9" xfId="5662"/>
    <cellStyle name="SAPBEXinputData 10 9 2" xfId="15951"/>
    <cellStyle name="SAPBEXinputData 10 9 3" xfId="27906"/>
    <cellStyle name="SAPBEXinputData 11" xfId="2711"/>
    <cellStyle name="SAPBEXinputData 11 10" xfId="5857"/>
    <cellStyle name="SAPBEXinputData 11 10 2" xfId="15953"/>
    <cellStyle name="SAPBEXinputData 11 10 3" xfId="28101"/>
    <cellStyle name="SAPBEXinputData 11 11" xfId="6055"/>
    <cellStyle name="SAPBEXinputData 11 11 2" xfId="15954"/>
    <cellStyle name="SAPBEXinputData 11 11 3" xfId="28299"/>
    <cellStyle name="SAPBEXinputData 11 12" xfId="6253"/>
    <cellStyle name="SAPBEXinputData 11 12 2" xfId="15955"/>
    <cellStyle name="SAPBEXinputData 11 12 3" xfId="28497"/>
    <cellStyle name="SAPBEXinputData 11 13" xfId="6451"/>
    <cellStyle name="SAPBEXinputData 11 13 2" xfId="15956"/>
    <cellStyle name="SAPBEXinputData 11 13 3" xfId="28695"/>
    <cellStyle name="SAPBEXinputData 11 14" xfId="6649"/>
    <cellStyle name="SAPBEXinputData 11 14 2" xfId="15957"/>
    <cellStyle name="SAPBEXinputData 11 14 3" xfId="28893"/>
    <cellStyle name="SAPBEXinputData 11 15" xfId="6819"/>
    <cellStyle name="SAPBEXinputData 11 15 2" xfId="15958"/>
    <cellStyle name="SAPBEXinputData 11 15 3" xfId="29063"/>
    <cellStyle name="SAPBEXinputData 11 16" xfId="15952"/>
    <cellStyle name="SAPBEXinputData 11 17" xfId="24982"/>
    <cellStyle name="SAPBEXinputData 11 2" xfId="2756"/>
    <cellStyle name="SAPBEXinputData 11 2 2" xfId="15959"/>
    <cellStyle name="SAPBEXinputData 11 2 3" xfId="25026"/>
    <cellStyle name="SAPBEXinputData 11 3" xfId="4579"/>
    <cellStyle name="SAPBEXinputData 11 3 2" xfId="15960"/>
    <cellStyle name="SAPBEXinputData 11 3 3" xfId="26823"/>
    <cellStyle name="SAPBEXinputData 11 4" xfId="4963"/>
    <cellStyle name="SAPBEXinputData 11 4 2" xfId="15961"/>
    <cellStyle name="SAPBEXinputData 11 4 3" xfId="27207"/>
    <cellStyle name="SAPBEXinputData 11 5" xfId="4480"/>
    <cellStyle name="SAPBEXinputData 11 5 2" xfId="15962"/>
    <cellStyle name="SAPBEXinputData 11 5 3" xfId="26724"/>
    <cellStyle name="SAPBEXinputData 11 6" xfId="5062"/>
    <cellStyle name="SAPBEXinputData 11 6 2" xfId="15963"/>
    <cellStyle name="SAPBEXinputData 11 6 3" xfId="27306"/>
    <cellStyle name="SAPBEXinputData 11 7" xfId="5261"/>
    <cellStyle name="SAPBEXinputData 11 7 2" xfId="15964"/>
    <cellStyle name="SAPBEXinputData 11 7 3" xfId="27505"/>
    <cellStyle name="SAPBEXinputData 11 8" xfId="5460"/>
    <cellStyle name="SAPBEXinputData 11 8 2" xfId="15965"/>
    <cellStyle name="SAPBEXinputData 11 8 3" xfId="27704"/>
    <cellStyle name="SAPBEXinputData 11 9" xfId="5659"/>
    <cellStyle name="SAPBEXinputData 11 9 2" xfId="15966"/>
    <cellStyle name="SAPBEXinputData 11 9 3" xfId="27903"/>
    <cellStyle name="SAPBEXinputData 12" xfId="2720"/>
    <cellStyle name="SAPBEXinputData 12 10" xfId="5856"/>
    <cellStyle name="SAPBEXinputData 12 10 2" xfId="15968"/>
    <cellStyle name="SAPBEXinputData 12 10 3" xfId="28100"/>
    <cellStyle name="SAPBEXinputData 12 11" xfId="6054"/>
    <cellStyle name="SAPBEXinputData 12 11 2" xfId="15969"/>
    <cellStyle name="SAPBEXinputData 12 11 3" xfId="28298"/>
    <cellStyle name="SAPBEXinputData 12 12" xfId="6252"/>
    <cellStyle name="SAPBEXinputData 12 12 2" xfId="15970"/>
    <cellStyle name="SAPBEXinputData 12 12 3" xfId="28496"/>
    <cellStyle name="SAPBEXinputData 12 13" xfId="6450"/>
    <cellStyle name="SAPBEXinputData 12 13 2" xfId="15971"/>
    <cellStyle name="SAPBEXinputData 12 13 3" xfId="28694"/>
    <cellStyle name="SAPBEXinputData 12 14" xfId="6648"/>
    <cellStyle name="SAPBEXinputData 12 14 2" xfId="15972"/>
    <cellStyle name="SAPBEXinputData 12 14 3" xfId="28892"/>
    <cellStyle name="SAPBEXinputData 12 15" xfId="6818"/>
    <cellStyle name="SAPBEXinputData 12 15 2" xfId="15973"/>
    <cellStyle name="SAPBEXinputData 12 15 3" xfId="29062"/>
    <cellStyle name="SAPBEXinputData 12 16" xfId="15967"/>
    <cellStyle name="SAPBEXinputData 12 17" xfId="24991"/>
    <cellStyle name="SAPBEXinputData 12 2" xfId="2763"/>
    <cellStyle name="SAPBEXinputData 12 2 2" xfId="15974"/>
    <cellStyle name="SAPBEXinputData 12 2 3" xfId="25033"/>
    <cellStyle name="SAPBEXinputData 12 3" xfId="4580"/>
    <cellStyle name="SAPBEXinputData 12 3 2" xfId="15975"/>
    <cellStyle name="SAPBEXinputData 12 3 3" xfId="26824"/>
    <cellStyle name="SAPBEXinputData 12 4" xfId="4962"/>
    <cellStyle name="SAPBEXinputData 12 4 2" xfId="15976"/>
    <cellStyle name="SAPBEXinputData 12 4 3" xfId="27206"/>
    <cellStyle name="SAPBEXinputData 12 5" xfId="4481"/>
    <cellStyle name="SAPBEXinputData 12 5 2" xfId="15977"/>
    <cellStyle name="SAPBEXinputData 12 5 3" xfId="26725"/>
    <cellStyle name="SAPBEXinputData 12 6" xfId="5061"/>
    <cellStyle name="SAPBEXinputData 12 6 2" xfId="15978"/>
    <cellStyle name="SAPBEXinputData 12 6 3" xfId="27305"/>
    <cellStyle name="SAPBEXinputData 12 7" xfId="5260"/>
    <cellStyle name="SAPBEXinputData 12 7 2" xfId="15979"/>
    <cellStyle name="SAPBEXinputData 12 7 3" xfId="27504"/>
    <cellStyle name="SAPBEXinputData 12 8" xfId="5459"/>
    <cellStyle name="SAPBEXinputData 12 8 2" xfId="15980"/>
    <cellStyle name="SAPBEXinputData 12 8 3" xfId="27703"/>
    <cellStyle name="SAPBEXinputData 12 9" xfId="5658"/>
    <cellStyle name="SAPBEXinputData 12 9 2" xfId="15981"/>
    <cellStyle name="SAPBEXinputData 12 9 3" xfId="27902"/>
    <cellStyle name="SAPBEXinputData 13" xfId="2728"/>
    <cellStyle name="SAPBEXinputData 13 10" xfId="5854"/>
    <cellStyle name="SAPBEXinputData 13 10 2" xfId="15983"/>
    <cellStyle name="SAPBEXinputData 13 10 3" xfId="28098"/>
    <cellStyle name="SAPBEXinputData 13 11" xfId="6052"/>
    <cellStyle name="SAPBEXinputData 13 11 2" xfId="15984"/>
    <cellStyle name="SAPBEXinputData 13 11 3" xfId="28296"/>
    <cellStyle name="SAPBEXinputData 13 12" xfId="6250"/>
    <cellStyle name="SAPBEXinputData 13 12 2" xfId="15985"/>
    <cellStyle name="SAPBEXinputData 13 12 3" xfId="28494"/>
    <cellStyle name="SAPBEXinputData 13 13" xfId="6448"/>
    <cellStyle name="SAPBEXinputData 13 13 2" xfId="15986"/>
    <cellStyle name="SAPBEXinputData 13 13 3" xfId="28692"/>
    <cellStyle name="SAPBEXinputData 13 14" xfId="6646"/>
    <cellStyle name="SAPBEXinputData 13 14 2" xfId="15987"/>
    <cellStyle name="SAPBEXinputData 13 14 3" xfId="28890"/>
    <cellStyle name="SAPBEXinputData 13 15" xfId="6816"/>
    <cellStyle name="SAPBEXinputData 13 15 2" xfId="15988"/>
    <cellStyle name="SAPBEXinputData 13 15 3" xfId="29060"/>
    <cellStyle name="SAPBEXinputData 13 16" xfId="15982"/>
    <cellStyle name="SAPBEXinputData 13 17" xfId="24999"/>
    <cellStyle name="SAPBEXinputData 13 2" xfId="2770"/>
    <cellStyle name="SAPBEXinputData 13 2 2" xfId="15989"/>
    <cellStyle name="SAPBEXinputData 13 2 3" xfId="25040"/>
    <cellStyle name="SAPBEXinputData 13 3" xfId="4581"/>
    <cellStyle name="SAPBEXinputData 13 3 2" xfId="15990"/>
    <cellStyle name="SAPBEXinputData 13 3 3" xfId="26825"/>
    <cellStyle name="SAPBEXinputData 13 4" xfId="4961"/>
    <cellStyle name="SAPBEXinputData 13 4 2" xfId="15991"/>
    <cellStyle name="SAPBEXinputData 13 4 3" xfId="27205"/>
    <cellStyle name="SAPBEXinputData 13 5" xfId="4483"/>
    <cellStyle name="SAPBEXinputData 13 5 2" xfId="15992"/>
    <cellStyle name="SAPBEXinputData 13 5 3" xfId="26727"/>
    <cellStyle name="SAPBEXinputData 13 6" xfId="5059"/>
    <cellStyle name="SAPBEXinputData 13 6 2" xfId="15993"/>
    <cellStyle name="SAPBEXinputData 13 6 3" xfId="27303"/>
    <cellStyle name="SAPBEXinputData 13 7" xfId="5258"/>
    <cellStyle name="SAPBEXinputData 13 7 2" xfId="15994"/>
    <cellStyle name="SAPBEXinputData 13 7 3" xfId="27502"/>
    <cellStyle name="SAPBEXinputData 13 8" xfId="5457"/>
    <cellStyle name="SAPBEXinputData 13 8 2" xfId="15995"/>
    <cellStyle name="SAPBEXinputData 13 8 3" xfId="27701"/>
    <cellStyle name="SAPBEXinputData 13 9" xfId="5656"/>
    <cellStyle name="SAPBEXinputData 13 9 2" xfId="15996"/>
    <cellStyle name="SAPBEXinputData 13 9 3" xfId="27900"/>
    <cellStyle name="SAPBEXinputData 14" xfId="2737"/>
    <cellStyle name="SAPBEXinputData 14 10" xfId="5851"/>
    <cellStyle name="SAPBEXinputData 14 10 2" xfId="15998"/>
    <cellStyle name="SAPBEXinputData 14 10 3" xfId="28095"/>
    <cellStyle name="SAPBEXinputData 14 11" xfId="6049"/>
    <cellStyle name="SAPBEXinputData 14 11 2" xfId="15999"/>
    <cellStyle name="SAPBEXinputData 14 11 3" xfId="28293"/>
    <cellStyle name="SAPBEXinputData 14 12" xfId="6247"/>
    <cellStyle name="SAPBEXinputData 14 12 2" xfId="16000"/>
    <cellStyle name="SAPBEXinputData 14 12 3" xfId="28491"/>
    <cellStyle name="SAPBEXinputData 14 13" xfId="6445"/>
    <cellStyle name="SAPBEXinputData 14 13 2" xfId="16001"/>
    <cellStyle name="SAPBEXinputData 14 13 3" xfId="28689"/>
    <cellStyle name="SAPBEXinputData 14 14" xfId="6643"/>
    <cellStyle name="SAPBEXinputData 14 14 2" xfId="16002"/>
    <cellStyle name="SAPBEXinputData 14 14 3" xfId="28887"/>
    <cellStyle name="SAPBEXinputData 14 15" xfId="6813"/>
    <cellStyle name="SAPBEXinputData 14 15 2" xfId="16003"/>
    <cellStyle name="SAPBEXinputData 14 15 3" xfId="29057"/>
    <cellStyle name="SAPBEXinputData 14 16" xfId="15997"/>
    <cellStyle name="SAPBEXinputData 14 17" xfId="25008"/>
    <cellStyle name="SAPBEXinputData 14 2" xfId="2791"/>
    <cellStyle name="SAPBEXinputData 14 2 2" xfId="16004"/>
    <cellStyle name="SAPBEXinputData 14 2 3" xfId="25060"/>
    <cellStyle name="SAPBEXinputData 14 3" xfId="4582"/>
    <cellStyle name="SAPBEXinputData 14 3 2" xfId="16005"/>
    <cellStyle name="SAPBEXinputData 14 3 3" xfId="26826"/>
    <cellStyle name="SAPBEXinputData 14 4" xfId="4960"/>
    <cellStyle name="SAPBEXinputData 14 4 2" xfId="16006"/>
    <cellStyle name="SAPBEXinputData 14 4 3" xfId="27204"/>
    <cellStyle name="SAPBEXinputData 14 5" xfId="4486"/>
    <cellStyle name="SAPBEXinputData 14 5 2" xfId="16007"/>
    <cellStyle name="SAPBEXinputData 14 5 3" xfId="26730"/>
    <cellStyle name="SAPBEXinputData 14 6" xfId="5056"/>
    <cellStyle name="SAPBEXinputData 14 6 2" xfId="16008"/>
    <cellStyle name="SAPBEXinputData 14 6 3" xfId="27300"/>
    <cellStyle name="SAPBEXinputData 14 7" xfId="5255"/>
    <cellStyle name="SAPBEXinputData 14 7 2" xfId="16009"/>
    <cellStyle name="SAPBEXinputData 14 7 3" xfId="27499"/>
    <cellStyle name="SAPBEXinputData 14 8" xfId="5454"/>
    <cellStyle name="SAPBEXinputData 14 8 2" xfId="16010"/>
    <cellStyle name="SAPBEXinputData 14 8 3" xfId="27698"/>
    <cellStyle name="SAPBEXinputData 14 9" xfId="5653"/>
    <cellStyle name="SAPBEXinputData 14 9 2" xfId="16011"/>
    <cellStyle name="SAPBEXinputData 14 9 3" xfId="27897"/>
    <cellStyle name="SAPBEXinputData 15" xfId="2779"/>
    <cellStyle name="SAPBEXinputData 15 10" xfId="5645"/>
    <cellStyle name="SAPBEXinputData 15 10 2" xfId="16013"/>
    <cellStyle name="SAPBEXinputData 15 10 3" xfId="27889"/>
    <cellStyle name="SAPBEXinputData 15 11" xfId="5844"/>
    <cellStyle name="SAPBEXinputData 15 11 2" xfId="16014"/>
    <cellStyle name="SAPBEXinputData 15 11 3" xfId="28088"/>
    <cellStyle name="SAPBEXinputData 15 12" xfId="6042"/>
    <cellStyle name="SAPBEXinputData 15 12 2" xfId="16015"/>
    <cellStyle name="SAPBEXinputData 15 12 3" xfId="28286"/>
    <cellStyle name="SAPBEXinputData 15 13" xfId="6240"/>
    <cellStyle name="SAPBEXinputData 15 13 2" xfId="16016"/>
    <cellStyle name="SAPBEXinputData 15 13 3" xfId="28484"/>
    <cellStyle name="SAPBEXinputData 15 14" xfId="6438"/>
    <cellStyle name="SAPBEXinputData 15 14 2" xfId="16017"/>
    <cellStyle name="SAPBEXinputData 15 14 3" xfId="28682"/>
    <cellStyle name="SAPBEXinputData 15 15" xfId="6636"/>
    <cellStyle name="SAPBEXinputData 15 15 2" xfId="16018"/>
    <cellStyle name="SAPBEXinputData 15 15 3" xfId="28880"/>
    <cellStyle name="SAPBEXinputData 15 16" xfId="16012"/>
    <cellStyle name="SAPBEXinputData 15 17" xfId="25049"/>
    <cellStyle name="SAPBEXinputData 15 2" xfId="2798"/>
    <cellStyle name="SAPBEXinputData 15 2 2" xfId="16019"/>
    <cellStyle name="SAPBEXinputData 15 2 3" xfId="25067"/>
    <cellStyle name="SAPBEXinputData 15 3" xfId="4583"/>
    <cellStyle name="SAPBEXinputData 15 3 2" xfId="16020"/>
    <cellStyle name="SAPBEXinputData 15 3 3" xfId="26827"/>
    <cellStyle name="SAPBEXinputData 15 4" xfId="4959"/>
    <cellStyle name="SAPBEXinputData 15 4 2" xfId="16021"/>
    <cellStyle name="SAPBEXinputData 15 4 3" xfId="27203"/>
    <cellStyle name="SAPBEXinputData 15 5" xfId="4489"/>
    <cellStyle name="SAPBEXinputData 15 5 2" xfId="16022"/>
    <cellStyle name="SAPBEXinputData 15 5 3" xfId="26733"/>
    <cellStyle name="SAPBEXinputData 15 6" xfId="5053"/>
    <cellStyle name="SAPBEXinputData 15 6 2" xfId="16023"/>
    <cellStyle name="SAPBEXinputData 15 6 3" xfId="27297"/>
    <cellStyle name="SAPBEXinputData 15 7" xfId="4361"/>
    <cellStyle name="SAPBEXinputData 15 7 2" xfId="16024"/>
    <cellStyle name="SAPBEXinputData 15 7 3" xfId="26605"/>
    <cellStyle name="SAPBEXinputData 15 8" xfId="5247"/>
    <cellStyle name="SAPBEXinputData 15 8 2" xfId="16025"/>
    <cellStyle name="SAPBEXinputData 15 8 3" xfId="27491"/>
    <cellStyle name="SAPBEXinputData 15 9" xfId="5446"/>
    <cellStyle name="SAPBEXinputData 15 9 2" xfId="16026"/>
    <cellStyle name="SAPBEXinputData 15 9 3" xfId="27690"/>
    <cellStyle name="SAPBEXinputData 16" xfId="2808"/>
    <cellStyle name="SAPBEXinputData 16 10" xfId="5640"/>
    <cellStyle name="SAPBEXinputData 16 10 2" xfId="16028"/>
    <cellStyle name="SAPBEXinputData 16 10 3" xfId="27884"/>
    <cellStyle name="SAPBEXinputData 16 11" xfId="5839"/>
    <cellStyle name="SAPBEXinputData 16 11 2" xfId="16029"/>
    <cellStyle name="SAPBEXinputData 16 11 3" xfId="28083"/>
    <cellStyle name="SAPBEXinputData 16 12" xfId="6037"/>
    <cellStyle name="SAPBEXinputData 16 12 2" xfId="16030"/>
    <cellStyle name="SAPBEXinputData 16 12 3" xfId="28281"/>
    <cellStyle name="SAPBEXinputData 16 13" xfId="6235"/>
    <cellStyle name="SAPBEXinputData 16 13 2" xfId="16031"/>
    <cellStyle name="SAPBEXinputData 16 13 3" xfId="28479"/>
    <cellStyle name="SAPBEXinputData 16 14" xfId="6433"/>
    <cellStyle name="SAPBEXinputData 16 14 2" xfId="16032"/>
    <cellStyle name="SAPBEXinputData 16 14 3" xfId="28677"/>
    <cellStyle name="SAPBEXinputData 16 15" xfId="6631"/>
    <cellStyle name="SAPBEXinputData 16 15 2" xfId="16033"/>
    <cellStyle name="SAPBEXinputData 16 15 3" xfId="28875"/>
    <cellStyle name="SAPBEXinputData 16 16" xfId="16027"/>
    <cellStyle name="SAPBEXinputData 16 17" xfId="25077"/>
    <cellStyle name="SAPBEXinputData 16 2" xfId="2818"/>
    <cellStyle name="SAPBEXinputData 16 2 2" xfId="16034"/>
    <cellStyle name="SAPBEXinputData 16 2 3" xfId="25086"/>
    <cellStyle name="SAPBEXinputData 16 3" xfId="4584"/>
    <cellStyle name="SAPBEXinputData 16 3 2" xfId="16035"/>
    <cellStyle name="SAPBEXinputData 16 3 3" xfId="26828"/>
    <cellStyle name="SAPBEXinputData 16 4" xfId="4958"/>
    <cellStyle name="SAPBEXinputData 16 4 2" xfId="16036"/>
    <cellStyle name="SAPBEXinputData 16 4 3" xfId="27202"/>
    <cellStyle name="SAPBEXinputData 16 5" xfId="4492"/>
    <cellStyle name="SAPBEXinputData 16 5 2" xfId="16037"/>
    <cellStyle name="SAPBEXinputData 16 5 3" xfId="26736"/>
    <cellStyle name="SAPBEXinputData 16 6" xfId="5050"/>
    <cellStyle name="SAPBEXinputData 16 6 2" xfId="16038"/>
    <cellStyle name="SAPBEXinputData 16 6 3" xfId="27294"/>
    <cellStyle name="SAPBEXinputData 16 7" xfId="4358"/>
    <cellStyle name="SAPBEXinputData 16 7 2" xfId="16039"/>
    <cellStyle name="SAPBEXinputData 16 7 3" xfId="26602"/>
    <cellStyle name="SAPBEXinputData 16 8" xfId="5242"/>
    <cellStyle name="SAPBEXinputData 16 8 2" xfId="16040"/>
    <cellStyle name="SAPBEXinputData 16 8 3" xfId="27486"/>
    <cellStyle name="SAPBEXinputData 16 9" xfId="5441"/>
    <cellStyle name="SAPBEXinputData 16 9 2" xfId="16041"/>
    <cellStyle name="SAPBEXinputData 16 9 3" xfId="27685"/>
    <cellStyle name="SAPBEXinputData 17" xfId="2831"/>
    <cellStyle name="SAPBEXinputData 17 10" xfId="5635"/>
    <cellStyle name="SAPBEXinputData 17 10 2" xfId="16043"/>
    <cellStyle name="SAPBEXinputData 17 10 3" xfId="27879"/>
    <cellStyle name="SAPBEXinputData 17 11" xfId="5834"/>
    <cellStyle name="SAPBEXinputData 17 11 2" xfId="16044"/>
    <cellStyle name="SAPBEXinputData 17 11 3" xfId="28078"/>
    <cellStyle name="SAPBEXinputData 17 12" xfId="6032"/>
    <cellStyle name="SAPBEXinputData 17 12 2" xfId="16045"/>
    <cellStyle name="SAPBEXinputData 17 12 3" xfId="28276"/>
    <cellStyle name="SAPBEXinputData 17 13" xfId="6230"/>
    <cellStyle name="SAPBEXinputData 17 13 2" xfId="16046"/>
    <cellStyle name="SAPBEXinputData 17 13 3" xfId="28474"/>
    <cellStyle name="SAPBEXinputData 17 14" xfId="6428"/>
    <cellStyle name="SAPBEXinputData 17 14 2" xfId="16047"/>
    <cellStyle name="SAPBEXinputData 17 14 3" xfId="28672"/>
    <cellStyle name="SAPBEXinputData 17 15" xfId="6626"/>
    <cellStyle name="SAPBEXinputData 17 15 2" xfId="16048"/>
    <cellStyle name="SAPBEXinputData 17 15 3" xfId="28870"/>
    <cellStyle name="SAPBEXinputData 17 16" xfId="16042"/>
    <cellStyle name="SAPBEXinputData 17 17" xfId="25098"/>
    <cellStyle name="SAPBEXinputData 17 2" xfId="2863"/>
    <cellStyle name="SAPBEXinputData 17 2 2" xfId="16049"/>
    <cellStyle name="SAPBEXinputData 17 2 3" xfId="25111"/>
    <cellStyle name="SAPBEXinputData 17 3" xfId="4585"/>
    <cellStyle name="SAPBEXinputData 17 3 2" xfId="16050"/>
    <cellStyle name="SAPBEXinputData 17 3 3" xfId="26829"/>
    <cellStyle name="SAPBEXinputData 17 4" xfId="4957"/>
    <cellStyle name="SAPBEXinputData 17 4 2" xfId="16051"/>
    <cellStyle name="SAPBEXinputData 17 4 3" xfId="27201"/>
    <cellStyle name="SAPBEXinputData 17 5" xfId="4495"/>
    <cellStyle name="SAPBEXinputData 17 5 2" xfId="16052"/>
    <cellStyle name="SAPBEXinputData 17 5 3" xfId="26739"/>
    <cellStyle name="SAPBEXinputData 17 6" xfId="5047"/>
    <cellStyle name="SAPBEXinputData 17 6 2" xfId="16053"/>
    <cellStyle name="SAPBEXinputData 17 6 3" xfId="27291"/>
    <cellStyle name="SAPBEXinputData 17 7" xfId="4355"/>
    <cellStyle name="SAPBEXinputData 17 7 2" xfId="16054"/>
    <cellStyle name="SAPBEXinputData 17 7 3" xfId="26599"/>
    <cellStyle name="SAPBEXinputData 17 8" xfId="5237"/>
    <cellStyle name="SAPBEXinputData 17 8 2" xfId="16055"/>
    <cellStyle name="SAPBEXinputData 17 8 3" xfId="27481"/>
    <cellStyle name="SAPBEXinputData 17 9" xfId="5436"/>
    <cellStyle name="SAPBEXinputData 17 9 2" xfId="16056"/>
    <cellStyle name="SAPBEXinputData 17 9 3" xfId="27680"/>
    <cellStyle name="SAPBEXinputData 18" xfId="2871"/>
    <cellStyle name="SAPBEXinputData 18 10" xfId="5632"/>
    <cellStyle name="SAPBEXinputData 18 10 2" xfId="16058"/>
    <cellStyle name="SAPBEXinputData 18 10 3" xfId="27876"/>
    <cellStyle name="SAPBEXinputData 18 11" xfId="5831"/>
    <cellStyle name="SAPBEXinputData 18 11 2" xfId="16059"/>
    <cellStyle name="SAPBEXinputData 18 11 3" xfId="28075"/>
    <cellStyle name="SAPBEXinputData 18 12" xfId="6029"/>
    <cellStyle name="SAPBEXinputData 18 12 2" xfId="16060"/>
    <cellStyle name="SAPBEXinputData 18 12 3" xfId="28273"/>
    <cellStyle name="SAPBEXinputData 18 13" xfId="6227"/>
    <cellStyle name="SAPBEXinputData 18 13 2" xfId="16061"/>
    <cellStyle name="SAPBEXinputData 18 13 3" xfId="28471"/>
    <cellStyle name="SAPBEXinputData 18 14" xfId="6425"/>
    <cellStyle name="SAPBEXinputData 18 14 2" xfId="16062"/>
    <cellStyle name="SAPBEXinputData 18 14 3" xfId="28669"/>
    <cellStyle name="SAPBEXinputData 18 15" xfId="6623"/>
    <cellStyle name="SAPBEXinputData 18 15 2" xfId="16063"/>
    <cellStyle name="SAPBEXinputData 18 15 3" xfId="28867"/>
    <cellStyle name="SAPBEXinputData 18 16" xfId="16057"/>
    <cellStyle name="SAPBEXinputData 18 17" xfId="25119"/>
    <cellStyle name="SAPBEXinputData 18 2" xfId="2935"/>
    <cellStyle name="SAPBEXinputData 18 2 2" xfId="16064"/>
    <cellStyle name="SAPBEXinputData 18 2 3" xfId="25180"/>
    <cellStyle name="SAPBEXinputData 18 3" xfId="4586"/>
    <cellStyle name="SAPBEXinputData 18 3 2" xfId="16065"/>
    <cellStyle name="SAPBEXinputData 18 3 3" xfId="26830"/>
    <cellStyle name="SAPBEXinputData 18 4" xfId="4956"/>
    <cellStyle name="SAPBEXinputData 18 4 2" xfId="16066"/>
    <cellStyle name="SAPBEXinputData 18 4 3" xfId="27200"/>
    <cellStyle name="SAPBEXinputData 18 5" xfId="4498"/>
    <cellStyle name="SAPBEXinputData 18 5 2" xfId="16067"/>
    <cellStyle name="SAPBEXinputData 18 5 3" xfId="26742"/>
    <cellStyle name="SAPBEXinputData 18 6" xfId="5044"/>
    <cellStyle name="SAPBEXinputData 18 6 2" xfId="16068"/>
    <cellStyle name="SAPBEXinputData 18 6 3" xfId="27288"/>
    <cellStyle name="SAPBEXinputData 18 7" xfId="4332"/>
    <cellStyle name="SAPBEXinputData 18 7 2" xfId="16069"/>
    <cellStyle name="SAPBEXinputData 18 7 3" xfId="26576"/>
    <cellStyle name="SAPBEXinputData 18 8" xfId="5234"/>
    <cellStyle name="SAPBEXinputData 18 8 2" xfId="16070"/>
    <cellStyle name="SAPBEXinputData 18 8 3" xfId="27478"/>
    <cellStyle name="SAPBEXinputData 18 9" xfId="5433"/>
    <cellStyle name="SAPBEXinputData 18 9 2" xfId="16071"/>
    <cellStyle name="SAPBEXinputData 18 9 3" xfId="27677"/>
    <cellStyle name="SAPBEXinputData 19" xfId="2881"/>
    <cellStyle name="SAPBEXinputData 19 10" xfId="5628"/>
    <cellStyle name="SAPBEXinputData 19 10 2" xfId="16073"/>
    <cellStyle name="SAPBEXinputData 19 10 3" xfId="27872"/>
    <cellStyle name="SAPBEXinputData 19 11" xfId="5827"/>
    <cellStyle name="SAPBEXinputData 19 11 2" xfId="16074"/>
    <cellStyle name="SAPBEXinputData 19 11 3" xfId="28071"/>
    <cellStyle name="SAPBEXinputData 19 12" xfId="6025"/>
    <cellStyle name="SAPBEXinputData 19 12 2" xfId="16075"/>
    <cellStyle name="SAPBEXinputData 19 12 3" xfId="28269"/>
    <cellStyle name="SAPBEXinputData 19 13" xfId="6223"/>
    <cellStyle name="SAPBEXinputData 19 13 2" xfId="16076"/>
    <cellStyle name="SAPBEXinputData 19 13 3" xfId="28467"/>
    <cellStyle name="SAPBEXinputData 19 14" xfId="6421"/>
    <cellStyle name="SAPBEXinputData 19 14 2" xfId="16077"/>
    <cellStyle name="SAPBEXinputData 19 14 3" xfId="28665"/>
    <cellStyle name="SAPBEXinputData 19 15" xfId="6619"/>
    <cellStyle name="SAPBEXinputData 19 15 2" xfId="16078"/>
    <cellStyle name="SAPBEXinputData 19 15 3" xfId="28863"/>
    <cellStyle name="SAPBEXinputData 19 16" xfId="16072"/>
    <cellStyle name="SAPBEXinputData 19 17" xfId="25129"/>
    <cellStyle name="SAPBEXinputData 19 2" xfId="2943"/>
    <cellStyle name="SAPBEXinputData 19 2 2" xfId="16079"/>
    <cellStyle name="SAPBEXinputData 19 2 3" xfId="25188"/>
    <cellStyle name="SAPBEXinputData 19 3" xfId="4587"/>
    <cellStyle name="SAPBEXinputData 19 3 2" xfId="16080"/>
    <cellStyle name="SAPBEXinputData 19 3 3" xfId="26831"/>
    <cellStyle name="SAPBEXinputData 19 4" xfId="4955"/>
    <cellStyle name="SAPBEXinputData 19 4 2" xfId="16081"/>
    <cellStyle name="SAPBEXinputData 19 4 3" xfId="27199"/>
    <cellStyle name="SAPBEXinputData 19 5" xfId="4501"/>
    <cellStyle name="SAPBEXinputData 19 5 2" xfId="16082"/>
    <cellStyle name="SAPBEXinputData 19 5 3" xfId="26745"/>
    <cellStyle name="SAPBEXinputData 19 6" xfId="5041"/>
    <cellStyle name="SAPBEXinputData 19 6 2" xfId="16083"/>
    <cellStyle name="SAPBEXinputData 19 6 3" xfId="27285"/>
    <cellStyle name="SAPBEXinputData 19 7" xfId="4327"/>
    <cellStyle name="SAPBEXinputData 19 7 2" xfId="16084"/>
    <cellStyle name="SAPBEXinputData 19 7 3" xfId="26571"/>
    <cellStyle name="SAPBEXinputData 19 8" xfId="5230"/>
    <cellStyle name="SAPBEXinputData 19 8 2" xfId="16085"/>
    <cellStyle name="SAPBEXinputData 19 8 3" xfId="27474"/>
    <cellStyle name="SAPBEXinputData 19 9" xfId="5429"/>
    <cellStyle name="SAPBEXinputData 19 9 2" xfId="16086"/>
    <cellStyle name="SAPBEXinputData 19 9 3" xfId="27673"/>
    <cellStyle name="SAPBEXinputData 2" xfId="2568"/>
    <cellStyle name="SAPBEXinputData 2 10" xfId="5624"/>
    <cellStyle name="SAPBEXinputData 2 10 2" xfId="16088"/>
    <cellStyle name="SAPBEXinputData 2 10 3" xfId="27868"/>
    <cellStyle name="SAPBEXinputData 2 11" xfId="5823"/>
    <cellStyle name="SAPBEXinputData 2 11 2" xfId="16089"/>
    <cellStyle name="SAPBEXinputData 2 11 3" xfId="28067"/>
    <cellStyle name="SAPBEXinputData 2 12" xfId="6021"/>
    <cellStyle name="SAPBEXinputData 2 12 2" xfId="16090"/>
    <cellStyle name="SAPBEXinputData 2 12 3" xfId="28265"/>
    <cellStyle name="SAPBEXinputData 2 13" xfId="6219"/>
    <cellStyle name="SAPBEXinputData 2 13 2" xfId="16091"/>
    <cellStyle name="SAPBEXinputData 2 13 3" xfId="28463"/>
    <cellStyle name="SAPBEXinputData 2 14" xfId="6417"/>
    <cellStyle name="SAPBEXinputData 2 14 2" xfId="16092"/>
    <cellStyle name="SAPBEXinputData 2 14 3" xfId="28661"/>
    <cellStyle name="SAPBEXinputData 2 15" xfId="6615"/>
    <cellStyle name="SAPBEXinputData 2 15 2" xfId="16093"/>
    <cellStyle name="SAPBEXinputData 2 15 3" xfId="28859"/>
    <cellStyle name="SAPBEXinputData 2 16" xfId="16087"/>
    <cellStyle name="SAPBEXinputData 2 17" xfId="24840"/>
    <cellStyle name="SAPBEXinputData 2 2" xfId="2644"/>
    <cellStyle name="SAPBEXinputData 2 2 2" xfId="16094"/>
    <cellStyle name="SAPBEXinputData 2 2 3" xfId="24915"/>
    <cellStyle name="SAPBEXinputData 2 3" xfId="4588"/>
    <cellStyle name="SAPBEXinputData 2 3 2" xfId="16095"/>
    <cellStyle name="SAPBEXinputData 2 3 3" xfId="26832"/>
    <cellStyle name="SAPBEXinputData 2 4" xfId="4954"/>
    <cellStyle name="SAPBEXinputData 2 4 2" xfId="16096"/>
    <cellStyle name="SAPBEXinputData 2 4 3" xfId="27198"/>
    <cellStyle name="SAPBEXinputData 2 5" xfId="4504"/>
    <cellStyle name="SAPBEXinputData 2 5 2" xfId="16097"/>
    <cellStyle name="SAPBEXinputData 2 5 3" xfId="26748"/>
    <cellStyle name="SAPBEXinputData 2 6" xfId="5038"/>
    <cellStyle name="SAPBEXinputData 2 6 2" xfId="16098"/>
    <cellStyle name="SAPBEXinputData 2 6 3" xfId="27282"/>
    <cellStyle name="SAPBEXinputData 2 7" xfId="4323"/>
    <cellStyle name="SAPBEXinputData 2 7 2" xfId="16099"/>
    <cellStyle name="SAPBEXinputData 2 7 3" xfId="26567"/>
    <cellStyle name="SAPBEXinputData 2 8" xfId="5226"/>
    <cellStyle name="SAPBEXinputData 2 8 2" xfId="16100"/>
    <cellStyle name="SAPBEXinputData 2 8 3" xfId="27470"/>
    <cellStyle name="SAPBEXinputData 2 9" xfId="5425"/>
    <cellStyle name="SAPBEXinputData 2 9 2" xfId="16101"/>
    <cellStyle name="SAPBEXinputData 2 9 3" xfId="27669"/>
    <cellStyle name="SAPBEXinputData 20" xfId="2889"/>
    <cellStyle name="SAPBEXinputData 20 10" xfId="5608"/>
    <cellStyle name="SAPBEXinputData 20 10 2" xfId="16103"/>
    <cellStyle name="SAPBEXinputData 20 10 3" xfId="27852"/>
    <cellStyle name="SAPBEXinputData 20 11" xfId="5807"/>
    <cellStyle name="SAPBEXinputData 20 11 2" xfId="16104"/>
    <cellStyle name="SAPBEXinputData 20 11 3" xfId="28051"/>
    <cellStyle name="SAPBEXinputData 20 12" xfId="6005"/>
    <cellStyle name="SAPBEXinputData 20 12 2" xfId="16105"/>
    <cellStyle name="SAPBEXinputData 20 12 3" xfId="28249"/>
    <cellStyle name="SAPBEXinputData 20 13" xfId="6203"/>
    <cellStyle name="SAPBEXinputData 20 13 2" xfId="16106"/>
    <cellStyle name="SAPBEXinputData 20 13 3" xfId="28447"/>
    <cellStyle name="SAPBEXinputData 20 14" xfId="6401"/>
    <cellStyle name="SAPBEXinputData 20 14 2" xfId="16107"/>
    <cellStyle name="SAPBEXinputData 20 14 3" xfId="28645"/>
    <cellStyle name="SAPBEXinputData 20 15" xfId="6599"/>
    <cellStyle name="SAPBEXinputData 20 15 2" xfId="16108"/>
    <cellStyle name="SAPBEXinputData 20 15 3" xfId="28843"/>
    <cellStyle name="SAPBEXinputData 20 16" xfId="16102"/>
    <cellStyle name="SAPBEXinputData 20 17" xfId="25137"/>
    <cellStyle name="SAPBEXinputData 20 2" xfId="2950"/>
    <cellStyle name="SAPBEXinputData 20 2 2" xfId="16109"/>
    <cellStyle name="SAPBEXinputData 20 2 3" xfId="25195"/>
    <cellStyle name="SAPBEXinputData 20 3" xfId="4589"/>
    <cellStyle name="SAPBEXinputData 20 3 2" xfId="16110"/>
    <cellStyle name="SAPBEXinputData 20 3 3" xfId="26833"/>
    <cellStyle name="SAPBEXinputData 20 4" xfId="4953"/>
    <cellStyle name="SAPBEXinputData 20 4 2" xfId="16111"/>
    <cellStyle name="SAPBEXinputData 20 4 3" xfId="27197"/>
    <cellStyle name="SAPBEXinputData 20 5" xfId="4518"/>
    <cellStyle name="SAPBEXinputData 20 5 2" xfId="16112"/>
    <cellStyle name="SAPBEXinputData 20 5 3" xfId="26762"/>
    <cellStyle name="SAPBEXinputData 20 6" xfId="5024"/>
    <cellStyle name="SAPBEXinputData 20 6 2" xfId="16113"/>
    <cellStyle name="SAPBEXinputData 20 6 3" xfId="27268"/>
    <cellStyle name="SAPBEXinputData 20 7" xfId="4310"/>
    <cellStyle name="SAPBEXinputData 20 7 2" xfId="16114"/>
    <cellStyle name="SAPBEXinputData 20 7 3" xfId="26554"/>
    <cellStyle name="SAPBEXinputData 20 8" xfId="5210"/>
    <cellStyle name="SAPBEXinputData 20 8 2" xfId="16115"/>
    <cellStyle name="SAPBEXinputData 20 8 3" xfId="27454"/>
    <cellStyle name="SAPBEXinputData 20 9" xfId="5409"/>
    <cellStyle name="SAPBEXinputData 20 9 2" xfId="16116"/>
    <cellStyle name="SAPBEXinputData 20 9 3" xfId="27653"/>
    <cellStyle name="SAPBEXinputData 21" xfId="2904"/>
    <cellStyle name="SAPBEXinputData 21 10" xfId="5604"/>
    <cellStyle name="SAPBEXinputData 21 10 2" xfId="16118"/>
    <cellStyle name="SAPBEXinputData 21 10 3" xfId="27848"/>
    <cellStyle name="SAPBEXinputData 21 11" xfId="5803"/>
    <cellStyle name="SAPBEXinputData 21 11 2" xfId="16119"/>
    <cellStyle name="SAPBEXinputData 21 11 3" xfId="28047"/>
    <cellStyle name="SAPBEXinputData 21 12" xfId="6001"/>
    <cellStyle name="SAPBEXinputData 21 12 2" xfId="16120"/>
    <cellStyle name="SAPBEXinputData 21 12 3" xfId="28245"/>
    <cellStyle name="SAPBEXinputData 21 13" xfId="6199"/>
    <cellStyle name="SAPBEXinputData 21 13 2" xfId="16121"/>
    <cellStyle name="SAPBEXinputData 21 13 3" xfId="28443"/>
    <cellStyle name="SAPBEXinputData 21 14" xfId="6397"/>
    <cellStyle name="SAPBEXinputData 21 14 2" xfId="16122"/>
    <cellStyle name="SAPBEXinputData 21 14 3" xfId="28641"/>
    <cellStyle name="SAPBEXinputData 21 15" xfId="6595"/>
    <cellStyle name="SAPBEXinputData 21 15 2" xfId="16123"/>
    <cellStyle name="SAPBEXinputData 21 15 3" xfId="28839"/>
    <cellStyle name="SAPBEXinputData 21 16" xfId="16117"/>
    <cellStyle name="SAPBEXinputData 21 17" xfId="25150"/>
    <cellStyle name="SAPBEXinputData 21 2" xfId="2957"/>
    <cellStyle name="SAPBEXinputData 21 2 2" xfId="16124"/>
    <cellStyle name="SAPBEXinputData 21 2 3" xfId="25202"/>
    <cellStyle name="SAPBEXinputData 21 3" xfId="4590"/>
    <cellStyle name="SAPBEXinputData 21 3 2" xfId="16125"/>
    <cellStyle name="SAPBEXinputData 21 3 3" xfId="26834"/>
    <cellStyle name="SAPBEXinputData 21 4" xfId="4952"/>
    <cellStyle name="SAPBEXinputData 21 4 2" xfId="16126"/>
    <cellStyle name="SAPBEXinputData 21 4 3" xfId="27196"/>
    <cellStyle name="SAPBEXinputData 21 5" xfId="4521"/>
    <cellStyle name="SAPBEXinputData 21 5 2" xfId="16127"/>
    <cellStyle name="SAPBEXinputData 21 5 3" xfId="26765"/>
    <cellStyle name="SAPBEXinputData 21 6" xfId="5021"/>
    <cellStyle name="SAPBEXinputData 21 6 2" xfId="16128"/>
    <cellStyle name="SAPBEXinputData 21 6 3" xfId="27265"/>
    <cellStyle name="SAPBEXinputData 21 7" xfId="4315"/>
    <cellStyle name="SAPBEXinputData 21 7 2" xfId="16129"/>
    <cellStyle name="SAPBEXinputData 21 7 3" xfId="26559"/>
    <cellStyle name="SAPBEXinputData 21 8" xfId="5206"/>
    <cellStyle name="SAPBEXinputData 21 8 2" xfId="16130"/>
    <cellStyle name="SAPBEXinputData 21 8 3" xfId="27450"/>
    <cellStyle name="SAPBEXinputData 21 9" xfId="5405"/>
    <cellStyle name="SAPBEXinputData 21 9 2" xfId="16131"/>
    <cellStyle name="SAPBEXinputData 21 9 3" xfId="27649"/>
    <cellStyle name="SAPBEXinputData 22" xfId="2912"/>
    <cellStyle name="SAPBEXinputData 22 10" xfId="5599"/>
    <cellStyle name="SAPBEXinputData 22 10 2" xfId="16133"/>
    <cellStyle name="SAPBEXinputData 22 10 3" xfId="27843"/>
    <cellStyle name="SAPBEXinputData 22 11" xfId="5798"/>
    <cellStyle name="SAPBEXinputData 22 11 2" xfId="16134"/>
    <cellStyle name="SAPBEXinputData 22 11 3" xfId="28042"/>
    <cellStyle name="SAPBEXinputData 22 12" xfId="5996"/>
    <cellStyle name="SAPBEXinputData 22 12 2" xfId="16135"/>
    <cellStyle name="SAPBEXinputData 22 12 3" xfId="28240"/>
    <cellStyle name="SAPBEXinputData 22 13" xfId="6194"/>
    <cellStyle name="SAPBEXinputData 22 13 2" xfId="16136"/>
    <cellStyle name="SAPBEXinputData 22 13 3" xfId="28438"/>
    <cellStyle name="SAPBEXinputData 22 14" xfId="6392"/>
    <cellStyle name="SAPBEXinputData 22 14 2" xfId="16137"/>
    <cellStyle name="SAPBEXinputData 22 14 3" xfId="28636"/>
    <cellStyle name="SAPBEXinputData 22 15" xfId="6590"/>
    <cellStyle name="SAPBEXinputData 22 15 2" xfId="16138"/>
    <cellStyle name="SAPBEXinputData 22 15 3" xfId="28834"/>
    <cellStyle name="SAPBEXinputData 22 16" xfId="16132"/>
    <cellStyle name="SAPBEXinputData 22 17" xfId="25158"/>
    <cellStyle name="SAPBEXinputData 22 2" xfId="2964"/>
    <cellStyle name="SAPBEXinputData 22 2 2" xfId="16139"/>
    <cellStyle name="SAPBEXinputData 22 2 3" xfId="25209"/>
    <cellStyle name="SAPBEXinputData 22 3" xfId="4591"/>
    <cellStyle name="SAPBEXinputData 22 3 2" xfId="16140"/>
    <cellStyle name="SAPBEXinputData 22 3 3" xfId="26835"/>
    <cellStyle name="SAPBEXinputData 22 4" xfId="4951"/>
    <cellStyle name="SAPBEXinputData 22 4 2" xfId="16141"/>
    <cellStyle name="SAPBEXinputData 22 4 3" xfId="27195"/>
    <cellStyle name="SAPBEXinputData 22 5" xfId="4524"/>
    <cellStyle name="SAPBEXinputData 22 5 2" xfId="16142"/>
    <cellStyle name="SAPBEXinputData 22 5 3" xfId="26768"/>
    <cellStyle name="SAPBEXinputData 22 6" xfId="5018"/>
    <cellStyle name="SAPBEXinputData 22 6 2" xfId="16143"/>
    <cellStyle name="SAPBEXinputData 22 6 3" xfId="27262"/>
    <cellStyle name="SAPBEXinputData 22 7" xfId="4340"/>
    <cellStyle name="SAPBEXinputData 22 7 2" xfId="16144"/>
    <cellStyle name="SAPBEXinputData 22 7 3" xfId="26584"/>
    <cellStyle name="SAPBEXinputData 22 8" xfId="5201"/>
    <cellStyle name="SAPBEXinputData 22 8 2" xfId="16145"/>
    <cellStyle name="SAPBEXinputData 22 8 3" xfId="27445"/>
    <cellStyle name="SAPBEXinputData 22 9" xfId="5400"/>
    <cellStyle name="SAPBEXinputData 22 9 2" xfId="16146"/>
    <cellStyle name="SAPBEXinputData 22 9 3" xfId="27644"/>
    <cellStyle name="SAPBEXinputData 23" xfId="2922"/>
    <cellStyle name="SAPBEXinputData 23 10" xfId="5596"/>
    <cellStyle name="SAPBEXinputData 23 10 2" xfId="16148"/>
    <cellStyle name="SAPBEXinputData 23 10 3" xfId="27840"/>
    <cellStyle name="SAPBEXinputData 23 11" xfId="5795"/>
    <cellStyle name="SAPBEXinputData 23 11 2" xfId="16149"/>
    <cellStyle name="SAPBEXinputData 23 11 3" xfId="28039"/>
    <cellStyle name="SAPBEXinputData 23 12" xfId="5993"/>
    <cellStyle name="SAPBEXinputData 23 12 2" xfId="16150"/>
    <cellStyle name="SAPBEXinputData 23 12 3" xfId="28237"/>
    <cellStyle name="SAPBEXinputData 23 13" xfId="6191"/>
    <cellStyle name="SAPBEXinputData 23 13 2" xfId="16151"/>
    <cellStyle name="SAPBEXinputData 23 13 3" xfId="28435"/>
    <cellStyle name="SAPBEXinputData 23 14" xfId="6389"/>
    <cellStyle name="SAPBEXinputData 23 14 2" xfId="16152"/>
    <cellStyle name="SAPBEXinputData 23 14 3" xfId="28633"/>
    <cellStyle name="SAPBEXinputData 23 15" xfId="6587"/>
    <cellStyle name="SAPBEXinputData 23 15 2" xfId="16153"/>
    <cellStyle name="SAPBEXinputData 23 15 3" xfId="28831"/>
    <cellStyle name="SAPBEXinputData 23 16" xfId="16147"/>
    <cellStyle name="SAPBEXinputData 23 17" xfId="25168"/>
    <cellStyle name="SAPBEXinputData 23 2" xfId="2971"/>
    <cellStyle name="SAPBEXinputData 23 2 2" xfId="16154"/>
    <cellStyle name="SAPBEXinputData 23 2 3" xfId="25216"/>
    <cellStyle name="SAPBEXinputData 23 3" xfId="4592"/>
    <cellStyle name="SAPBEXinputData 23 3 2" xfId="16155"/>
    <cellStyle name="SAPBEXinputData 23 3 3" xfId="26836"/>
    <cellStyle name="SAPBEXinputData 23 4" xfId="4950"/>
    <cellStyle name="SAPBEXinputData 23 4 2" xfId="16156"/>
    <cellStyle name="SAPBEXinputData 23 4 3" xfId="27194"/>
    <cellStyle name="SAPBEXinputData 23 5" xfId="4526"/>
    <cellStyle name="SAPBEXinputData 23 5 2" xfId="16157"/>
    <cellStyle name="SAPBEXinputData 23 5 3" xfId="26770"/>
    <cellStyle name="SAPBEXinputData 23 6" xfId="5016"/>
    <cellStyle name="SAPBEXinputData 23 6 2" xfId="16158"/>
    <cellStyle name="SAPBEXinputData 23 6 3" xfId="27260"/>
    <cellStyle name="SAPBEXinputData 23 7" xfId="4343"/>
    <cellStyle name="SAPBEXinputData 23 7 2" xfId="16159"/>
    <cellStyle name="SAPBEXinputData 23 7 3" xfId="26587"/>
    <cellStyle name="SAPBEXinputData 23 8" xfId="5198"/>
    <cellStyle name="SAPBEXinputData 23 8 2" xfId="16160"/>
    <cellStyle name="SAPBEXinputData 23 8 3" xfId="27442"/>
    <cellStyle name="SAPBEXinputData 23 9" xfId="5397"/>
    <cellStyle name="SAPBEXinputData 23 9 2" xfId="16161"/>
    <cellStyle name="SAPBEXinputData 23 9 3" xfId="27641"/>
    <cellStyle name="SAPBEXinputData 24" xfId="2983"/>
    <cellStyle name="SAPBEXinputData 24 10" xfId="5792"/>
    <cellStyle name="SAPBEXinputData 24 10 2" xfId="16163"/>
    <cellStyle name="SAPBEXinputData 24 10 3" xfId="28036"/>
    <cellStyle name="SAPBEXinputData 24 11" xfId="5990"/>
    <cellStyle name="SAPBEXinputData 24 11 2" xfId="16164"/>
    <cellStyle name="SAPBEXinputData 24 11 3" xfId="28234"/>
    <cellStyle name="SAPBEXinputData 24 12" xfId="6188"/>
    <cellStyle name="SAPBEXinputData 24 12 2" xfId="16165"/>
    <cellStyle name="SAPBEXinputData 24 12 3" xfId="28432"/>
    <cellStyle name="SAPBEXinputData 24 13" xfId="6386"/>
    <cellStyle name="SAPBEXinputData 24 13 2" xfId="16166"/>
    <cellStyle name="SAPBEXinputData 24 13 3" xfId="28630"/>
    <cellStyle name="SAPBEXinputData 24 14" xfId="6584"/>
    <cellStyle name="SAPBEXinputData 24 14 2" xfId="16167"/>
    <cellStyle name="SAPBEXinputData 24 14 3" xfId="28828"/>
    <cellStyle name="SAPBEXinputData 24 15" xfId="16162"/>
    <cellStyle name="SAPBEXinputData 24 16" xfId="25227"/>
    <cellStyle name="SAPBEXinputData 24 2" xfId="4593"/>
    <cellStyle name="SAPBEXinputData 24 2 2" xfId="16168"/>
    <cellStyle name="SAPBEXinputData 24 2 3" xfId="26837"/>
    <cellStyle name="SAPBEXinputData 24 3" xfId="4949"/>
    <cellStyle name="SAPBEXinputData 24 3 2" xfId="16169"/>
    <cellStyle name="SAPBEXinputData 24 3 3" xfId="27193"/>
    <cellStyle name="SAPBEXinputData 24 4" xfId="4527"/>
    <cellStyle name="SAPBEXinputData 24 4 2" xfId="16170"/>
    <cellStyle name="SAPBEXinputData 24 4 3" xfId="26771"/>
    <cellStyle name="SAPBEXinputData 24 5" xfId="5015"/>
    <cellStyle name="SAPBEXinputData 24 5 2" xfId="16171"/>
    <cellStyle name="SAPBEXinputData 24 5 3" xfId="27259"/>
    <cellStyle name="SAPBEXinputData 24 6" xfId="4345"/>
    <cellStyle name="SAPBEXinputData 24 6 2" xfId="16172"/>
    <cellStyle name="SAPBEXinputData 24 6 3" xfId="26589"/>
    <cellStyle name="SAPBEXinputData 24 7" xfId="5195"/>
    <cellStyle name="SAPBEXinputData 24 7 2" xfId="16173"/>
    <cellStyle name="SAPBEXinputData 24 7 3" xfId="27439"/>
    <cellStyle name="SAPBEXinputData 24 8" xfId="5394"/>
    <cellStyle name="SAPBEXinputData 24 8 2" xfId="16174"/>
    <cellStyle name="SAPBEXinputData 24 8 3" xfId="27638"/>
    <cellStyle name="SAPBEXinputData 24 9" xfId="5593"/>
    <cellStyle name="SAPBEXinputData 24 9 2" xfId="16175"/>
    <cellStyle name="SAPBEXinputData 24 9 3" xfId="27837"/>
    <cellStyle name="SAPBEXinputData 25" xfId="2990"/>
    <cellStyle name="SAPBEXinputData 25 10" xfId="5788"/>
    <cellStyle name="SAPBEXinputData 25 10 2" xfId="16177"/>
    <cellStyle name="SAPBEXinputData 25 10 3" xfId="28032"/>
    <cellStyle name="SAPBEXinputData 25 11" xfId="5986"/>
    <cellStyle name="SAPBEXinputData 25 11 2" xfId="16178"/>
    <cellStyle name="SAPBEXinputData 25 11 3" xfId="28230"/>
    <cellStyle name="SAPBEXinputData 25 12" xfId="6184"/>
    <cellStyle name="SAPBEXinputData 25 12 2" xfId="16179"/>
    <cellStyle name="SAPBEXinputData 25 12 3" xfId="28428"/>
    <cellStyle name="SAPBEXinputData 25 13" xfId="6382"/>
    <cellStyle name="SAPBEXinputData 25 13 2" xfId="16180"/>
    <cellStyle name="SAPBEXinputData 25 13 3" xfId="28626"/>
    <cellStyle name="SAPBEXinputData 25 14" xfId="6580"/>
    <cellStyle name="SAPBEXinputData 25 14 2" xfId="16181"/>
    <cellStyle name="SAPBEXinputData 25 14 3" xfId="28824"/>
    <cellStyle name="SAPBEXinputData 25 15" xfId="16176"/>
    <cellStyle name="SAPBEXinputData 25 16" xfId="25234"/>
    <cellStyle name="SAPBEXinputData 25 2" xfId="4594"/>
    <cellStyle name="SAPBEXinputData 25 2 2" xfId="16182"/>
    <cellStyle name="SAPBEXinputData 25 2 3" xfId="26838"/>
    <cellStyle name="SAPBEXinputData 25 3" xfId="4948"/>
    <cellStyle name="SAPBEXinputData 25 3 2" xfId="16183"/>
    <cellStyle name="SAPBEXinputData 25 3 3" xfId="27192"/>
    <cellStyle name="SAPBEXinputData 25 4" xfId="4529"/>
    <cellStyle name="SAPBEXinputData 25 4 2" xfId="16184"/>
    <cellStyle name="SAPBEXinputData 25 4 3" xfId="26773"/>
    <cellStyle name="SAPBEXinputData 25 5" xfId="5013"/>
    <cellStyle name="SAPBEXinputData 25 5 2" xfId="16185"/>
    <cellStyle name="SAPBEXinputData 25 5 3" xfId="27257"/>
    <cellStyle name="SAPBEXinputData 25 6" xfId="4348"/>
    <cellStyle name="SAPBEXinputData 25 6 2" xfId="16186"/>
    <cellStyle name="SAPBEXinputData 25 6 3" xfId="26592"/>
    <cellStyle name="SAPBEXinputData 25 7" xfId="5191"/>
    <cellStyle name="SAPBEXinputData 25 7 2" xfId="16187"/>
    <cellStyle name="SAPBEXinputData 25 7 3" xfId="27435"/>
    <cellStyle name="SAPBEXinputData 25 8" xfId="5390"/>
    <cellStyle name="SAPBEXinputData 25 8 2" xfId="16188"/>
    <cellStyle name="SAPBEXinputData 25 8 3" xfId="27634"/>
    <cellStyle name="SAPBEXinputData 25 9" xfId="5589"/>
    <cellStyle name="SAPBEXinputData 25 9 2" xfId="16189"/>
    <cellStyle name="SAPBEXinputData 25 9 3" xfId="27833"/>
    <cellStyle name="SAPBEXinputData 26" xfId="3119"/>
    <cellStyle name="SAPBEXinputData 26 10" xfId="5784"/>
    <cellStyle name="SAPBEXinputData 26 10 2" xfId="16191"/>
    <cellStyle name="SAPBEXinputData 26 10 3" xfId="28028"/>
    <cellStyle name="SAPBEXinputData 26 11" xfId="5982"/>
    <cellStyle name="SAPBEXinputData 26 11 2" xfId="16192"/>
    <cellStyle name="SAPBEXinputData 26 11 3" xfId="28226"/>
    <cellStyle name="SAPBEXinputData 26 12" xfId="6180"/>
    <cellStyle name="SAPBEXinputData 26 12 2" xfId="16193"/>
    <cellStyle name="SAPBEXinputData 26 12 3" xfId="28424"/>
    <cellStyle name="SAPBEXinputData 26 13" xfId="6378"/>
    <cellStyle name="SAPBEXinputData 26 13 2" xfId="16194"/>
    <cellStyle name="SAPBEXinputData 26 13 3" xfId="28622"/>
    <cellStyle name="SAPBEXinputData 26 14" xfId="6576"/>
    <cellStyle name="SAPBEXinputData 26 14 2" xfId="16195"/>
    <cellStyle name="SAPBEXinputData 26 14 3" xfId="28820"/>
    <cellStyle name="SAPBEXinputData 26 15" xfId="16190"/>
    <cellStyle name="SAPBEXinputData 26 16" xfId="25363"/>
    <cellStyle name="SAPBEXinputData 26 2" xfId="4595"/>
    <cellStyle name="SAPBEXinputData 26 2 2" xfId="16196"/>
    <cellStyle name="SAPBEXinputData 26 2 3" xfId="26839"/>
    <cellStyle name="SAPBEXinputData 26 3" xfId="4947"/>
    <cellStyle name="SAPBEXinputData 26 3 2" xfId="16197"/>
    <cellStyle name="SAPBEXinputData 26 3 3" xfId="27191"/>
    <cellStyle name="SAPBEXinputData 26 4" xfId="4531"/>
    <cellStyle name="SAPBEXinputData 26 4 2" xfId="16198"/>
    <cellStyle name="SAPBEXinputData 26 4 3" xfId="26775"/>
    <cellStyle name="SAPBEXinputData 26 5" xfId="5011"/>
    <cellStyle name="SAPBEXinputData 26 5 2" xfId="16199"/>
    <cellStyle name="SAPBEXinputData 26 5 3" xfId="27255"/>
    <cellStyle name="SAPBEXinputData 26 6" xfId="4350"/>
    <cellStyle name="SAPBEXinputData 26 6 2" xfId="16200"/>
    <cellStyle name="SAPBEXinputData 26 6 3" xfId="26594"/>
    <cellStyle name="SAPBEXinputData 26 7" xfId="5187"/>
    <cellStyle name="SAPBEXinputData 26 7 2" xfId="16201"/>
    <cellStyle name="SAPBEXinputData 26 7 3" xfId="27431"/>
    <cellStyle name="SAPBEXinputData 26 8" xfId="5386"/>
    <cellStyle name="SAPBEXinputData 26 8 2" xfId="16202"/>
    <cellStyle name="SAPBEXinputData 26 8 3" xfId="27630"/>
    <cellStyle name="SAPBEXinputData 26 9" xfId="5585"/>
    <cellStyle name="SAPBEXinputData 26 9 2" xfId="16203"/>
    <cellStyle name="SAPBEXinputData 26 9 3" xfId="27829"/>
    <cellStyle name="SAPBEXinputData 27" xfId="3189"/>
    <cellStyle name="SAPBEXinputData 27 10" xfId="5781"/>
    <cellStyle name="SAPBEXinputData 27 10 2" xfId="16205"/>
    <cellStyle name="SAPBEXinputData 27 10 3" xfId="28025"/>
    <cellStyle name="SAPBEXinputData 27 11" xfId="5979"/>
    <cellStyle name="SAPBEXinputData 27 11 2" xfId="16206"/>
    <cellStyle name="SAPBEXinputData 27 11 3" xfId="28223"/>
    <cellStyle name="SAPBEXinputData 27 12" xfId="6177"/>
    <cellStyle name="SAPBEXinputData 27 12 2" xfId="16207"/>
    <cellStyle name="SAPBEXinputData 27 12 3" xfId="28421"/>
    <cellStyle name="SAPBEXinputData 27 13" xfId="6375"/>
    <cellStyle name="SAPBEXinputData 27 13 2" xfId="16208"/>
    <cellStyle name="SAPBEXinputData 27 13 3" xfId="28619"/>
    <cellStyle name="SAPBEXinputData 27 14" xfId="6573"/>
    <cellStyle name="SAPBEXinputData 27 14 2" xfId="16209"/>
    <cellStyle name="SAPBEXinputData 27 14 3" xfId="28817"/>
    <cellStyle name="SAPBEXinputData 27 15" xfId="16204"/>
    <cellStyle name="SAPBEXinputData 27 16" xfId="25433"/>
    <cellStyle name="SAPBEXinputData 27 2" xfId="4596"/>
    <cellStyle name="SAPBEXinputData 27 2 2" xfId="16210"/>
    <cellStyle name="SAPBEXinputData 27 2 3" xfId="26840"/>
    <cellStyle name="SAPBEXinputData 27 3" xfId="4946"/>
    <cellStyle name="SAPBEXinputData 27 3 2" xfId="16211"/>
    <cellStyle name="SAPBEXinputData 27 3 3" xfId="27190"/>
    <cellStyle name="SAPBEXinputData 27 4" xfId="4533"/>
    <cellStyle name="SAPBEXinputData 27 4 2" xfId="16212"/>
    <cellStyle name="SAPBEXinputData 27 4 3" xfId="26777"/>
    <cellStyle name="SAPBEXinputData 27 5" xfId="5009"/>
    <cellStyle name="SAPBEXinputData 27 5 2" xfId="16213"/>
    <cellStyle name="SAPBEXinputData 27 5 3" xfId="27253"/>
    <cellStyle name="SAPBEXinputData 27 6" xfId="4368"/>
    <cellStyle name="SAPBEXinputData 27 6 2" xfId="16214"/>
    <cellStyle name="SAPBEXinputData 27 6 3" xfId="26612"/>
    <cellStyle name="SAPBEXinputData 27 7" xfId="5184"/>
    <cellStyle name="SAPBEXinputData 27 7 2" xfId="16215"/>
    <cellStyle name="SAPBEXinputData 27 7 3" xfId="27428"/>
    <cellStyle name="SAPBEXinputData 27 8" xfId="5383"/>
    <cellStyle name="SAPBEXinputData 27 8 2" xfId="16216"/>
    <cellStyle name="SAPBEXinputData 27 8 3" xfId="27627"/>
    <cellStyle name="SAPBEXinputData 27 9" xfId="5582"/>
    <cellStyle name="SAPBEXinputData 27 9 2" xfId="16217"/>
    <cellStyle name="SAPBEXinputData 27 9 3" xfId="27826"/>
    <cellStyle name="SAPBEXinputData 28" xfId="3482"/>
    <cellStyle name="SAPBEXinputData 28 10" xfId="5777"/>
    <cellStyle name="SAPBEXinputData 28 10 2" xfId="16219"/>
    <cellStyle name="SAPBEXinputData 28 10 3" xfId="28021"/>
    <cellStyle name="SAPBEXinputData 28 11" xfId="5975"/>
    <cellStyle name="SAPBEXinputData 28 11 2" xfId="16220"/>
    <cellStyle name="SAPBEXinputData 28 11 3" xfId="28219"/>
    <cellStyle name="SAPBEXinputData 28 12" xfId="6173"/>
    <cellStyle name="SAPBEXinputData 28 12 2" xfId="16221"/>
    <cellStyle name="SAPBEXinputData 28 12 3" xfId="28417"/>
    <cellStyle name="SAPBEXinputData 28 13" xfId="6371"/>
    <cellStyle name="SAPBEXinputData 28 13 2" xfId="16222"/>
    <cellStyle name="SAPBEXinputData 28 13 3" xfId="28615"/>
    <cellStyle name="SAPBEXinputData 28 14" xfId="6569"/>
    <cellStyle name="SAPBEXinputData 28 14 2" xfId="16223"/>
    <cellStyle name="SAPBEXinputData 28 14 3" xfId="28813"/>
    <cellStyle name="SAPBEXinputData 28 15" xfId="16218"/>
    <cellStyle name="SAPBEXinputData 28 16" xfId="25726"/>
    <cellStyle name="SAPBEXinputData 28 2" xfId="4597"/>
    <cellStyle name="SAPBEXinputData 28 2 2" xfId="16224"/>
    <cellStyle name="SAPBEXinputData 28 2 3" xfId="26841"/>
    <cellStyle name="SAPBEXinputData 28 3" xfId="4945"/>
    <cellStyle name="SAPBEXinputData 28 3 2" xfId="16225"/>
    <cellStyle name="SAPBEXinputData 28 3 3" xfId="27189"/>
    <cellStyle name="SAPBEXinputData 28 4" xfId="4535"/>
    <cellStyle name="SAPBEXinputData 28 4 2" xfId="16226"/>
    <cellStyle name="SAPBEXinputData 28 4 3" xfId="26779"/>
    <cellStyle name="SAPBEXinputData 28 5" xfId="5007"/>
    <cellStyle name="SAPBEXinputData 28 5 2" xfId="16227"/>
    <cellStyle name="SAPBEXinputData 28 5 3" xfId="27251"/>
    <cellStyle name="SAPBEXinputData 28 6" xfId="4370"/>
    <cellStyle name="SAPBEXinputData 28 6 2" xfId="16228"/>
    <cellStyle name="SAPBEXinputData 28 6 3" xfId="26614"/>
    <cellStyle name="SAPBEXinputData 28 7" xfId="5180"/>
    <cellStyle name="SAPBEXinputData 28 7 2" xfId="16229"/>
    <cellStyle name="SAPBEXinputData 28 7 3" xfId="27424"/>
    <cellStyle name="SAPBEXinputData 28 8" xfId="5379"/>
    <cellStyle name="SAPBEXinputData 28 8 2" xfId="16230"/>
    <cellStyle name="SAPBEXinputData 28 8 3" xfId="27623"/>
    <cellStyle name="SAPBEXinputData 28 9" xfId="5578"/>
    <cellStyle name="SAPBEXinputData 28 9 2" xfId="16231"/>
    <cellStyle name="SAPBEXinputData 28 9 3" xfId="27822"/>
    <cellStyle name="SAPBEXinputData 29" xfId="3572"/>
    <cellStyle name="SAPBEXinputData 29 10" xfId="5773"/>
    <cellStyle name="SAPBEXinputData 29 10 2" xfId="16233"/>
    <cellStyle name="SAPBEXinputData 29 10 3" xfId="28017"/>
    <cellStyle name="SAPBEXinputData 29 11" xfId="5971"/>
    <cellStyle name="SAPBEXinputData 29 11 2" xfId="16234"/>
    <cellStyle name="SAPBEXinputData 29 11 3" xfId="28215"/>
    <cellStyle name="SAPBEXinputData 29 12" xfId="6169"/>
    <cellStyle name="SAPBEXinputData 29 12 2" xfId="16235"/>
    <cellStyle name="SAPBEXinputData 29 12 3" xfId="28413"/>
    <cellStyle name="SAPBEXinputData 29 13" xfId="6367"/>
    <cellStyle name="SAPBEXinputData 29 13 2" xfId="16236"/>
    <cellStyle name="SAPBEXinputData 29 13 3" xfId="28611"/>
    <cellStyle name="SAPBEXinputData 29 14" xfId="6565"/>
    <cellStyle name="SAPBEXinputData 29 14 2" xfId="16237"/>
    <cellStyle name="SAPBEXinputData 29 14 3" xfId="28809"/>
    <cellStyle name="SAPBEXinputData 29 15" xfId="16232"/>
    <cellStyle name="SAPBEXinputData 29 16" xfId="25816"/>
    <cellStyle name="SAPBEXinputData 29 2" xfId="4598"/>
    <cellStyle name="SAPBEXinputData 29 2 2" xfId="16238"/>
    <cellStyle name="SAPBEXinputData 29 2 3" xfId="26842"/>
    <cellStyle name="SAPBEXinputData 29 3" xfId="4944"/>
    <cellStyle name="SAPBEXinputData 29 3 2" xfId="16239"/>
    <cellStyle name="SAPBEXinputData 29 3 3" xfId="27188"/>
    <cellStyle name="SAPBEXinputData 29 4" xfId="4537"/>
    <cellStyle name="SAPBEXinputData 29 4 2" xfId="16240"/>
    <cellStyle name="SAPBEXinputData 29 4 3" xfId="26781"/>
    <cellStyle name="SAPBEXinputData 29 5" xfId="5005"/>
    <cellStyle name="SAPBEXinputData 29 5 2" xfId="16241"/>
    <cellStyle name="SAPBEXinputData 29 5 3" xfId="27249"/>
    <cellStyle name="SAPBEXinputData 29 6" xfId="4372"/>
    <cellStyle name="SAPBEXinputData 29 6 2" xfId="16242"/>
    <cellStyle name="SAPBEXinputData 29 6 3" xfId="26616"/>
    <cellStyle name="SAPBEXinputData 29 7" xfId="5176"/>
    <cellStyle name="SAPBEXinputData 29 7 2" xfId="16243"/>
    <cellStyle name="SAPBEXinputData 29 7 3" xfId="27420"/>
    <cellStyle name="SAPBEXinputData 29 8" xfId="5375"/>
    <cellStyle name="SAPBEXinputData 29 8 2" xfId="16244"/>
    <cellStyle name="SAPBEXinputData 29 8 3" xfId="27619"/>
    <cellStyle name="SAPBEXinputData 29 9" xfId="5574"/>
    <cellStyle name="SAPBEXinputData 29 9 2" xfId="16245"/>
    <cellStyle name="SAPBEXinputData 29 9 3" xfId="27818"/>
    <cellStyle name="SAPBEXinputData 3" xfId="2578"/>
    <cellStyle name="SAPBEXinputData 3 10" xfId="5570"/>
    <cellStyle name="SAPBEXinputData 3 10 2" xfId="16247"/>
    <cellStyle name="SAPBEXinputData 3 10 3" xfId="27814"/>
    <cellStyle name="SAPBEXinputData 3 11" xfId="5769"/>
    <cellStyle name="SAPBEXinputData 3 11 2" xfId="16248"/>
    <cellStyle name="SAPBEXinputData 3 11 3" xfId="28013"/>
    <cellStyle name="SAPBEXinputData 3 12" xfId="5967"/>
    <cellStyle name="SAPBEXinputData 3 12 2" xfId="16249"/>
    <cellStyle name="SAPBEXinputData 3 12 3" xfId="28211"/>
    <cellStyle name="SAPBEXinputData 3 13" xfId="6165"/>
    <cellStyle name="SAPBEXinputData 3 13 2" xfId="16250"/>
    <cellStyle name="SAPBEXinputData 3 13 3" xfId="28409"/>
    <cellStyle name="SAPBEXinputData 3 14" xfId="6363"/>
    <cellStyle name="SAPBEXinputData 3 14 2" xfId="16251"/>
    <cellStyle name="SAPBEXinputData 3 14 3" xfId="28607"/>
    <cellStyle name="SAPBEXinputData 3 15" xfId="6561"/>
    <cellStyle name="SAPBEXinputData 3 15 2" xfId="16252"/>
    <cellStyle name="SAPBEXinputData 3 15 3" xfId="28805"/>
    <cellStyle name="SAPBEXinputData 3 16" xfId="16246"/>
    <cellStyle name="SAPBEXinputData 3 17" xfId="24849"/>
    <cellStyle name="SAPBEXinputData 3 2" xfId="2651"/>
    <cellStyle name="SAPBEXinputData 3 2 2" xfId="16253"/>
    <cellStyle name="SAPBEXinputData 3 2 3" xfId="24922"/>
    <cellStyle name="SAPBEXinputData 3 3" xfId="4599"/>
    <cellStyle name="SAPBEXinputData 3 3 2" xfId="16254"/>
    <cellStyle name="SAPBEXinputData 3 3 3" xfId="26843"/>
    <cellStyle name="SAPBEXinputData 3 4" xfId="4943"/>
    <cellStyle name="SAPBEXinputData 3 4 2" xfId="16255"/>
    <cellStyle name="SAPBEXinputData 3 4 3" xfId="27187"/>
    <cellStyle name="SAPBEXinputData 3 5" xfId="4539"/>
    <cellStyle name="SAPBEXinputData 3 5 2" xfId="16256"/>
    <cellStyle name="SAPBEXinputData 3 5 3" xfId="26783"/>
    <cellStyle name="SAPBEXinputData 3 6" xfId="5003"/>
    <cellStyle name="SAPBEXinputData 3 6 2" xfId="16257"/>
    <cellStyle name="SAPBEXinputData 3 6 3" xfId="27247"/>
    <cellStyle name="SAPBEXinputData 3 7" xfId="4374"/>
    <cellStyle name="SAPBEXinputData 3 7 2" xfId="16258"/>
    <cellStyle name="SAPBEXinputData 3 7 3" xfId="26618"/>
    <cellStyle name="SAPBEXinputData 3 8" xfId="5172"/>
    <cellStyle name="SAPBEXinputData 3 8 2" xfId="16259"/>
    <cellStyle name="SAPBEXinputData 3 8 3" xfId="27416"/>
    <cellStyle name="SAPBEXinputData 3 9" xfId="5371"/>
    <cellStyle name="SAPBEXinputData 3 9 2" xfId="16260"/>
    <cellStyle name="SAPBEXinputData 3 9 3" xfId="27615"/>
    <cellStyle name="SAPBEXinputData 30" xfId="3662"/>
    <cellStyle name="SAPBEXinputData 30 10" xfId="5758"/>
    <cellStyle name="SAPBEXinputData 30 10 2" xfId="16262"/>
    <cellStyle name="SAPBEXinputData 30 10 3" xfId="28002"/>
    <cellStyle name="SAPBEXinputData 30 11" xfId="5956"/>
    <cellStyle name="SAPBEXinputData 30 11 2" xfId="16263"/>
    <cellStyle name="SAPBEXinputData 30 11 3" xfId="28200"/>
    <cellStyle name="SAPBEXinputData 30 12" xfId="6154"/>
    <cellStyle name="SAPBEXinputData 30 12 2" xfId="16264"/>
    <cellStyle name="SAPBEXinputData 30 12 3" xfId="28398"/>
    <cellStyle name="SAPBEXinputData 30 13" xfId="6352"/>
    <cellStyle name="SAPBEXinputData 30 13 2" xfId="16265"/>
    <cellStyle name="SAPBEXinputData 30 13 3" xfId="28596"/>
    <cellStyle name="SAPBEXinputData 30 14" xfId="6550"/>
    <cellStyle name="SAPBEXinputData 30 14 2" xfId="16266"/>
    <cellStyle name="SAPBEXinputData 30 14 3" xfId="28794"/>
    <cellStyle name="SAPBEXinputData 30 15" xfId="16261"/>
    <cellStyle name="SAPBEXinputData 30 16" xfId="25906"/>
    <cellStyle name="SAPBEXinputData 30 2" xfId="4600"/>
    <cellStyle name="SAPBEXinputData 30 2 2" xfId="16267"/>
    <cellStyle name="SAPBEXinputData 30 2 3" xfId="26844"/>
    <cellStyle name="SAPBEXinputData 30 3" xfId="4942"/>
    <cellStyle name="SAPBEXinputData 30 3 2" xfId="16268"/>
    <cellStyle name="SAPBEXinputData 30 3 3" xfId="27186"/>
    <cellStyle name="SAPBEXinputData 30 4" xfId="4542"/>
    <cellStyle name="SAPBEXinputData 30 4 2" xfId="16269"/>
    <cellStyle name="SAPBEXinputData 30 4 3" xfId="26786"/>
    <cellStyle name="SAPBEXinputData 30 5" xfId="5000"/>
    <cellStyle name="SAPBEXinputData 30 5 2" xfId="16270"/>
    <cellStyle name="SAPBEXinputData 30 5 3" xfId="27244"/>
    <cellStyle name="SAPBEXinputData 30 6" xfId="4381"/>
    <cellStyle name="SAPBEXinputData 30 6 2" xfId="16271"/>
    <cellStyle name="SAPBEXinputData 30 6 3" xfId="26625"/>
    <cellStyle name="SAPBEXinputData 30 7" xfId="5161"/>
    <cellStyle name="SAPBEXinputData 30 7 2" xfId="16272"/>
    <cellStyle name="SAPBEXinputData 30 7 3" xfId="27405"/>
    <cellStyle name="SAPBEXinputData 30 8" xfId="5360"/>
    <cellStyle name="SAPBEXinputData 30 8 2" xfId="16273"/>
    <cellStyle name="SAPBEXinputData 30 8 3" xfId="27604"/>
    <cellStyle name="SAPBEXinputData 30 9" xfId="5559"/>
    <cellStyle name="SAPBEXinputData 30 9 2" xfId="16274"/>
    <cellStyle name="SAPBEXinputData 30 9 3" xfId="27803"/>
    <cellStyle name="SAPBEXinputData 31" xfId="3917"/>
    <cellStyle name="SAPBEXinputData 31 10" xfId="5754"/>
    <cellStyle name="SAPBEXinputData 31 10 2" xfId="16276"/>
    <cellStyle name="SAPBEXinputData 31 10 3" xfId="27998"/>
    <cellStyle name="SAPBEXinputData 31 11" xfId="5952"/>
    <cellStyle name="SAPBEXinputData 31 11 2" xfId="16277"/>
    <cellStyle name="SAPBEXinputData 31 11 3" xfId="28196"/>
    <cellStyle name="SAPBEXinputData 31 12" xfId="6150"/>
    <cellStyle name="SAPBEXinputData 31 12 2" xfId="16278"/>
    <cellStyle name="SAPBEXinputData 31 12 3" xfId="28394"/>
    <cellStyle name="SAPBEXinputData 31 13" xfId="6348"/>
    <cellStyle name="SAPBEXinputData 31 13 2" xfId="16279"/>
    <cellStyle name="SAPBEXinputData 31 13 3" xfId="28592"/>
    <cellStyle name="SAPBEXinputData 31 14" xfId="6546"/>
    <cellStyle name="SAPBEXinputData 31 14 2" xfId="16280"/>
    <cellStyle name="SAPBEXinputData 31 14 3" xfId="28790"/>
    <cellStyle name="SAPBEXinputData 31 15" xfId="16275"/>
    <cellStyle name="SAPBEXinputData 31 16" xfId="26161"/>
    <cellStyle name="SAPBEXinputData 31 2" xfId="4601"/>
    <cellStyle name="SAPBEXinputData 31 2 2" xfId="16281"/>
    <cellStyle name="SAPBEXinputData 31 2 3" xfId="26845"/>
    <cellStyle name="SAPBEXinputData 31 3" xfId="4941"/>
    <cellStyle name="SAPBEXinputData 31 3 2" xfId="16282"/>
    <cellStyle name="SAPBEXinputData 31 3 3" xfId="27185"/>
    <cellStyle name="SAPBEXinputData 31 4" xfId="4544"/>
    <cellStyle name="SAPBEXinputData 31 4 2" xfId="16283"/>
    <cellStyle name="SAPBEXinputData 31 4 3" xfId="26788"/>
    <cellStyle name="SAPBEXinputData 31 5" xfId="4998"/>
    <cellStyle name="SAPBEXinputData 31 5 2" xfId="16284"/>
    <cellStyle name="SAPBEXinputData 31 5 3" xfId="27242"/>
    <cellStyle name="SAPBEXinputData 31 6" xfId="4385"/>
    <cellStyle name="SAPBEXinputData 31 6 2" xfId="16285"/>
    <cellStyle name="SAPBEXinputData 31 6 3" xfId="26629"/>
    <cellStyle name="SAPBEXinputData 31 7" xfId="5157"/>
    <cellStyle name="SAPBEXinputData 31 7 2" xfId="16286"/>
    <cellStyle name="SAPBEXinputData 31 7 3" xfId="27401"/>
    <cellStyle name="SAPBEXinputData 31 8" xfId="5356"/>
    <cellStyle name="SAPBEXinputData 31 8 2" xfId="16287"/>
    <cellStyle name="SAPBEXinputData 31 8 3" xfId="27600"/>
    <cellStyle name="SAPBEXinputData 31 9" xfId="5555"/>
    <cellStyle name="SAPBEXinputData 31 9 2" xfId="16288"/>
    <cellStyle name="SAPBEXinputData 31 9 3" xfId="27799"/>
    <cellStyle name="SAPBEXinputData 32" xfId="4005"/>
    <cellStyle name="SAPBEXinputData 32 10" xfId="5750"/>
    <cellStyle name="SAPBEXinputData 32 10 2" xfId="16290"/>
    <cellStyle name="SAPBEXinputData 32 10 3" xfId="27994"/>
    <cellStyle name="SAPBEXinputData 32 11" xfId="5948"/>
    <cellStyle name="SAPBEXinputData 32 11 2" xfId="16291"/>
    <cellStyle name="SAPBEXinputData 32 11 3" xfId="28192"/>
    <cellStyle name="SAPBEXinputData 32 12" xfId="6146"/>
    <cellStyle name="SAPBEXinputData 32 12 2" xfId="16292"/>
    <cellStyle name="SAPBEXinputData 32 12 3" xfId="28390"/>
    <cellStyle name="SAPBEXinputData 32 13" xfId="6344"/>
    <cellStyle name="SAPBEXinputData 32 13 2" xfId="16293"/>
    <cellStyle name="SAPBEXinputData 32 13 3" xfId="28588"/>
    <cellStyle name="SAPBEXinputData 32 14" xfId="6542"/>
    <cellStyle name="SAPBEXinputData 32 14 2" xfId="16294"/>
    <cellStyle name="SAPBEXinputData 32 14 3" xfId="28786"/>
    <cellStyle name="SAPBEXinputData 32 15" xfId="16289"/>
    <cellStyle name="SAPBEXinputData 32 16" xfId="26249"/>
    <cellStyle name="SAPBEXinputData 32 2" xfId="4602"/>
    <cellStyle name="SAPBEXinputData 32 2 2" xfId="16295"/>
    <cellStyle name="SAPBEXinputData 32 2 3" xfId="26846"/>
    <cellStyle name="SAPBEXinputData 32 3" xfId="4940"/>
    <cellStyle name="SAPBEXinputData 32 3 2" xfId="16296"/>
    <cellStyle name="SAPBEXinputData 32 3 3" xfId="27184"/>
    <cellStyle name="SAPBEXinputData 32 4" xfId="4546"/>
    <cellStyle name="SAPBEXinputData 32 4 2" xfId="16297"/>
    <cellStyle name="SAPBEXinputData 32 4 3" xfId="26790"/>
    <cellStyle name="SAPBEXinputData 32 5" xfId="4996"/>
    <cellStyle name="SAPBEXinputData 32 5 2" xfId="16298"/>
    <cellStyle name="SAPBEXinputData 32 5 3" xfId="27240"/>
    <cellStyle name="SAPBEXinputData 32 6" xfId="4389"/>
    <cellStyle name="SAPBEXinputData 32 6 2" xfId="16299"/>
    <cellStyle name="SAPBEXinputData 32 6 3" xfId="26633"/>
    <cellStyle name="SAPBEXinputData 32 7" xfId="5153"/>
    <cellStyle name="SAPBEXinputData 32 7 2" xfId="16300"/>
    <cellStyle name="SAPBEXinputData 32 7 3" xfId="27397"/>
    <cellStyle name="SAPBEXinputData 32 8" xfId="5352"/>
    <cellStyle name="SAPBEXinputData 32 8 2" xfId="16301"/>
    <cellStyle name="SAPBEXinputData 32 8 3" xfId="27596"/>
    <cellStyle name="SAPBEXinputData 32 9" xfId="5551"/>
    <cellStyle name="SAPBEXinputData 32 9 2" xfId="16302"/>
    <cellStyle name="SAPBEXinputData 32 9 3" xfId="27795"/>
    <cellStyle name="SAPBEXinputData 33" xfId="4097"/>
    <cellStyle name="SAPBEXinputData 33 10" xfId="5746"/>
    <cellStyle name="SAPBEXinputData 33 10 2" xfId="16304"/>
    <cellStyle name="SAPBEXinputData 33 10 3" xfId="27990"/>
    <cellStyle name="SAPBEXinputData 33 11" xfId="5944"/>
    <cellStyle name="SAPBEXinputData 33 11 2" xfId="16305"/>
    <cellStyle name="SAPBEXinputData 33 11 3" xfId="28188"/>
    <cellStyle name="SAPBEXinputData 33 12" xfId="6142"/>
    <cellStyle name="SAPBEXinputData 33 12 2" xfId="16306"/>
    <cellStyle name="SAPBEXinputData 33 12 3" xfId="28386"/>
    <cellStyle name="SAPBEXinputData 33 13" xfId="6340"/>
    <cellStyle name="SAPBEXinputData 33 13 2" xfId="16307"/>
    <cellStyle name="SAPBEXinputData 33 13 3" xfId="28584"/>
    <cellStyle name="SAPBEXinputData 33 14" xfId="6538"/>
    <cellStyle name="SAPBEXinputData 33 14 2" xfId="16308"/>
    <cellStyle name="SAPBEXinputData 33 14 3" xfId="28782"/>
    <cellStyle name="SAPBEXinputData 33 15" xfId="16303"/>
    <cellStyle name="SAPBEXinputData 33 16" xfId="26341"/>
    <cellStyle name="SAPBEXinputData 33 2" xfId="4603"/>
    <cellStyle name="SAPBEXinputData 33 2 2" xfId="16309"/>
    <cellStyle name="SAPBEXinputData 33 2 3" xfId="26847"/>
    <cellStyle name="SAPBEXinputData 33 3" xfId="4939"/>
    <cellStyle name="SAPBEXinputData 33 3 2" xfId="16310"/>
    <cellStyle name="SAPBEXinputData 33 3 3" xfId="27183"/>
    <cellStyle name="SAPBEXinputData 33 4" xfId="4548"/>
    <cellStyle name="SAPBEXinputData 33 4 2" xfId="16311"/>
    <cellStyle name="SAPBEXinputData 33 4 3" xfId="26792"/>
    <cellStyle name="SAPBEXinputData 33 5" xfId="4994"/>
    <cellStyle name="SAPBEXinputData 33 5 2" xfId="16312"/>
    <cellStyle name="SAPBEXinputData 33 5 3" xfId="27238"/>
    <cellStyle name="SAPBEXinputData 33 6" xfId="4393"/>
    <cellStyle name="SAPBEXinputData 33 6 2" xfId="16313"/>
    <cellStyle name="SAPBEXinputData 33 6 3" xfId="26637"/>
    <cellStyle name="SAPBEXinputData 33 7" xfId="5149"/>
    <cellStyle name="SAPBEXinputData 33 7 2" xfId="16314"/>
    <cellStyle name="SAPBEXinputData 33 7 3" xfId="27393"/>
    <cellStyle name="SAPBEXinputData 33 8" xfId="5348"/>
    <cellStyle name="SAPBEXinputData 33 8 2" xfId="16315"/>
    <cellStyle name="SAPBEXinputData 33 8 3" xfId="27592"/>
    <cellStyle name="SAPBEXinputData 33 9" xfId="5547"/>
    <cellStyle name="SAPBEXinputData 33 9 2" xfId="16316"/>
    <cellStyle name="SAPBEXinputData 33 9 3" xfId="27791"/>
    <cellStyle name="SAPBEXinputData 34" xfId="4185"/>
    <cellStyle name="SAPBEXinputData 34 10" xfId="5742"/>
    <cellStyle name="SAPBEXinputData 34 10 2" xfId="16318"/>
    <cellStyle name="SAPBEXinputData 34 10 3" xfId="27986"/>
    <cellStyle name="SAPBEXinputData 34 11" xfId="5940"/>
    <cellStyle name="SAPBEXinputData 34 11 2" xfId="16319"/>
    <cellStyle name="SAPBEXinputData 34 11 3" xfId="28184"/>
    <cellStyle name="SAPBEXinputData 34 12" xfId="6138"/>
    <cellStyle name="SAPBEXinputData 34 12 2" xfId="16320"/>
    <cellStyle name="SAPBEXinputData 34 12 3" xfId="28382"/>
    <cellStyle name="SAPBEXinputData 34 13" xfId="6336"/>
    <cellStyle name="SAPBEXinputData 34 13 2" xfId="16321"/>
    <cellStyle name="SAPBEXinputData 34 13 3" xfId="28580"/>
    <cellStyle name="SAPBEXinputData 34 14" xfId="6534"/>
    <cellStyle name="SAPBEXinputData 34 14 2" xfId="16322"/>
    <cellStyle name="SAPBEXinputData 34 14 3" xfId="28778"/>
    <cellStyle name="SAPBEXinputData 34 15" xfId="16317"/>
    <cellStyle name="SAPBEXinputData 34 16" xfId="26429"/>
    <cellStyle name="SAPBEXinputData 34 2" xfId="4604"/>
    <cellStyle name="SAPBEXinputData 34 2 2" xfId="16323"/>
    <cellStyle name="SAPBEXinputData 34 2 3" xfId="26848"/>
    <cellStyle name="SAPBEXinputData 34 3" xfId="4938"/>
    <cellStyle name="SAPBEXinputData 34 3 2" xfId="16324"/>
    <cellStyle name="SAPBEXinputData 34 3 3" xfId="27182"/>
    <cellStyle name="SAPBEXinputData 34 4" xfId="4550"/>
    <cellStyle name="SAPBEXinputData 34 4 2" xfId="16325"/>
    <cellStyle name="SAPBEXinputData 34 4 3" xfId="26794"/>
    <cellStyle name="SAPBEXinputData 34 5" xfId="4992"/>
    <cellStyle name="SAPBEXinputData 34 5 2" xfId="16326"/>
    <cellStyle name="SAPBEXinputData 34 5 3" xfId="27236"/>
    <cellStyle name="SAPBEXinputData 34 6" xfId="4397"/>
    <cellStyle name="SAPBEXinputData 34 6 2" xfId="16327"/>
    <cellStyle name="SAPBEXinputData 34 6 3" xfId="26641"/>
    <cellStyle name="SAPBEXinputData 34 7" xfId="5145"/>
    <cellStyle name="SAPBEXinputData 34 7 2" xfId="16328"/>
    <cellStyle name="SAPBEXinputData 34 7 3" xfId="27389"/>
    <cellStyle name="SAPBEXinputData 34 8" xfId="5344"/>
    <cellStyle name="SAPBEXinputData 34 8 2" xfId="16329"/>
    <cellStyle name="SAPBEXinputData 34 8 3" xfId="27588"/>
    <cellStyle name="SAPBEXinputData 34 9" xfId="5543"/>
    <cellStyle name="SAPBEXinputData 34 9 2" xfId="16330"/>
    <cellStyle name="SAPBEXinputData 34 9 3" xfId="27787"/>
    <cellStyle name="SAPBEXinputData 35" xfId="4280"/>
    <cellStyle name="SAPBEXinputData 35 2" xfId="16331"/>
    <cellStyle name="SAPBEXinputData 35 3" xfId="26524"/>
    <cellStyle name="SAPBEXinputData 36" xfId="7283"/>
    <cellStyle name="SAPBEXinputData 36 2" xfId="16332"/>
    <cellStyle name="SAPBEXinputData 36 3" xfId="29527"/>
    <cellStyle name="SAPBEXinputData 37" xfId="7376"/>
    <cellStyle name="SAPBEXinputData 37 2" xfId="16333"/>
    <cellStyle name="SAPBEXinputData 37 3" xfId="29620"/>
    <cellStyle name="SAPBEXinputData 38" xfId="7734"/>
    <cellStyle name="SAPBEXinputData 38 2" xfId="16334"/>
    <cellStyle name="SAPBEXinputData 38 3" xfId="29978"/>
    <cellStyle name="SAPBEXinputData 39" xfId="9488"/>
    <cellStyle name="SAPBEXinputData 39 2" xfId="16335"/>
    <cellStyle name="SAPBEXinputData 39 3" xfId="30825"/>
    <cellStyle name="SAPBEXinputData 4" xfId="2585"/>
    <cellStyle name="SAPBEXinputData 4 10" xfId="5539"/>
    <cellStyle name="SAPBEXinputData 4 10 2" xfId="16337"/>
    <cellStyle name="SAPBEXinputData 4 10 3" xfId="27783"/>
    <cellStyle name="SAPBEXinputData 4 11" xfId="5738"/>
    <cellStyle name="SAPBEXinputData 4 11 2" xfId="16338"/>
    <cellStyle name="SAPBEXinputData 4 11 3" xfId="27982"/>
    <cellStyle name="SAPBEXinputData 4 12" xfId="5936"/>
    <cellStyle name="SAPBEXinputData 4 12 2" xfId="16339"/>
    <cellStyle name="SAPBEXinputData 4 12 3" xfId="28180"/>
    <cellStyle name="SAPBEXinputData 4 13" xfId="6134"/>
    <cellStyle name="SAPBEXinputData 4 13 2" xfId="16340"/>
    <cellStyle name="SAPBEXinputData 4 13 3" xfId="28378"/>
    <cellStyle name="SAPBEXinputData 4 14" xfId="6332"/>
    <cellStyle name="SAPBEXinputData 4 14 2" xfId="16341"/>
    <cellStyle name="SAPBEXinputData 4 14 3" xfId="28576"/>
    <cellStyle name="SAPBEXinputData 4 15" xfId="6530"/>
    <cellStyle name="SAPBEXinputData 4 15 2" xfId="16342"/>
    <cellStyle name="SAPBEXinputData 4 15 3" xfId="28774"/>
    <cellStyle name="SAPBEXinputData 4 16" xfId="16336"/>
    <cellStyle name="SAPBEXinputData 4 17" xfId="24856"/>
    <cellStyle name="SAPBEXinputData 4 2" xfId="2658"/>
    <cellStyle name="SAPBEXinputData 4 2 2" xfId="16343"/>
    <cellStyle name="SAPBEXinputData 4 2 3" xfId="24929"/>
    <cellStyle name="SAPBEXinputData 4 3" xfId="4605"/>
    <cellStyle name="SAPBEXinputData 4 3 2" xfId="16344"/>
    <cellStyle name="SAPBEXinputData 4 3 3" xfId="26849"/>
    <cellStyle name="SAPBEXinputData 4 4" xfId="4937"/>
    <cellStyle name="SAPBEXinputData 4 4 2" xfId="16345"/>
    <cellStyle name="SAPBEXinputData 4 4 3" xfId="27181"/>
    <cellStyle name="SAPBEXinputData 4 5" xfId="4552"/>
    <cellStyle name="SAPBEXinputData 4 5 2" xfId="16346"/>
    <cellStyle name="SAPBEXinputData 4 5 3" xfId="26796"/>
    <cellStyle name="SAPBEXinputData 4 6" xfId="4990"/>
    <cellStyle name="SAPBEXinputData 4 6 2" xfId="16347"/>
    <cellStyle name="SAPBEXinputData 4 6 3" xfId="27234"/>
    <cellStyle name="SAPBEXinputData 4 7" xfId="4401"/>
    <cellStyle name="SAPBEXinputData 4 7 2" xfId="16348"/>
    <cellStyle name="SAPBEXinputData 4 7 3" xfId="26645"/>
    <cellStyle name="SAPBEXinputData 4 8" xfId="5141"/>
    <cellStyle name="SAPBEXinputData 4 8 2" xfId="16349"/>
    <cellStyle name="SAPBEXinputData 4 8 3" xfId="27385"/>
    <cellStyle name="SAPBEXinputData 4 9" xfId="5340"/>
    <cellStyle name="SAPBEXinputData 4 9 2" xfId="16350"/>
    <cellStyle name="SAPBEXinputData 4 9 3" xfId="27584"/>
    <cellStyle name="SAPBEXinputData 40" xfId="9493"/>
    <cellStyle name="SAPBEXinputData 40 2" xfId="16351"/>
    <cellStyle name="SAPBEXinputData 40 3" xfId="30830"/>
    <cellStyle name="SAPBEXinputData 41" xfId="10063"/>
    <cellStyle name="SAPBEXinputData 41 2" xfId="16352"/>
    <cellStyle name="SAPBEXinputData 41 3" xfId="31151"/>
    <cellStyle name="SAPBEXinputData 42" xfId="10068"/>
    <cellStyle name="SAPBEXinputData 42 2" xfId="16353"/>
    <cellStyle name="SAPBEXinputData 42 3" xfId="31156"/>
    <cellStyle name="SAPBEXinputData 43" xfId="10073"/>
    <cellStyle name="SAPBEXinputData 43 2" xfId="16354"/>
    <cellStyle name="SAPBEXinputData 43 3" xfId="31161"/>
    <cellStyle name="SAPBEXinputData 44" xfId="10078"/>
    <cellStyle name="SAPBEXinputData 44 2" xfId="16355"/>
    <cellStyle name="SAPBEXinputData 44 3" xfId="31166"/>
    <cellStyle name="SAPBEXinputData 45" xfId="10189"/>
    <cellStyle name="SAPBEXinputData 45 2" xfId="16356"/>
    <cellStyle name="SAPBEXinputData 45 3" xfId="31277"/>
    <cellStyle name="SAPBEXinputData 46" xfId="10215"/>
    <cellStyle name="SAPBEXinputData 46 2" xfId="16357"/>
    <cellStyle name="SAPBEXinputData 46 3" xfId="31303"/>
    <cellStyle name="SAPBEXinputData 47" xfId="10359"/>
    <cellStyle name="SAPBEXinputData 47 2" xfId="16358"/>
    <cellStyle name="SAPBEXinputData 47 3" xfId="31447"/>
    <cellStyle name="SAPBEXinputData 48" xfId="10377"/>
    <cellStyle name="SAPBEXinputData 48 2" xfId="16359"/>
    <cellStyle name="SAPBEXinputData 48 3" xfId="31465"/>
    <cellStyle name="SAPBEXinputData 49" xfId="10461"/>
    <cellStyle name="SAPBEXinputData 49 2" xfId="16360"/>
    <cellStyle name="SAPBEXinputData 49 3" xfId="31549"/>
    <cellStyle name="SAPBEXinputData 5" xfId="2592"/>
    <cellStyle name="SAPBEXinputData 5 10" xfId="5521"/>
    <cellStyle name="SAPBEXinputData 5 10 2" xfId="16362"/>
    <cellStyle name="SAPBEXinputData 5 10 3" xfId="27765"/>
    <cellStyle name="SAPBEXinputData 5 11" xfId="5720"/>
    <cellStyle name="SAPBEXinputData 5 11 2" xfId="16363"/>
    <cellStyle name="SAPBEXinputData 5 11 3" xfId="27964"/>
    <cellStyle name="SAPBEXinputData 5 12" xfId="5918"/>
    <cellStyle name="SAPBEXinputData 5 12 2" xfId="16364"/>
    <cellStyle name="SAPBEXinputData 5 12 3" xfId="28162"/>
    <cellStyle name="SAPBEXinputData 5 13" xfId="6116"/>
    <cellStyle name="SAPBEXinputData 5 13 2" xfId="16365"/>
    <cellStyle name="SAPBEXinputData 5 13 3" xfId="28360"/>
    <cellStyle name="SAPBEXinputData 5 14" xfId="6314"/>
    <cellStyle name="SAPBEXinputData 5 14 2" xfId="16366"/>
    <cellStyle name="SAPBEXinputData 5 14 3" xfId="28558"/>
    <cellStyle name="SAPBEXinputData 5 15" xfId="6512"/>
    <cellStyle name="SAPBEXinputData 5 15 2" xfId="16367"/>
    <cellStyle name="SAPBEXinputData 5 15 3" xfId="28756"/>
    <cellStyle name="SAPBEXinputData 5 16" xfId="16361"/>
    <cellStyle name="SAPBEXinputData 5 17" xfId="24863"/>
    <cellStyle name="SAPBEXinputData 5 2" xfId="2665"/>
    <cellStyle name="SAPBEXinputData 5 2 2" xfId="16368"/>
    <cellStyle name="SAPBEXinputData 5 2 3" xfId="24936"/>
    <cellStyle name="SAPBEXinputData 5 3" xfId="4606"/>
    <cellStyle name="SAPBEXinputData 5 3 2" xfId="16369"/>
    <cellStyle name="SAPBEXinputData 5 3 3" xfId="26850"/>
    <cellStyle name="SAPBEXinputData 5 4" xfId="4936"/>
    <cellStyle name="SAPBEXinputData 5 4 2" xfId="16370"/>
    <cellStyle name="SAPBEXinputData 5 4 3" xfId="27180"/>
    <cellStyle name="SAPBEXinputData 5 5" xfId="4555"/>
    <cellStyle name="SAPBEXinputData 5 5 2" xfId="16371"/>
    <cellStyle name="SAPBEXinputData 5 5 3" xfId="26799"/>
    <cellStyle name="SAPBEXinputData 5 6" xfId="4987"/>
    <cellStyle name="SAPBEXinputData 5 6 2" xfId="16372"/>
    <cellStyle name="SAPBEXinputData 5 6 3" xfId="27231"/>
    <cellStyle name="SAPBEXinputData 5 7" xfId="4419"/>
    <cellStyle name="SAPBEXinputData 5 7 2" xfId="16373"/>
    <cellStyle name="SAPBEXinputData 5 7 3" xfId="26663"/>
    <cellStyle name="SAPBEXinputData 5 8" xfId="5123"/>
    <cellStyle name="SAPBEXinputData 5 8 2" xfId="16374"/>
    <cellStyle name="SAPBEXinputData 5 8 3" xfId="27367"/>
    <cellStyle name="SAPBEXinputData 5 9" xfId="5322"/>
    <cellStyle name="SAPBEXinputData 5 9 2" xfId="16375"/>
    <cellStyle name="SAPBEXinputData 5 9 3" xfId="27566"/>
    <cellStyle name="SAPBEXinputData 50" xfId="10487"/>
    <cellStyle name="SAPBEXinputData 50 2" xfId="16376"/>
    <cellStyle name="SAPBEXinputData 50 3" xfId="31575"/>
    <cellStyle name="SAPBEXinputData 51" xfId="10510"/>
    <cellStyle name="SAPBEXinputData 51 2" xfId="16377"/>
    <cellStyle name="SAPBEXinputData 51 3" xfId="31598"/>
    <cellStyle name="SAPBEXinputData 52" xfId="10531"/>
    <cellStyle name="SAPBEXinputData 52 2" xfId="16378"/>
    <cellStyle name="SAPBEXinputData 52 3" xfId="31619"/>
    <cellStyle name="SAPBEXinputData 53" xfId="10549"/>
    <cellStyle name="SAPBEXinputData 53 2" xfId="16379"/>
    <cellStyle name="SAPBEXinputData 53 3" xfId="31637"/>
    <cellStyle name="SAPBEXinputData 54" xfId="10604"/>
    <cellStyle name="SAPBEXinputData 54 2" xfId="16380"/>
    <cellStyle name="SAPBEXinputData 54 3" xfId="31692"/>
    <cellStyle name="SAPBEXinputData 55" xfId="15936"/>
    <cellStyle name="SAPBEXinputData 56" xfId="24807"/>
    <cellStyle name="SAPBEXinputData 6" xfId="2601"/>
    <cellStyle name="SAPBEXinputData 6 10" xfId="5495"/>
    <cellStyle name="SAPBEXinputData 6 10 2" xfId="16382"/>
    <cellStyle name="SAPBEXinputData 6 10 3" xfId="27739"/>
    <cellStyle name="SAPBEXinputData 6 11" xfId="5694"/>
    <cellStyle name="SAPBEXinputData 6 11 2" xfId="16383"/>
    <cellStyle name="SAPBEXinputData 6 11 3" xfId="27938"/>
    <cellStyle name="SAPBEXinputData 6 12" xfId="5892"/>
    <cellStyle name="SAPBEXinputData 6 12 2" xfId="16384"/>
    <cellStyle name="SAPBEXinputData 6 12 3" xfId="28136"/>
    <cellStyle name="SAPBEXinputData 6 13" xfId="6090"/>
    <cellStyle name="SAPBEXinputData 6 13 2" xfId="16385"/>
    <cellStyle name="SAPBEXinputData 6 13 3" xfId="28334"/>
    <cellStyle name="SAPBEXinputData 6 14" xfId="6288"/>
    <cellStyle name="SAPBEXinputData 6 14 2" xfId="16386"/>
    <cellStyle name="SAPBEXinputData 6 14 3" xfId="28532"/>
    <cellStyle name="SAPBEXinputData 6 15" xfId="6486"/>
    <cellStyle name="SAPBEXinputData 6 15 2" xfId="16387"/>
    <cellStyle name="SAPBEXinputData 6 15 3" xfId="28730"/>
    <cellStyle name="SAPBEXinputData 6 16" xfId="16381"/>
    <cellStyle name="SAPBEXinputData 6 17" xfId="24872"/>
    <cellStyle name="SAPBEXinputData 6 2" xfId="2672"/>
    <cellStyle name="SAPBEXinputData 6 2 2" xfId="16388"/>
    <cellStyle name="SAPBEXinputData 6 2 3" xfId="24943"/>
    <cellStyle name="SAPBEXinputData 6 3" xfId="4607"/>
    <cellStyle name="SAPBEXinputData 6 3 2" xfId="16389"/>
    <cellStyle name="SAPBEXinputData 6 3 3" xfId="26851"/>
    <cellStyle name="SAPBEXinputData 6 4" xfId="4935"/>
    <cellStyle name="SAPBEXinputData 6 4 2" xfId="16390"/>
    <cellStyle name="SAPBEXinputData 6 4 3" xfId="27179"/>
    <cellStyle name="SAPBEXinputData 6 5" xfId="4569"/>
    <cellStyle name="SAPBEXinputData 6 5 2" xfId="16391"/>
    <cellStyle name="SAPBEXinputData 6 5 3" xfId="26813"/>
    <cellStyle name="SAPBEXinputData 6 6" xfId="4973"/>
    <cellStyle name="SAPBEXinputData 6 6 2" xfId="16392"/>
    <cellStyle name="SAPBEXinputData 6 6 3" xfId="27217"/>
    <cellStyle name="SAPBEXinputData 6 7" xfId="4445"/>
    <cellStyle name="SAPBEXinputData 6 7 2" xfId="16393"/>
    <cellStyle name="SAPBEXinputData 6 7 3" xfId="26689"/>
    <cellStyle name="SAPBEXinputData 6 8" xfId="5097"/>
    <cellStyle name="SAPBEXinputData 6 8 2" xfId="16394"/>
    <cellStyle name="SAPBEXinputData 6 8 3" xfId="27341"/>
    <cellStyle name="SAPBEXinputData 6 9" xfId="5296"/>
    <cellStyle name="SAPBEXinputData 6 9 2" xfId="16395"/>
    <cellStyle name="SAPBEXinputData 6 9 3" xfId="27540"/>
    <cellStyle name="SAPBEXinputData 7" xfId="2618"/>
    <cellStyle name="SAPBEXinputData 7 10" xfId="5488"/>
    <cellStyle name="SAPBEXinputData 7 10 2" xfId="16397"/>
    <cellStyle name="SAPBEXinputData 7 10 3" xfId="27732"/>
    <cellStyle name="SAPBEXinputData 7 11" xfId="5687"/>
    <cellStyle name="SAPBEXinputData 7 11 2" xfId="16398"/>
    <cellStyle name="SAPBEXinputData 7 11 3" xfId="27931"/>
    <cellStyle name="SAPBEXinputData 7 12" xfId="5885"/>
    <cellStyle name="SAPBEXinputData 7 12 2" xfId="16399"/>
    <cellStyle name="SAPBEXinputData 7 12 3" xfId="28129"/>
    <cellStyle name="SAPBEXinputData 7 13" xfId="6083"/>
    <cellStyle name="SAPBEXinputData 7 13 2" xfId="16400"/>
    <cellStyle name="SAPBEXinputData 7 13 3" xfId="28327"/>
    <cellStyle name="SAPBEXinputData 7 14" xfId="6281"/>
    <cellStyle name="SAPBEXinputData 7 14 2" xfId="16401"/>
    <cellStyle name="SAPBEXinputData 7 14 3" xfId="28525"/>
    <cellStyle name="SAPBEXinputData 7 15" xfId="6479"/>
    <cellStyle name="SAPBEXinputData 7 15 2" xfId="16402"/>
    <cellStyle name="SAPBEXinputData 7 15 3" xfId="28723"/>
    <cellStyle name="SAPBEXinputData 7 16" xfId="16396"/>
    <cellStyle name="SAPBEXinputData 7 17" xfId="24889"/>
    <cellStyle name="SAPBEXinputData 7 2" xfId="2679"/>
    <cellStyle name="SAPBEXinputData 7 2 2" xfId="16403"/>
    <cellStyle name="SAPBEXinputData 7 2 3" xfId="24950"/>
    <cellStyle name="SAPBEXinputData 7 3" xfId="4608"/>
    <cellStyle name="SAPBEXinputData 7 3 2" xfId="16404"/>
    <cellStyle name="SAPBEXinputData 7 3 3" xfId="26852"/>
    <cellStyle name="SAPBEXinputData 7 4" xfId="4934"/>
    <cellStyle name="SAPBEXinputData 7 4 2" xfId="16405"/>
    <cellStyle name="SAPBEXinputData 7 4 3" xfId="27178"/>
    <cellStyle name="SAPBEXinputData 7 5" xfId="4572"/>
    <cellStyle name="SAPBEXinputData 7 5 2" xfId="16406"/>
    <cellStyle name="SAPBEXinputData 7 5 3" xfId="26816"/>
    <cellStyle name="SAPBEXinputData 7 6" xfId="4970"/>
    <cellStyle name="SAPBEXinputData 7 6 2" xfId="16407"/>
    <cellStyle name="SAPBEXinputData 7 6 3" xfId="27214"/>
    <cellStyle name="SAPBEXinputData 7 7" xfId="4452"/>
    <cellStyle name="SAPBEXinputData 7 7 2" xfId="16408"/>
    <cellStyle name="SAPBEXinputData 7 7 3" xfId="26696"/>
    <cellStyle name="SAPBEXinputData 7 8" xfId="5090"/>
    <cellStyle name="SAPBEXinputData 7 8 2" xfId="16409"/>
    <cellStyle name="SAPBEXinputData 7 8 3" xfId="27334"/>
    <cellStyle name="SAPBEXinputData 7 9" xfId="5289"/>
    <cellStyle name="SAPBEXinputData 7 9 2" xfId="16410"/>
    <cellStyle name="SAPBEXinputData 7 9 3" xfId="27533"/>
    <cellStyle name="SAPBEXinputData 8" xfId="2627"/>
    <cellStyle name="SAPBEXinputData 8 10" xfId="5475"/>
    <cellStyle name="SAPBEXinputData 8 10 2" xfId="16412"/>
    <cellStyle name="SAPBEXinputData 8 10 3" xfId="27719"/>
    <cellStyle name="SAPBEXinputData 8 11" xfId="5674"/>
    <cellStyle name="SAPBEXinputData 8 11 2" xfId="16413"/>
    <cellStyle name="SAPBEXinputData 8 11 3" xfId="27918"/>
    <cellStyle name="SAPBEXinputData 8 12" xfId="5872"/>
    <cellStyle name="SAPBEXinputData 8 12 2" xfId="16414"/>
    <cellStyle name="SAPBEXinputData 8 12 3" xfId="28116"/>
    <cellStyle name="SAPBEXinputData 8 13" xfId="6070"/>
    <cellStyle name="SAPBEXinputData 8 13 2" xfId="16415"/>
    <cellStyle name="SAPBEXinputData 8 13 3" xfId="28314"/>
    <cellStyle name="SAPBEXinputData 8 14" xfId="6268"/>
    <cellStyle name="SAPBEXinputData 8 14 2" xfId="16416"/>
    <cellStyle name="SAPBEXinputData 8 14 3" xfId="28512"/>
    <cellStyle name="SAPBEXinputData 8 15" xfId="6466"/>
    <cellStyle name="SAPBEXinputData 8 15 2" xfId="16417"/>
    <cellStyle name="SAPBEXinputData 8 15 3" xfId="28710"/>
    <cellStyle name="SAPBEXinputData 8 16" xfId="16411"/>
    <cellStyle name="SAPBEXinputData 8 17" xfId="24898"/>
    <cellStyle name="SAPBEXinputData 8 2" xfId="2686"/>
    <cellStyle name="SAPBEXinputData 8 2 2" xfId="16418"/>
    <cellStyle name="SAPBEXinputData 8 2 3" xfId="24957"/>
    <cellStyle name="SAPBEXinputData 8 3" xfId="4609"/>
    <cellStyle name="SAPBEXinputData 8 3 2" xfId="16419"/>
    <cellStyle name="SAPBEXinputData 8 3 3" xfId="26853"/>
    <cellStyle name="SAPBEXinputData 8 4" xfId="4933"/>
    <cellStyle name="SAPBEXinputData 8 4 2" xfId="16420"/>
    <cellStyle name="SAPBEXinputData 8 4 3" xfId="27177"/>
    <cellStyle name="SAPBEXinputData 8 5" xfId="4575"/>
    <cellStyle name="SAPBEXinputData 8 5 2" xfId="16421"/>
    <cellStyle name="SAPBEXinputData 8 5 3" xfId="26819"/>
    <cellStyle name="SAPBEXinputData 8 6" xfId="4967"/>
    <cellStyle name="SAPBEXinputData 8 6 2" xfId="16422"/>
    <cellStyle name="SAPBEXinputData 8 6 3" xfId="27211"/>
    <cellStyle name="SAPBEXinputData 8 7" xfId="4465"/>
    <cellStyle name="SAPBEXinputData 8 7 2" xfId="16423"/>
    <cellStyle name="SAPBEXinputData 8 7 3" xfId="26709"/>
    <cellStyle name="SAPBEXinputData 8 8" xfId="5077"/>
    <cellStyle name="SAPBEXinputData 8 8 2" xfId="16424"/>
    <cellStyle name="SAPBEXinputData 8 8 3" xfId="27321"/>
    <cellStyle name="SAPBEXinputData 8 9" xfId="5276"/>
    <cellStyle name="SAPBEXinputData 8 9 2" xfId="16425"/>
    <cellStyle name="SAPBEXinputData 8 9 3" xfId="27520"/>
    <cellStyle name="SAPBEXinputData 9" xfId="2636"/>
    <cellStyle name="SAPBEXinputData 9 10" xfId="5465"/>
    <cellStyle name="SAPBEXinputData 9 10 2" xfId="16427"/>
    <cellStyle name="SAPBEXinputData 9 10 3" xfId="27709"/>
    <cellStyle name="SAPBEXinputData 9 11" xfId="5664"/>
    <cellStyle name="SAPBEXinputData 9 11 2" xfId="16428"/>
    <cellStyle name="SAPBEXinputData 9 11 3" xfId="27908"/>
    <cellStyle name="SAPBEXinputData 9 12" xfId="5862"/>
    <cellStyle name="SAPBEXinputData 9 12 2" xfId="16429"/>
    <cellStyle name="SAPBEXinputData 9 12 3" xfId="28106"/>
    <cellStyle name="SAPBEXinputData 9 13" xfId="6060"/>
    <cellStyle name="SAPBEXinputData 9 13 2" xfId="16430"/>
    <cellStyle name="SAPBEXinputData 9 13 3" xfId="28304"/>
    <cellStyle name="SAPBEXinputData 9 14" xfId="6258"/>
    <cellStyle name="SAPBEXinputData 9 14 2" xfId="16431"/>
    <cellStyle name="SAPBEXinputData 9 14 3" xfId="28502"/>
    <cellStyle name="SAPBEXinputData 9 15" xfId="6456"/>
    <cellStyle name="SAPBEXinputData 9 15 2" xfId="16432"/>
    <cellStyle name="SAPBEXinputData 9 15 3" xfId="28700"/>
    <cellStyle name="SAPBEXinputData 9 16" xfId="16426"/>
    <cellStyle name="SAPBEXinputData 9 17" xfId="24907"/>
    <cellStyle name="SAPBEXinputData 9 2" xfId="2693"/>
    <cellStyle name="SAPBEXinputData 9 2 2" xfId="16433"/>
    <cellStyle name="SAPBEXinputData 9 2 3" xfId="24964"/>
    <cellStyle name="SAPBEXinputData 9 3" xfId="4610"/>
    <cellStyle name="SAPBEXinputData 9 3 2" xfId="16434"/>
    <cellStyle name="SAPBEXinputData 9 3 3" xfId="26854"/>
    <cellStyle name="SAPBEXinputData 9 4" xfId="4932"/>
    <cellStyle name="SAPBEXinputData 9 4 2" xfId="16435"/>
    <cellStyle name="SAPBEXinputData 9 4 3" xfId="27176"/>
    <cellStyle name="SAPBEXinputData 9 5" xfId="4577"/>
    <cellStyle name="SAPBEXinputData 9 5 2" xfId="16436"/>
    <cellStyle name="SAPBEXinputData 9 5 3" xfId="26821"/>
    <cellStyle name="SAPBEXinputData 9 6" xfId="4965"/>
    <cellStyle name="SAPBEXinputData 9 6 2" xfId="16437"/>
    <cellStyle name="SAPBEXinputData 9 6 3" xfId="27209"/>
    <cellStyle name="SAPBEXinputData 9 7" xfId="4475"/>
    <cellStyle name="SAPBEXinputData 9 7 2" xfId="16438"/>
    <cellStyle name="SAPBEXinputData 9 7 3" xfId="26719"/>
    <cellStyle name="SAPBEXinputData 9 8" xfId="5067"/>
    <cellStyle name="SAPBEXinputData 9 8 2" xfId="16439"/>
    <cellStyle name="SAPBEXinputData 9 8 3" xfId="27311"/>
    <cellStyle name="SAPBEXinputData 9 9" xfId="5266"/>
    <cellStyle name="SAPBEXinputData 9 9 2" xfId="16440"/>
    <cellStyle name="SAPBEXinputData 9 9 3" xfId="27510"/>
    <cellStyle name="SAPBEXItemHeader" xfId="2527"/>
    <cellStyle name="SAPBEXItemHeader 2" xfId="16441"/>
    <cellStyle name="SAPBEXItemHeader 3" xfId="24808"/>
    <cellStyle name="SAPBEXresData" xfId="2528"/>
    <cellStyle name="SAPBEXresData 2" xfId="16442"/>
    <cellStyle name="SAPBEXresDataEmph" xfId="2529"/>
    <cellStyle name="SAPBEXresDataEmph 2" xfId="16443"/>
    <cellStyle name="SAPBEXresItem" xfId="2530"/>
    <cellStyle name="SAPBEXresItem 2" xfId="16444"/>
    <cellStyle name="SAPBEXresItemX" xfId="2531"/>
    <cellStyle name="SAPBEXresItemX 2" xfId="16445"/>
    <cellStyle name="SAPBEXresItemX 3" xfId="24809"/>
    <cellStyle name="SAPBEXstdData" xfId="1253"/>
    <cellStyle name="SAPBEXstdData 10" xfId="16446"/>
    <cellStyle name="SAPBEXstdData 2" xfId="2570"/>
    <cellStyle name="SAPBEXstdData 2 2" xfId="16447"/>
    <cellStyle name="SAPBEXstdData 20" xfId="2896"/>
    <cellStyle name="SAPBEXstdData 20 2" xfId="16448"/>
    <cellStyle name="SAPBEXstdData 3" xfId="2836"/>
    <cellStyle name="SAPBEXstdData 3 2" xfId="16449"/>
    <cellStyle name="SAPBEXstdData 4" xfId="9728"/>
    <cellStyle name="SAPBEXstdData 4 2" xfId="16450"/>
    <cellStyle name="SAPBEXstdData 5" xfId="9947"/>
    <cellStyle name="SAPBEXstdData 5 2" xfId="16451"/>
    <cellStyle name="SAPBEXstdData 6" xfId="9712"/>
    <cellStyle name="SAPBEXstdData 6 2" xfId="16452"/>
    <cellStyle name="SAPBEXstdData 7" xfId="9765"/>
    <cellStyle name="SAPBEXstdData 7 2" xfId="16453"/>
    <cellStyle name="SAPBEXstdData 8" xfId="9898"/>
    <cellStyle name="SAPBEXstdData 8 2" xfId="16454"/>
    <cellStyle name="SAPBEXstdData 9" xfId="9705"/>
    <cellStyle name="SAPBEXstdData 9 2" xfId="16455"/>
    <cellStyle name="SAPBEXstdDataEmph" xfId="2532"/>
    <cellStyle name="SAPBEXstdDataEmph 2" xfId="16456"/>
    <cellStyle name="SAPBEXstdItem" xfId="1252"/>
    <cellStyle name="SAPBEXstdItem 10" xfId="16457"/>
    <cellStyle name="SAPBEXstdItem 2" xfId="2561"/>
    <cellStyle name="SAPBEXstdItem 2 2" xfId="16458"/>
    <cellStyle name="SAPBEXstdItem 20" xfId="2897"/>
    <cellStyle name="SAPBEXstdItem 20 2" xfId="16459"/>
    <cellStyle name="SAPBEXstdItem 3" xfId="2835"/>
    <cellStyle name="SAPBEXstdItem 3 2" xfId="16460"/>
    <cellStyle name="SAPBEXstdItem 4" xfId="9895"/>
    <cellStyle name="SAPBEXstdItem 4 2" xfId="16461"/>
    <cellStyle name="SAPBEXstdItem 5" xfId="9766"/>
    <cellStyle name="SAPBEXstdItem 5 2" xfId="16462"/>
    <cellStyle name="SAPBEXstdItem 6" xfId="9853"/>
    <cellStyle name="SAPBEXstdItem 6 2" xfId="16463"/>
    <cellStyle name="SAPBEXstdItem 7" xfId="9642"/>
    <cellStyle name="SAPBEXstdItem 7 2" xfId="16464"/>
    <cellStyle name="SAPBEXstdItem 8" xfId="9730"/>
    <cellStyle name="SAPBEXstdItem 8 2" xfId="16465"/>
    <cellStyle name="SAPBEXstdItem 9" xfId="9904"/>
    <cellStyle name="SAPBEXstdItem 9 2" xfId="16466"/>
    <cellStyle name="SAPBEXstdItemX" xfId="2533"/>
    <cellStyle name="SAPBEXstdItemX 2" xfId="16467"/>
    <cellStyle name="SAPBEXstdItemX 3" xfId="24810"/>
    <cellStyle name="SAPBEXtitle" xfId="2534"/>
    <cellStyle name="SAPBEXtitle 2" xfId="16468"/>
    <cellStyle name="SAPBEXunassignedItem" xfId="2535"/>
    <cellStyle name="SAPBEXunassignedItem 10" xfId="16469"/>
    <cellStyle name="SAPBEXunassignedItem 11" xfId="24811"/>
    <cellStyle name="SAPBEXunassignedItem 2" xfId="2856"/>
    <cellStyle name="SAPBEXunassignedItem 2 2" xfId="16470"/>
    <cellStyle name="SAPBEXunassignedItem 2 3" xfId="25104"/>
    <cellStyle name="SAPBEXunassignedItem 3" xfId="9745"/>
    <cellStyle name="SAPBEXunassignedItem 3 2" xfId="16471"/>
    <cellStyle name="SAPBEXunassignedItem 3 3" xfId="30973"/>
    <cellStyle name="SAPBEXunassignedItem 4" xfId="9506"/>
    <cellStyle name="SAPBEXunassignedItem 4 2" xfId="16472"/>
    <cellStyle name="SAPBEXunassignedItem 4 3" xfId="30839"/>
    <cellStyle name="SAPBEXunassignedItem 5" xfId="9565"/>
    <cellStyle name="SAPBEXunassignedItem 5 2" xfId="16473"/>
    <cellStyle name="SAPBEXunassignedItem 5 3" xfId="30857"/>
    <cellStyle name="SAPBEXunassignedItem 6" xfId="9748"/>
    <cellStyle name="SAPBEXunassignedItem 6 2" xfId="16474"/>
    <cellStyle name="SAPBEXunassignedItem 6 3" xfId="30976"/>
    <cellStyle name="SAPBEXunassignedItem 7" xfId="9536"/>
    <cellStyle name="SAPBEXunassignedItem 7 2" xfId="16475"/>
    <cellStyle name="SAPBEXunassignedItem 7 3" xfId="30848"/>
    <cellStyle name="SAPBEXunassignedItem 8" xfId="9540"/>
    <cellStyle name="SAPBEXunassignedItem 8 2" xfId="16476"/>
    <cellStyle name="SAPBEXunassignedItem 8 3" xfId="30850"/>
    <cellStyle name="SAPBEXunassignedItem 9" xfId="9595"/>
    <cellStyle name="SAPBEXunassignedItem 9 2" xfId="16477"/>
    <cellStyle name="SAPBEXunassignedItem 9 3" xfId="30872"/>
    <cellStyle name="SAPBEXundefined" xfId="2536"/>
    <cellStyle name="SAPBEXundefined 2" xfId="16478"/>
    <cellStyle name="Sheet Title" xfId="2537"/>
    <cellStyle name="Sheet Title 2" xfId="16479"/>
    <cellStyle name="Sheet Title 3" xfId="24812"/>
    <cellStyle name="쉼표_Y08 AOP Korea - 2007-11-25" xfId="1249"/>
    <cellStyle name="一般_Booking&amp;Backlog" xfId="1248"/>
    <cellStyle name="千位分隔 10" xfId="9975"/>
    <cellStyle name="千位分隔 10 2" xfId="16480"/>
    <cellStyle name="千位分隔 2" xfId="2741"/>
    <cellStyle name="千位分隔 2 10" xfId="9855"/>
    <cellStyle name="千位分隔 2 10 2" xfId="16482"/>
    <cellStyle name="千位分隔 2 11" xfId="9724"/>
    <cellStyle name="千位分隔 2 11 2" xfId="16483"/>
    <cellStyle name="千位分隔 2 12" xfId="9725"/>
    <cellStyle name="千位分隔 2 12 2" xfId="16484"/>
    <cellStyle name="千位分隔 2 13" xfId="9584"/>
    <cellStyle name="千位分隔 2 13 2" xfId="16485"/>
    <cellStyle name="千位分隔 2 14" xfId="9915"/>
    <cellStyle name="千位分隔 2 14 2" xfId="16486"/>
    <cellStyle name="千位分隔 2 15" xfId="9535"/>
    <cellStyle name="千位分隔 2 15 2" xfId="16487"/>
    <cellStyle name="千位分隔 2 16" xfId="9917"/>
    <cellStyle name="千位分隔 2 16 2" xfId="16488"/>
    <cellStyle name="千位分隔 2 17" xfId="9531"/>
    <cellStyle name="千位分隔 2 17 2" xfId="16489"/>
    <cellStyle name="千位分隔 2 18" xfId="9552"/>
    <cellStyle name="千位分隔 2 18 2" xfId="16490"/>
    <cellStyle name="千位分隔 2 19" xfId="9867"/>
    <cellStyle name="千位分隔 2 19 2" xfId="16491"/>
    <cellStyle name="千位分隔 2 2" xfId="9639"/>
    <cellStyle name="千位分隔 2 2 2" xfId="9796"/>
    <cellStyle name="千位分隔 2 2 2 2" xfId="16493"/>
    <cellStyle name="千位分隔 2 2 3" xfId="16492"/>
    <cellStyle name="千位分隔 2 20" xfId="9785"/>
    <cellStyle name="千位分隔 2 20 2" xfId="16494"/>
    <cellStyle name="千位分隔 2 21" xfId="9861"/>
    <cellStyle name="千位分隔 2 21 2" xfId="16495"/>
    <cellStyle name="千位分隔 2 22" xfId="9928"/>
    <cellStyle name="千位分隔 2 22 2" xfId="16496"/>
    <cellStyle name="千位分隔 2 23" xfId="9973"/>
    <cellStyle name="千位分隔 2 23 2" xfId="16497"/>
    <cellStyle name="千位分隔 2 24" xfId="9577"/>
    <cellStyle name="千位分隔 2 24 2" xfId="16498"/>
    <cellStyle name="千位分隔 2 25" xfId="9910"/>
    <cellStyle name="千位分隔 2 25 2" xfId="16499"/>
    <cellStyle name="千位分隔 2 26" xfId="9872"/>
    <cellStyle name="千位分隔 2 26 2" xfId="16500"/>
    <cellStyle name="千位分隔 2 27" xfId="9518"/>
    <cellStyle name="千位分隔 2 27 2" xfId="16501"/>
    <cellStyle name="千位分隔 2 28" xfId="9732"/>
    <cellStyle name="千位分隔 2 28 2" xfId="16502"/>
    <cellStyle name="千位分隔 2 29" xfId="9919"/>
    <cellStyle name="千位分隔 2 29 2" xfId="16503"/>
    <cellStyle name="千位分隔 2 3" xfId="9626"/>
    <cellStyle name="千位分隔 2 3 2" xfId="16504"/>
    <cellStyle name="千位分隔 2 30" xfId="9950"/>
    <cellStyle name="千位分隔 2 30 2" xfId="16505"/>
    <cellStyle name="千位分隔 2 31" xfId="9541"/>
    <cellStyle name="千位分隔 2 31 2" xfId="16506"/>
    <cellStyle name="千位分隔 2 32" xfId="9560"/>
    <cellStyle name="千位分隔 2 32 2" xfId="16507"/>
    <cellStyle name="千位分隔 2 33" xfId="9558"/>
    <cellStyle name="千位分隔 2 33 2" xfId="16508"/>
    <cellStyle name="千位分隔 2 34" xfId="9502"/>
    <cellStyle name="千位分隔 2 34 2" xfId="16509"/>
    <cellStyle name="千位分隔 2 35" xfId="9547"/>
    <cellStyle name="千位分隔 2 35 2" xfId="16510"/>
    <cellStyle name="千位分隔 2 36" xfId="9903"/>
    <cellStyle name="千位分隔 2 36 2" xfId="16511"/>
    <cellStyle name="千位分隔 2 37" xfId="9696"/>
    <cellStyle name="千位分隔 2 37 2" xfId="16512"/>
    <cellStyle name="千位分隔 2 38" xfId="9946"/>
    <cellStyle name="千位分隔 2 38 2" xfId="16513"/>
    <cellStyle name="千位分隔 2 39" xfId="9826"/>
    <cellStyle name="千位分隔 2 39 2" xfId="16514"/>
    <cellStyle name="千位分隔 2 4" xfId="9679"/>
    <cellStyle name="千位分隔 2 4 2" xfId="16515"/>
    <cellStyle name="千位分隔 2 40" xfId="9508"/>
    <cellStyle name="千位分隔 2 40 2" xfId="16516"/>
    <cellStyle name="千位分隔 2 41" xfId="9538"/>
    <cellStyle name="千位分隔 2 41 2" xfId="16517"/>
    <cellStyle name="千位分隔 2 42" xfId="9548"/>
    <cellStyle name="千位分隔 2 42 2" xfId="16518"/>
    <cellStyle name="千位分隔 2 43" xfId="9714"/>
    <cellStyle name="千位分隔 2 43 2" xfId="16519"/>
    <cellStyle name="千位分隔 2 44" xfId="10009"/>
    <cellStyle name="千位分隔 2 44 2" xfId="16520"/>
    <cellStyle name="千位分隔 2 45" xfId="16481"/>
    <cellStyle name="千位分隔 2 5" xfId="9897"/>
    <cellStyle name="千位分隔 2 5 2" xfId="16521"/>
    <cellStyle name="千位分隔 2 6" xfId="9697"/>
    <cellStyle name="千位分隔 2 6 2" xfId="16522"/>
    <cellStyle name="千位分隔 2 7" xfId="9754"/>
    <cellStyle name="千位分隔 2 7 2" xfId="16523"/>
    <cellStyle name="千位分隔 2 8" xfId="9896"/>
    <cellStyle name="千位分隔 2 8 2" xfId="16524"/>
    <cellStyle name="千位分隔 2 9" xfId="9912"/>
    <cellStyle name="千位分隔 2 9 2" xfId="16525"/>
    <cellStyle name="千位分隔 3" xfId="2783"/>
    <cellStyle name="千位分隔 3 2" xfId="9649"/>
    <cellStyle name="千位分隔 3 2 2" xfId="9713"/>
    <cellStyle name="千位分隔 3 2 2 2" xfId="16528"/>
    <cellStyle name="千位分隔 3 2 3" xfId="16527"/>
    <cellStyle name="千位分隔 3 3" xfId="9549"/>
    <cellStyle name="千位分隔 3 3 2" xfId="16529"/>
    <cellStyle name="千位分隔 3 4" xfId="9723"/>
    <cellStyle name="千位分隔 3 4 2" xfId="16530"/>
    <cellStyle name="千位分隔 3 5" xfId="9927"/>
    <cellStyle name="千位分隔 3 5 2" xfId="16531"/>
    <cellStyle name="千位分隔 3 6" xfId="10016"/>
    <cellStyle name="千位分隔 3 6 2" xfId="16532"/>
    <cellStyle name="千位分隔 3 7" xfId="16526"/>
    <cellStyle name="千位分隔 4" xfId="2809"/>
    <cellStyle name="千位分隔 4 2" xfId="9654"/>
    <cellStyle name="千位分隔 4 2 2" xfId="16534"/>
    <cellStyle name="千位分隔 4 3" xfId="9515"/>
    <cellStyle name="千位分隔 4 3 2" xfId="16535"/>
    <cellStyle name="千位分隔 4 4" xfId="10021"/>
    <cellStyle name="千位分隔 4 4 2" xfId="16536"/>
    <cellStyle name="千位分隔 4 5" xfId="16533"/>
    <cellStyle name="千位分隔 5" xfId="2822"/>
    <cellStyle name="千位分隔 5 2" xfId="9660"/>
    <cellStyle name="千位分隔 5 2 2" xfId="9955"/>
    <cellStyle name="千位分隔 5 2 2 2" xfId="16539"/>
    <cellStyle name="千位分隔 5 2 3" xfId="16538"/>
    <cellStyle name="千位分隔 5 3" xfId="9923"/>
    <cellStyle name="千位分隔 5 3 2" xfId="16540"/>
    <cellStyle name="千位分隔 5 4" xfId="9842"/>
    <cellStyle name="千位分隔 5 4 2" xfId="16541"/>
    <cellStyle name="千位分隔 5 5" xfId="10027"/>
    <cellStyle name="千位分隔 5 5 2" xfId="16542"/>
    <cellStyle name="千位分隔 5 6" xfId="16537"/>
    <cellStyle name="千位分隔 6" xfId="2833"/>
    <cellStyle name="千位分隔 6 10" xfId="9564"/>
    <cellStyle name="千位分隔 6 10 2" xfId="16544"/>
    <cellStyle name="千位分隔 6 11" xfId="9495"/>
    <cellStyle name="千位分隔 6 11 2" xfId="16545"/>
    <cellStyle name="千位分隔 6 12" xfId="9603"/>
    <cellStyle name="千位分隔 6 12 2" xfId="16546"/>
    <cellStyle name="千位分隔 6 13" xfId="9719"/>
    <cellStyle name="千位分隔 6 13 2" xfId="16547"/>
    <cellStyle name="千位分隔 6 14" xfId="9782"/>
    <cellStyle name="千位分隔 6 14 2" xfId="16548"/>
    <cellStyle name="千位分隔 6 15" xfId="9599"/>
    <cellStyle name="千位分隔 6 15 2" xfId="16549"/>
    <cellStyle name="千位分隔 6 16" xfId="9914"/>
    <cellStyle name="千位分隔 6 16 2" xfId="16550"/>
    <cellStyle name="千位分隔 6 17" xfId="9957"/>
    <cellStyle name="千位分隔 6 17 2" xfId="16551"/>
    <cellStyle name="千位分隔 6 18" xfId="9590"/>
    <cellStyle name="千位分隔 6 18 2" xfId="16552"/>
    <cellStyle name="千位分隔 6 19" xfId="9699"/>
    <cellStyle name="千位分隔 6 19 2" xfId="16553"/>
    <cellStyle name="千位分隔 6 2" xfId="9664"/>
    <cellStyle name="千位分隔 6 2 2" xfId="9537"/>
    <cellStyle name="千位分隔 6 2 2 2" xfId="16555"/>
    <cellStyle name="千位分隔 6 2 3" xfId="16554"/>
    <cellStyle name="千位分隔 6 20" xfId="9825"/>
    <cellStyle name="千位分隔 6 20 2" xfId="16556"/>
    <cellStyle name="千位分隔 6 21" xfId="9791"/>
    <cellStyle name="千位分隔 6 21 2" xfId="16557"/>
    <cellStyle name="千位分隔 6 22" xfId="9846"/>
    <cellStyle name="千位分隔 6 22 2" xfId="16558"/>
    <cellStyle name="千位分隔 6 23" xfId="9857"/>
    <cellStyle name="千位分隔 6 23 2" xfId="16559"/>
    <cellStyle name="千位分隔 6 24" xfId="9829"/>
    <cellStyle name="千位分隔 6 24 2" xfId="16560"/>
    <cellStyle name="千位分隔 6 25" xfId="9498"/>
    <cellStyle name="千位分隔 6 25 2" xfId="16561"/>
    <cellStyle name="千位分隔 6 26" xfId="9970"/>
    <cellStyle name="千位分隔 6 26 2" xfId="16562"/>
    <cellStyle name="千位分隔 6 27" xfId="9740"/>
    <cellStyle name="千位分隔 6 27 2" xfId="16563"/>
    <cellStyle name="千位分隔 6 28" xfId="9625"/>
    <cellStyle name="千位分隔 6 28 2" xfId="16564"/>
    <cellStyle name="千位分隔 6 29" xfId="9554"/>
    <cellStyle name="千位分隔 6 29 2" xfId="16565"/>
    <cellStyle name="千位分隔 6 3" xfId="9856"/>
    <cellStyle name="千位分隔 6 3 2" xfId="16566"/>
    <cellStyle name="千位分隔 6 30" xfId="9703"/>
    <cellStyle name="千位分隔 6 30 2" xfId="16567"/>
    <cellStyle name="千位分隔 6 31" xfId="9828"/>
    <cellStyle name="千位分隔 6 31 2" xfId="16568"/>
    <cellStyle name="千位分隔 6 32" xfId="9860"/>
    <cellStyle name="千位分隔 6 32 2" xfId="16569"/>
    <cellStyle name="千位分隔 6 33" xfId="9906"/>
    <cellStyle name="千位分隔 6 33 2" xfId="16570"/>
    <cellStyle name="千位分隔 6 34" xfId="9573"/>
    <cellStyle name="千位分隔 6 34 2" xfId="16571"/>
    <cellStyle name="千位分隔 6 35" xfId="9869"/>
    <cellStyle name="千位分隔 6 35 2" xfId="16572"/>
    <cellStyle name="千位分隔 6 36" xfId="9700"/>
    <cellStyle name="千位分隔 6 36 2" xfId="16573"/>
    <cellStyle name="千位分隔 6 37" xfId="9900"/>
    <cellStyle name="千位分隔 6 37 2" xfId="16574"/>
    <cellStyle name="千位分隔 6 38" xfId="9522"/>
    <cellStyle name="千位分隔 6 38 2" xfId="16575"/>
    <cellStyle name="千位分隔 6 39" xfId="9601"/>
    <cellStyle name="千位分隔 6 39 2" xfId="16576"/>
    <cellStyle name="千位分隔 6 4" xfId="9499"/>
    <cellStyle name="千位分隔 6 4 2" xfId="16577"/>
    <cellStyle name="千位分隔 6 40" xfId="9570"/>
    <cellStyle name="千位分隔 6 40 2" xfId="16578"/>
    <cellStyle name="千位分隔 6 41" xfId="9569"/>
    <cellStyle name="千位分隔 6 41 2" xfId="16579"/>
    <cellStyle name="千位分隔 6 42" xfId="9823"/>
    <cellStyle name="千位分隔 6 42 2" xfId="16580"/>
    <cellStyle name="千位分隔 6 43" xfId="9693"/>
    <cellStyle name="千位分隔 6 43 2" xfId="16581"/>
    <cellStyle name="千位分隔 6 44" xfId="10031"/>
    <cellStyle name="千位分隔 6 44 2" xfId="16582"/>
    <cellStyle name="千位分隔 6 45" xfId="16543"/>
    <cellStyle name="千位分隔 6 5" xfId="9593"/>
    <cellStyle name="千位分隔 6 5 2" xfId="16583"/>
    <cellStyle name="千位分隔 6 6" xfId="9958"/>
    <cellStyle name="千位分隔 6 6 2" xfId="16584"/>
    <cellStyle name="千位分隔 6 7" xfId="9925"/>
    <cellStyle name="千位分隔 6 7 2" xfId="16585"/>
    <cellStyle name="千位分隔 6 8" xfId="9758"/>
    <cellStyle name="千位分隔 6 8 2" xfId="16586"/>
    <cellStyle name="千位分隔 6 9" xfId="9507"/>
    <cellStyle name="千位分隔 6 9 2" xfId="16587"/>
    <cellStyle name="千位分隔 7" xfId="2926"/>
    <cellStyle name="千位分隔 7 2" xfId="9683"/>
    <cellStyle name="千位分隔 7 2 2" xfId="16589"/>
    <cellStyle name="千位分隔 7 3" xfId="9937"/>
    <cellStyle name="千位分隔 7 3 2" xfId="16590"/>
    <cellStyle name="千位分隔 7 4" xfId="10048"/>
    <cellStyle name="千位分隔 7 4 2" xfId="16591"/>
    <cellStyle name="千位分隔 7 5" xfId="16588"/>
    <cellStyle name="千位分隔 8" xfId="2976"/>
    <cellStyle name="千位分隔 8 2" xfId="9692"/>
    <cellStyle name="千位分隔 8 2 2" xfId="16593"/>
    <cellStyle name="千位分隔 8 3" xfId="9767"/>
    <cellStyle name="千位分隔 8 3 2" xfId="16594"/>
    <cellStyle name="千位分隔 8 4" xfId="10055"/>
    <cellStyle name="千位分隔 8 4 2" xfId="16595"/>
    <cellStyle name="千位分隔 8 5" xfId="16592"/>
    <cellStyle name="千位分隔 9" xfId="9546"/>
    <cellStyle name="千位分隔 9 2" xfId="9572"/>
    <cellStyle name="千位分隔 9 2 2" xfId="16597"/>
    <cellStyle name="千位分隔 9 3" xfId="16596"/>
    <cellStyle name="好 10" xfId="3165"/>
    <cellStyle name="好 10 2" xfId="16598"/>
    <cellStyle name="好 10 3" xfId="25409"/>
    <cellStyle name="好 100" xfId="7994"/>
    <cellStyle name="好 100 2" xfId="16599"/>
    <cellStyle name="好 100 3" xfId="30238"/>
    <cellStyle name="好 101" xfId="8015"/>
    <cellStyle name="好 101 2" xfId="16600"/>
    <cellStyle name="好 101 3" xfId="30259"/>
    <cellStyle name="好 102" xfId="8036"/>
    <cellStyle name="好 102 2" xfId="16601"/>
    <cellStyle name="好 102 3" xfId="30280"/>
    <cellStyle name="好 103" xfId="8057"/>
    <cellStyle name="好 103 2" xfId="16602"/>
    <cellStyle name="好 103 3" xfId="30301"/>
    <cellStyle name="好 104" xfId="8075"/>
    <cellStyle name="好 104 2" xfId="16603"/>
    <cellStyle name="好 104 3" xfId="30319"/>
    <cellStyle name="好 105" xfId="8101"/>
    <cellStyle name="好 105 2" xfId="16604"/>
    <cellStyle name="好 105 3" xfId="30345"/>
    <cellStyle name="好 106" xfId="8092"/>
    <cellStyle name="好 106 2" xfId="16605"/>
    <cellStyle name="好 106 3" xfId="30336"/>
    <cellStyle name="好 107" xfId="8142"/>
    <cellStyle name="好 107 2" xfId="16606"/>
    <cellStyle name="好 107 3" xfId="30386"/>
    <cellStyle name="好 108" xfId="8161"/>
    <cellStyle name="好 108 2" xfId="16607"/>
    <cellStyle name="好 108 3" xfId="30405"/>
    <cellStyle name="好 109" xfId="8183"/>
    <cellStyle name="好 109 2" xfId="16608"/>
    <cellStyle name="好 109 3" xfId="30427"/>
    <cellStyle name="好 11" xfId="3129"/>
    <cellStyle name="好 11 2" xfId="16609"/>
    <cellStyle name="好 11 3" xfId="25373"/>
    <cellStyle name="好 110" xfId="8203"/>
    <cellStyle name="好 110 2" xfId="16610"/>
    <cellStyle name="好 110 3" xfId="30447"/>
    <cellStyle name="好 111" xfId="8192"/>
    <cellStyle name="好 111 2" xfId="16611"/>
    <cellStyle name="好 111 3" xfId="30436"/>
    <cellStyle name="好 112" xfId="8250"/>
    <cellStyle name="好 112 2" xfId="16612"/>
    <cellStyle name="好 112 3" xfId="30494"/>
    <cellStyle name="好 113" xfId="8238"/>
    <cellStyle name="好 113 2" xfId="16613"/>
    <cellStyle name="好 113 3" xfId="30482"/>
    <cellStyle name="好 114" xfId="8285"/>
    <cellStyle name="好 114 2" xfId="16614"/>
    <cellStyle name="好 114 3" xfId="30529"/>
    <cellStyle name="好 115" xfId="8308"/>
    <cellStyle name="好 115 2" xfId="16615"/>
    <cellStyle name="好 115 3" xfId="30552"/>
    <cellStyle name="好 116" xfId="8322"/>
    <cellStyle name="好 116 2" xfId="16616"/>
    <cellStyle name="好 116 3" xfId="30566"/>
    <cellStyle name="好 117" xfId="10102"/>
    <cellStyle name="好 117 2" xfId="16617"/>
    <cellStyle name="好 117 3" xfId="31190"/>
    <cellStyle name="好 118" xfId="10083"/>
    <cellStyle name="好 118 2" xfId="16618"/>
    <cellStyle name="好 118 3" xfId="31171"/>
    <cellStyle name="好 119" xfId="10151"/>
    <cellStyle name="好 119 2" xfId="16619"/>
    <cellStyle name="好 119 3" xfId="31239"/>
    <cellStyle name="好 12" xfId="3180"/>
    <cellStyle name="好 12 2" xfId="16620"/>
    <cellStyle name="好 12 3" xfId="25424"/>
    <cellStyle name="好 120" xfId="10166"/>
    <cellStyle name="好 120 2" xfId="16621"/>
    <cellStyle name="好 120 3" xfId="31254"/>
    <cellStyle name="好 121" xfId="10136"/>
    <cellStyle name="好 121 2" xfId="16622"/>
    <cellStyle name="好 121 3" xfId="31224"/>
    <cellStyle name="好 122" xfId="10192"/>
    <cellStyle name="好 122 2" xfId="16623"/>
    <cellStyle name="好 122 3" xfId="31280"/>
    <cellStyle name="好 123" xfId="10205"/>
    <cellStyle name="好 123 2" xfId="16624"/>
    <cellStyle name="好 123 3" xfId="31293"/>
    <cellStyle name="好 124" xfId="10239"/>
    <cellStyle name="好 124 2" xfId="16625"/>
    <cellStyle name="好 124 3" xfId="31327"/>
    <cellStyle name="好 125" xfId="10255"/>
    <cellStyle name="好 125 2" xfId="16626"/>
    <cellStyle name="好 125 3" xfId="31343"/>
    <cellStyle name="好 126" xfId="10272"/>
    <cellStyle name="好 126 2" xfId="16627"/>
    <cellStyle name="好 126 3" xfId="31360"/>
    <cellStyle name="好 127" xfId="10322"/>
    <cellStyle name="好 127 2" xfId="16628"/>
    <cellStyle name="好 127 3" xfId="31410"/>
    <cellStyle name="好 128" xfId="10337"/>
    <cellStyle name="好 128 2" xfId="16629"/>
    <cellStyle name="好 128 3" xfId="31425"/>
    <cellStyle name="好 129" xfId="10307"/>
    <cellStyle name="好 129 2" xfId="16630"/>
    <cellStyle name="好 129 3" xfId="31395"/>
    <cellStyle name="好 13" xfId="3212"/>
    <cellStyle name="好 13 2" xfId="16631"/>
    <cellStyle name="好 13 3" xfId="25456"/>
    <cellStyle name="好 130" xfId="10362"/>
    <cellStyle name="好 130 2" xfId="16632"/>
    <cellStyle name="好 130 3" xfId="31450"/>
    <cellStyle name="好 131" xfId="10423"/>
    <cellStyle name="好 131 2" xfId="16633"/>
    <cellStyle name="好 131 3" xfId="31511"/>
    <cellStyle name="好 132" xfId="10438"/>
    <cellStyle name="好 132 2" xfId="16634"/>
    <cellStyle name="好 132 3" xfId="31526"/>
    <cellStyle name="好 133" xfId="10408"/>
    <cellStyle name="好 133 2" xfId="16635"/>
    <cellStyle name="好 133 3" xfId="31496"/>
    <cellStyle name="好 134" xfId="10453"/>
    <cellStyle name="好 134 2" xfId="16636"/>
    <cellStyle name="好 134 3" xfId="31541"/>
    <cellStyle name="好 135" xfId="10479"/>
    <cellStyle name="好 135 2" xfId="16637"/>
    <cellStyle name="好 135 3" xfId="31567"/>
    <cellStyle name="好 136" xfId="10504"/>
    <cellStyle name="好 136 2" xfId="16638"/>
    <cellStyle name="好 136 3" xfId="31592"/>
    <cellStyle name="好 137" xfId="10534"/>
    <cellStyle name="好 137 2" xfId="16639"/>
    <cellStyle name="好 137 3" xfId="31622"/>
    <cellStyle name="好 138" xfId="10578"/>
    <cellStyle name="好 138 2" xfId="16640"/>
    <cellStyle name="好 138 3" xfId="31666"/>
    <cellStyle name="好 139" xfId="10593"/>
    <cellStyle name="好 139 2" xfId="16641"/>
    <cellStyle name="好 139 3" xfId="31681"/>
    <cellStyle name="好 14" xfId="3233"/>
    <cellStyle name="好 14 2" xfId="16642"/>
    <cellStyle name="好 14 3" xfId="25477"/>
    <cellStyle name="好 140" xfId="10635"/>
    <cellStyle name="好 140 2" xfId="16643"/>
    <cellStyle name="好 140 3" xfId="31723"/>
    <cellStyle name="好 141" xfId="10654"/>
    <cellStyle name="好 141 2" xfId="16644"/>
    <cellStyle name="好 141 3" xfId="31742"/>
    <cellStyle name="好 142" xfId="10620"/>
    <cellStyle name="好 142 2" xfId="16645"/>
    <cellStyle name="好 142 3" xfId="31708"/>
    <cellStyle name="好 15" xfId="3254"/>
    <cellStyle name="好 15 2" xfId="16646"/>
    <cellStyle name="好 15 3" xfId="25498"/>
    <cellStyle name="好 16" xfId="3275"/>
    <cellStyle name="好 16 2" xfId="16647"/>
    <cellStyle name="好 16 3" xfId="25519"/>
    <cellStyle name="好 17" xfId="3296"/>
    <cellStyle name="好 17 2" xfId="16648"/>
    <cellStyle name="好 17 3" xfId="25540"/>
    <cellStyle name="好 18" xfId="3317"/>
    <cellStyle name="好 18 2" xfId="16649"/>
    <cellStyle name="好 18 3" xfId="25561"/>
    <cellStyle name="好 19" xfId="3338"/>
    <cellStyle name="好 19 2" xfId="16650"/>
    <cellStyle name="好 19 3" xfId="25582"/>
    <cellStyle name="好 2" xfId="2543"/>
    <cellStyle name="好 2 2" xfId="16651"/>
    <cellStyle name="好 2 3" xfId="24818"/>
    <cellStyle name="好 20" xfId="3352"/>
    <cellStyle name="好 20 2" xfId="16652"/>
    <cellStyle name="好 20 3" xfId="25596"/>
    <cellStyle name="好 21" xfId="3388"/>
    <cellStyle name="好 21 2" xfId="16653"/>
    <cellStyle name="好 21 3" xfId="25632"/>
    <cellStyle name="好 22" xfId="3407"/>
    <cellStyle name="好 22 2" xfId="16654"/>
    <cellStyle name="好 22 3" xfId="25651"/>
    <cellStyle name="好 23" xfId="3447"/>
    <cellStyle name="好 23 2" xfId="16655"/>
    <cellStyle name="好 23 3" xfId="25691"/>
    <cellStyle name="好 24" xfId="3461"/>
    <cellStyle name="好 24 2" xfId="16656"/>
    <cellStyle name="好 24 3" xfId="25705"/>
    <cellStyle name="好 25" xfId="3425"/>
    <cellStyle name="好 25 2" xfId="16657"/>
    <cellStyle name="好 25 3" xfId="25669"/>
    <cellStyle name="好 26" xfId="3476"/>
    <cellStyle name="好 26 2" xfId="16658"/>
    <cellStyle name="好 26 3" xfId="25720"/>
    <cellStyle name="好 27" xfId="3536"/>
    <cellStyle name="好 27 2" xfId="16659"/>
    <cellStyle name="好 27 3" xfId="25780"/>
    <cellStyle name="好 28" xfId="3551"/>
    <cellStyle name="好 28 2" xfId="16660"/>
    <cellStyle name="好 28 3" xfId="25795"/>
    <cellStyle name="好 29" xfId="3516"/>
    <cellStyle name="好 29 2" xfId="16661"/>
    <cellStyle name="好 29 3" xfId="25760"/>
    <cellStyle name="好 3" xfId="3017"/>
    <cellStyle name="好 3 2" xfId="16662"/>
    <cellStyle name="好 3 3" xfId="25261"/>
    <cellStyle name="好 30" xfId="3566"/>
    <cellStyle name="好 30 2" xfId="16663"/>
    <cellStyle name="好 30 3" xfId="25810"/>
    <cellStyle name="好 31" xfId="3628"/>
    <cellStyle name="好 31 2" xfId="16664"/>
    <cellStyle name="好 31 3" xfId="25872"/>
    <cellStyle name="好 32" xfId="3627"/>
    <cellStyle name="好 32 2" xfId="16665"/>
    <cellStyle name="好 32 3" xfId="25871"/>
    <cellStyle name="好 33" xfId="3600"/>
    <cellStyle name="好 33 2" xfId="16666"/>
    <cellStyle name="好 33 3" xfId="25844"/>
    <cellStyle name="好 34" xfId="3652"/>
    <cellStyle name="好 34 2" xfId="16667"/>
    <cellStyle name="好 34 3" xfId="25896"/>
    <cellStyle name="好 35" xfId="3711"/>
    <cellStyle name="好 35 2" xfId="16668"/>
    <cellStyle name="好 35 3" xfId="25955"/>
    <cellStyle name="好 36" xfId="3730"/>
    <cellStyle name="好 36 2" xfId="16669"/>
    <cellStyle name="好 36 3" xfId="25974"/>
    <cellStyle name="好 37" xfId="3696"/>
    <cellStyle name="好 37 2" xfId="16670"/>
    <cellStyle name="好 37 3" xfId="25940"/>
    <cellStyle name="好 38" xfId="3745"/>
    <cellStyle name="好 38 2" xfId="16671"/>
    <cellStyle name="好 38 3" xfId="25989"/>
    <cellStyle name="好 39" xfId="3797"/>
    <cellStyle name="好 39 2" xfId="16672"/>
    <cellStyle name="好 39 3" xfId="26041"/>
    <cellStyle name="好 4" xfId="3032"/>
    <cellStyle name="好 4 2" xfId="16673"/>
    <cellStyle name="好 4 3" xfId="25276"/>
    <cellStyle name="好 40" xfId="3813"/>
    <cellStyle name="好 40 2" xfId="16674"/>
    <cellStyle name="好 40 3" xfId="26057"/>
    <cellStyle name="好 41" xfId="3778"/>
    <cellStyle name="好 41 2" xfId="16675"/>
    <cellStyle name="好 41 3" xfId="26022"/>
    <cellStyle name="好 42" xfId="3828"/>
    <cellStyle name="好 42 2" xfId="16676"/>
    <cellStyle name="好 42 3" xfId="26072"/>
    <cellStyle name="好 43" xfId="3882"/>
    <cellStyle name="好 43 2" xfId="16677"/>
    <cellStyle name="好 43 3" xfId="26126"/>
    <cellStyle name="好 44" xfId="3896"/>
    <cellStyle name="好 44 2" xfId="16678"/>
    <cellStyle name="好 44 3" xfId="26140"/>
    <cellStyle name="好 45" xfId="3860"/>
    <cellStyle name="好 45 2" xfId="16679"/>
    <cellStyle name="好 45 3" xfId="26104"/>
    <cellStyle name="好 46" xfId="3911"/>
    <cellStyle name="好 46 2" xfId="16680"/>
    <cellStyle name="好 46 3" xfId="26155"/>
    <cellStyle name="好 47" xfId="3968"/>
    <cellStyle name="好 47 2" xfId="16681"/>
    <cellStyle name="好 47 3" xfId="26212"/>
    <cellStyle name="好 48" xfId="3983"/>
    <cellStyle name="好 48 2" xfId="16682"/>
    <cellStyle name="好 48 3" xfId="26227"/>
    <cellStyle name="好 49" xfId="3953"/>
    <cellStyle name="好 49 2" xfId="16683"/>
    <cellStyle name="好 49 3" xfId="26197"/>
    <cellStyle name="好 5" xfId="2997"/>
    <cellStyle name="好 5 2" xfId="16684"/>
    <cellStyle name="好 5 3" xfId="25241"/>
    <cellStyle name="好 50" xfId="4008"/>
    <cellStyle name="好 50 2" xfId="16685"/>
    <cellStyle name="好 50 3" xfId="26252"/>
    <cellStyle name="好 51" xfId="4063"/>
    <cellStyle name="好 51 2" xfId="16686"/>
    <cellStyle name="好 51 3" xfId="26307"/>
    <cellStyle name="好 52" xfId="4062"/>
    <cellStyle name="好 52 2" xfId="16687"/>
    <cellStyle name="好 52 3" xfId="26306"/>
    <cellStyle name="好 53" xfId="4035"/>
    <cellStyle name="好 53 2" xfId="16688"/>
    <cellStyle name="好 53 3" xfId="26279"/>
    <cellStyle name="好 54" xfId="4087"/>
    <cellStyle name="好 54 2" xfId="16689"/>
    <cellStyle name="好 54 3" xfId="26331"/>
    <cellStyle name="好 55" xfId="4149"/>
    <cellStyle name="好 55 2" xfId="16690"/>
    <cellStyle name="好 55 3" xfId="26393"/>
    <cellStyle name="好 56" xfId="4164"/>
    <cellStyle name="好 56 2" xfId="16691"/>
    <cellStyle name="好 56 3" xfId="26408"/>
    <cellStyle name="好 57" xfId="4129"/>
    <cellStyle name="好 57 2" xfId="16692"/>
    <cellStyle name="好 57 3" xfId="26373"/>
    <cellStyle name="好 58" xfId="4179"/>
    <cellStyle name="好 58 2" xfId="16693"/>
    <cellStyle name="好 58 3" xfId="26423"/>
    <cellStyle name="好 59" xfId="4242"/>
    <cellStyle name="好 59 2" xfId="16694"/>
    <cellStyle name="好 59 3" xfId="26486"/>
    <cellStyle name="好 6" xfId="3047"/>
    <cellStyle name="好 6 2" xfId="16695"/>
    <cellStyle name="好 6 3" xfId="25291"/>
    <cellStyle name="好 60" xfId="4257"/>
    <cellStyle name="好 60 2" xfId="16696"/>
    <cellStyle name="好 60 3" xfId="26501"/>
    <cellStyle name="好 61" xfId="4221"/>
    <cellStyle name="好 61 2" xfId="16697"/>
    <cellStyle name="好 61 3" xfId="26465"/>
    <cellStyle name="好 62" xfId="4272"/>
    <cellStyle name="好 62 2" xfId="16698"/>
    <cellStyle name="好 62 3" xfId="26516"/>
    <cellStyle name="好 63" xfId="4300"/>
    <cellStyle name="好 63 2" xfId="16699"/>
    <cellStyle name="好 63 3" xfId="26544"/>
    <cellStyle name="好 64" xfId="7247"/>
    <cellStyle name="好 64 2" xfId="16700"/>
    <cellStyle name="好 64 3" xfId="29491"/>
    <cellStyle name="好 65" xfId="7262"/>
    <cellStyle name="好 65 2" xfId="16701"/>
    <cellStyle name="好 65 3" xfId="29506"/>
    <cellStyle name="好 66" xfId="7227"/>
    <cellStyle name="好 66 2" xfId="16702"/>
    <cellStyle name="好 66 3" xfId="29471"/>
    <cellStyle name="好 67" xfId="7277"/>
    <cellStyle name="好 67 2" xfId="16703"/>
    <cellStyle name="好 67 3" xfId="29521"/>
    <cellStyle name="好 68" xfId="7340"/>
    <cellStyle name="好 68 2" xfId="16704"/>
    <cellStyle name="好 68 3" xfId="29584"/>
    <cellStyle name="好 69" xfId="7355"/>
    <cellStyle name="好 69 2" xfId="16705"/>
    <cellStyle name="好 69 3" xfId="29599"/>
    <cellStyle name="好 7" xfId="3085"/>
    <cellStyle name="好 7 2" xfId="16706"/>
    <cellStyle name="好 7 3" xfId="25329"/>
    <cellStyle name="好 70" xfId="7319"/>
    <cellStyle name="好 70 2" xfId="16707"/>
    <cellStyle name="好 70 3" xfId="29563"/>
    <cellStyle name="好 71" xfId="7370"/>
    <cellStyle name="好 71 2" xfId="16708"/>
    <cellStyle name="好 71 3" xfId="29614"/>
    <cellStyle name="好 72" xfId="7392"/>
    <cellStyle name="好 72 2" xfId="16709"/>
    <cellStyle name="好 72 3" xfId="29636"/>
    <cellStyle name="好 73" xfId="7444"/>
    <cellStyle name="好 73 2" xfId="16710"/>
    <cellStyle name="好 73 3" xfId="29688"/>
    <cellStyle name="好 74" xfId="7461"/>
    <cellStyle name="好 74 2" xfId="16711"/>
    <cellStyle name="好 74 3" xfId="29705"/>
    <cellStyle name="好 75" xfId="7426"/>
    <cellStyle name="好 75 2" xfId="16712"/>
    <cellStyle name="好 75 3" xfId="29670"/>
    <cellStyle name="好 76" xfId="7476"/>
    <cellStyle name="好 76 2" xfId="16713"/>
    <cellStyle name="好 76 3" xfId="29720"/>
    <cellStyle name="好 77" xfId="7527"/>
    <cellStyle name="好 77 2" xfId="16714"/>
    <cellStyle name="好 77 3" xfId="29771"/>
    <cellStyle name="好 78" xfId="7546"/>
    <cellStyle name="好 78 2" xfId="16715"/>
    <cellStyle name="好 78 3" xfId="29790"/>
    <cellStyle name="好 79" xfId="7512"/>
    <cellStyle name="好 79 2" xfId="16716"/>
    <cellStyle name="好 79 3" xfId="29756"/>
    <cellStyle name="好 8" xfId="3104"/>
    <cellStyle name="好 8 2" xfId="16717"/>
    <cellStyle name="好 8 3" xfId="25348"/>
    <cellStyle name="好 80" xfId="7561"/>
    <cellStyle name="好 80 2" xfId="16718"/>
    <cellStyle name="好 80 3" xfId="29805"/>
    <cellStyle name="好 81" xfId="7612"/>
    <cellStyle name="好 81 2" xfId="16719"/>
    <cellStyle name="好 81 3" xfId="29856"/>
    <cellStyle name="好 82" xfId="7629"/>
    <cellStyle name="好 82 2" xfId="16720"/>
    <cellStyle name="好 82 3" xfId="29873"/>
    <cellStyle name="好 83" xfId="7594"/>
    <cellStyle name="好 83 2" xfId="16721"/>
    <cellStyle name="好 83 3" xfId="29838"/>
    <cellStyle name="好 84" xfId="7644"/>
    <cellStyle name="好 84 2" xfId="16722"/>
    <cellStyle name="好 84 3" xfId="29888"/>
    <cellStyle name="好 85" xfId="7698"/>
    <cellStyle name="好 85 2" xfId="16723"/>
    <cellStyle name="好 85 3" xfId="29942"/>
    <cellStyle name="好 86" xfId="7713"/>
    <cellStyle name="好 86 2" xfId="16724"/>
    <cellStyle name="好 86 3" xfId="29957"/>
    <cellStyle name="好 87" xfId="7678"/>
    <cellStyle name="好 87 2" xfId="16725"/>
    <cellStyle name="好 87 3" xfId="29922"/>
    <cellStyle name="好 88" xfId="7728"/>
    <cellStyle name="好 88 2" xfId="16726"/>
    <cellStyle name="好 88 3" xfId="29972"/>
    <cellStyle name="好 89" xfId="7791"/>
    <cellStyle name="好 89 2" xfId="16727"/>
    <cellStyle name="好 89 3" xfId="30035"/>
    <cellStyle name="好 9" xfId="3151"/>
    <cellStyle name="好 9 2" xfId="16728"/>
    <cellStyle name="好 9 3" xfId="25395"/>
    <cellStyle name="好 90" xfId="7784"/>
    <cellStyle name="好 90 2" xfId="16729"/>
    <cellStyle name="好 90 3" xfId="30028"/>
    <cellStyle name="好 91" xfId="7810"/>
    <cellStyle name="好 91 2" xfId="16730"/>
    <cellStyle name="好 91 3" xfId="30054"/>
    <cellStyle name="好 92" xfId="7853"/>
    <cellStyle name="好 92 2" xfId="16731"/>
    <cellStyle name="好 92 3" xfId="30097"/>
    <cellStyle name="好 93" xfId="7763"/>
    <cellStyle name="好 93 2" xfId="16732"/>
    <cellStyle name="好 93 3" xfId="30007"/>
    <cellStyle name="好 94" xfId="7868"/>
    <cellStyle name="好 94 2" xfId="16733"/>
    <cellStyle name="好 94 3" xfId="30112"/>
    <cellStyle name="好 95" xfId="7889"/>
    <cellStyle name="好 95 2" xfId="16734"/>
    <cellStyle name="好 95 3" xfId="30133"/>
    <cellStyle name="好 96" xfId="7910"/>
    <cellStyle name="好 96 2" xfId="16735"/>
    <cellStyle name="好 96 3" xfId="30154"/>
    <cellStyle name="好 97" xfId="7928"/>
    <cellStyle name="好 97 2" xfId="16736"/>
    <cellStyle name="好 97 3" xfId="30172"/>
    <cellStyle name="好 98" xfId="7954"/>
    <cellStyle name="好 98 2" xfId="16737"/>
    <cellStyle name="好 98 3" xfId="30198"/>
    <cellStyle name="好 99" xfId="7971"/>
    <cellStyle name="好 99 2" xfId="16738"/>
    <cellStyle name="好 99 3" xfId="30215"/>
    <cellStyle name="差 10" xfId="3171"/>
    <cellStyle name="差 10 2" xfId="16739"/>
    <cellStyle name="差 10 3" xfId="25415"/>
    <cellStyle name="差 100" xfId="8002"/>
    <cellStyle name="差 100 2" xfId="16740"/>
    <cellStyle name="差 100 3" xfId="30246"/>
    <cellStyle name="差 101" xfId="8023"/>
    <cellStyle name="差 101 2" xfId="16741"/>
    <cellStyle name="差 101 3" xfId="30267"/>
    <cellStyle name="差 102" xfId="8044"/>
    <cellStyle name="差 102 2" xfId="16742"/>
    <cellStyle name="差 102 3" xfId="30288"/>
    <cellStyle name="差 103" xfId="8065"/>
    <cellStyle name="差 103 2" xfId="16743"/>
    <cellStyle name="差 103 3" xfId="30309"/>
    <cellStyle name="差 104" xfId="8083"/>
    <cellStyle name="差 104 2" xfId="16744"/>
    <cellStyle name="差 104 3" xfId="30327"/>
    <cellStyle name="差 105" xfId="8109"/>
    <cellStyle name="差 105 2" xfId="16745"/>
    <cellStyle name="差 105 3" xfId="30353"/>
    <cellStyle name="差 106" xfId="8124"/>
    <cellStyle name="差 106 2" xfId="16746"/>
    <cellStyle name="差 106 3" xfId="30368"/>
    <cellStyle name="差 107" xfId="8150"/>
    <cellStyle name="差 107 2" xfId="16747"/>
    <cellStyle name="差 107 3" xfId="30394"/>
    <cellStyle name="差 108" xfId="8169"/>
    <cellStyle name="差 108 2" xfId="16748"/>
    <cellStyle name="差 108 3" xfId="30413"/>
    <cellStyle name="差 109" xfId="8191"/>
    <cellStyle name="差 109 2" xfId="16749"/>
    <cellStyle name="差 109 3" xfId="30435"/>
    <cellStyle name="差 11" xfId="3203"/>
    <cellStyle name="差 11 2" xfId="16750"/>
    <cellStyle name="差 11 3" xfId="25447"/>
    <cellStyle name="差 110" xfId="8211"/>
    <cellStyle name="差 110 2" xfId="16751"/>
    <cellStyle name="差 110 3" xfId="30455"/>
    <cellStyle name="差 111" xfId="8224"/>
    <cellStyle name="差 111 2" xfId="16752"/>
    <cellStyle name="差 111 3" xfId="30468"/>
    <cellStyle name="差 112" xfId="8258"/>
    <cellStyle name="差 112 2" xfId="16753"/>
    <cellStyle name="差 112 3" xfId="30502"/>
    <cellStyle name="差 113" xfId="8270"/>
    <cellStyle name="差 113 2" xfId="16754"/>
    <cellStyle name="差 113 3" xfId="30514"/>
    <cellStyle name="差 114" xfId="8293"/>
    <cellStyle name="差 114 2" xfId="16755"/>
    <cellStyle name="差 114 3" xfId="30537"/>
    <cellStyle name="差 115" xfId="8313"/>
    <cellStyle name="差 115 2" xfId="16756"/>
    <cellStyle name="差 115 3" xfId="30557"/>
    <cellStyle name="差 116" xfId="8327"/>
    <cellStyle name="差 116 2" xfId="16757"/>
    <cellStyle name="差 116 3" xfId="30571"/>
    <cellStyle name="差 117" xfId="10105"/>
    <cellStyle name="差 117 2" xfId="16758"/>
    <cellStyle name="差 117 3" xfId="31193"/>
    <cellStyle name="差 118" xfId="10080"/>
    <cellStyle name="差 118 2" xfId="16759"/>
    <cellStyle name="差 118 3" xfId="31168"/>
    <cellStyle name="差 119" xfId="10145"/>
    <cellStyle name="差 119 2" xfId="16760"/>
    <cellStyle name="差 119 3" xfId="31233"/>
    <cellStyle name="差 12" xfId="3193"/>
    <cellStyle name="差 12 2" xfId="16761"/>
    <cellStyle name="差 12 3" xfId="25437"/>
    <cellStyle name="差 120" xfId="10172"/>
    <cellStyle name="差 120 2" xfId="16762"/>
    <cellStyle name="差 120 3" xfId="31260"/>
    <cellStyle name="差 121" xfId="10128"/>
    <cellStyle name="差 121 2" xfId="16763"/>
    <cellStyle name="差 121 3" xfId="31216"/>
    <cellStyle name="差 122" xfId="10200"/>
    <cellStyle name="差 122 2" xfId="16764"/>
    <cellStyle name="差 122 3" xfId="31288"/>
    <cellStyle name="差 123" xfId="10218"/>
    <cellStyle name="差 123 2" xfId="16765"/>
    <cellStyle name="差 123 3" xfId="31306"/>
    <cellStyle name="差 124" xfId="10246"/>
    <cellStyle name="差 124 2" xfId="16766"/>
    <cellStyle name="差 124 3" xfId="31334"/>
    <cellStyle name="差 125" xfId="10260"/>
    <cellStyle name="差 125 2" xfId="16767"/>
    <cellStyle name="差 125 3" xfId="31348"/>
    <cellStyle name="差 126" xfId="10277"/>
    <cellStyle name="差 126 2" xfId="16768"/>
    <cellStyle name="差 126 3" xfId="31365"/>
    <cellStyle name="差 127" xfId="10316"/>
    <cellStyle name="差 127 2" xfId="16769"/>
    <cellStyle name="差 127 3" xfId="31404"/>
    <cellStyle name="差 128" xfId="10343"/>
    <cellStyle name="差 128 2" xfId="16770"/>
    <cellStyle name="差 128 3" xfId="31431"/>
    <cellStyle name="差 129" xfId="10302"/>
    <cellStyle name="差 129 2" xfId="16771"/>
    <cellStyle name="差 129 3" xfId="31390"/>
    <cellStyle name="差 13" xfId="3220"/>
    <cellStyle name="差 13 2" xfId="16772"/>
    <cellStyle name="差 13 3" xfId="25464"/>
    <cellStyle name="差 130" xfId="10367"/>
    <cellStyle name="差 130 2" xfId="16773"/>
    <cellStyle name="差 130 3" xfId="31455"/>
    <cellStyle name="差 131" xfId="10417"/>
    <cellStyle name="差 131 2" xfId="16774"/>
    <cellStyle name="差 131 3" xfId="31505"/>
    <cellStyle name="差 132" xfId="10444"/>
    <cellStyle name="差 132 2" xfId="16775"/>
    <cellStyle name="差 132 3" xfId="31532"/>
    <cellStyle name="差 133" xfId="10400"/>
    <cellStyle name="差 133 2" xfId="16776"/>
    <cellStyle name="差 133 3" xfId="31488"/>
    <cellStyle name="差 134" xfId="10466"/>
    <cellStyle name="差 134 2" xfId="16777"/>
    <cellStyle name="差 134 3" xfId="31554"/>
    <cellStyle name="差 135" xfId="10492"/>
    <cellStyle name="差 135 2" xfId="16778"/>
    <cellStyle name="差 135 3" xfId="31580"/>
    <cellStyle name="差 136" xfId="10514"/>
    <cellStyle name="差 136 2" xfId="16779"/>
    <cellStyle name="差 136 3" xfId="31602"/>
    <cellStyle name="差 137" xfId="10539"/>
    <cellStyle name="差 137 2" xfId="16780"/>
    <cellStyle name="差 137 3" xfId="31627"/>
    <cellStyle name="差 138" xfId="10572"/>
    <cellStyle name="差 138 2" xfId="16781"/>
    <cellStyle name="差 138 3" xfId="31660"/>
    <cellStyle name="差 139" xfId="10596"/>
    <cellStyle name="差 139 2" xfId="16782"/>
    <cellStyle name="差 139 3" xfId="31684"/>
    <cellStyle name="差 14" xfId="3241"/>
    <cellStyle name="差 14 2" xfId="16783"/>
    <cellStyle name="差 14 3" xfId="25485"/>
    <cellStyle name="差 140" xfId="10629"/>
    <cellStyle name="差 140 2" xfId="16784"/>
    <cellStyle name="差 140 3" xfId="31717"/>
    <cellStyle name="差 141" xfId="10657"/>
    <cellStyle name="差 141 2" xfId="16785"/>
    <cellStyle name="差 141 3" xfId="31745"/>
    <cellStyle name="差 142" xfId="10615"/>
    <cellStyle name="差 142 2" xfId="16786"/>
    <cellStyle name="差 142 3" xfId="31703"/>
    <cellStyle name="差 15" xfId="3262"/>
    <cellStyle name="差 15 2" xfId="16787"/>
    <cellStyle name="差 15 3" xfId="25506"/>
    <cellStyle name="差 16" xfId="3283"/>
    <cellStyle name="差 16 2" xfId="16788"/>
    <cellStyle name="差 16 3" xfId="25527"/>
    <cellStyle name="差 17" xfId="3304"/>
    <cellStyle name="差 17 2" xfId="16789"/>
    <cellStyle name="差 17 3" xfId="25548"/>
    <cellStyle name="差 18" xfId="3325"/>
    <cellStyle name="差 18 2" xfId="16790"/>
    <cellStyle name="差 18 3" xfId="25569"/>
    <cellStyle name="差 19" xfId="3343"/>
    <cellStyle name="差 19 2" xfId="16791"/>
    <cellStyle name="差 19 3" xfId="25587"/>
    <cellStyle name="差 2" xfId="2542"/>
    <cellStyle name="差 2 2" xfId="16792"/>
    <cellStyle name="差 2 3" xfId="24817"/>
    <cellStyle name="差 20" xfId="3357"/>
    <cellStyle name="差 20 2" xfId="16793"/>
    <cellStyle name="差 20 3" xfId="25601"/>
    <cellStyle name="差 21" xfId="3385"/>
    <cellStyle name="差 21 2" xfId="16794"/>
    <cellStyle name="差 21 3" xfId="25629"/>
    <cellStyle name="差 22" xfId="3410"/>
    <cellStyle name="差 22 2" xfId="16795"/>
    <cellStyle name="差 22 3" xfId="25654"/>
    <cellStyle name="差 23" xfId="3441"/>
    <cellStyle name="差 23 2" xfId="16796"/>
    <cellStyle name="差 23 3" xfId="25685"/>
    <cellStyle name="差 24" xfId="3467"/>
    <cellStyle name="差 24 2" xfId="16797"/>
    <cellStyle name="差 24 3" xfId="25711"/>
    <cellStyle name="差 25" xfId="3492"/>
    <cellStyle name="差 25 2" xfId="16798"/>
    <cellStyle name="差 25 3" xfId="25736"/>
    <cellStyle name="差 26" xfId="3486"/>
    <cellStyle name="差 26 2" xfId="16799"/>
    <cellStyle name="差 26 3" xfId="25730"/>
    <cellStyle name="差 27" xfId="3530"/>
    <cellStyle name="差 27 2" xfId="16800"/>
    <cellStyle name="差 27 3" xfId="25774"/>
    <cellStyle name="差 28" xfId="3557"/>
    <cellStyle name="差 28 2" xfId="16801"/>
    <cellStyle name="差 28 3" xfId="25801"/>
    <cellStyle name="差 29" xfId="3511"/>
    <cellStyle name="差 29 2" xfId="16802"/>
    <cellStyle name="差 29 3" xfId="25755"/>
    <cellStyle name="差 3" xfId="3011"/>
    <cellStyle name="差 3 2" xfId="16803"/>
    <cellStyle name="差 3 3" xfId="25255"/>
    <cellStyle name="差 30" xfId="3576"/>
    <cellStyle name="差 30 2" xfId="16804"/>
    <cellStyle name="差 30 3" xfId="25820"/>
    <cellStyle name="差 31" xfId="3622"/>
    <cellStyle name="差 31 2" xfId="16805"/>
    <cellStyle name="差 31 3" xfId="25866"/>
    <cellStyle name="差 32" xfId="3643"/>
    <cellStyle name="差 32 2" xfId="16806"/>
    <cellStyle name="差 32 3" xfId="25887"/>
    <cellStyle name="差 33" xfId="3670"/>
    <cellStyle name="差 33 2" xfId="16807"/>
    <cellStyle name="差 33 3" xfId="25914"/>
    <cellStyle name="差 34" xfId="3659"/>
    <cellStyle name="差 34 2" xfId="16808"/>
    <cellStyle name="差 34 3" xfId="25903"/>
    <cellStyle name="差 35" xfId="3705"/>
    <cellStyle name="差 35 2" xfId="16809"/>
    <cellStyle name="差 35 3" xfId="25949"/>
    <cellStyle name="差 36" xfId="3736"/>
    <cellStyle name="差 36 2" xfId="16810"/>
    <cellStyle name="差 36 3" xfId="25980"/>
    <cellStyle name="差 37" xfId="3691"/>
    <cellStyle name="差 37 2" xfId="16811"/>
    <cellStyle name="差 37 3" xfId="25935"/>
    <cellStyle name="差 38" xfId="3750"/>
    <cellStyle name="差 38 2" xfId="16812"/>
    <cellStyle name="差 38 3" xfId="25994"/>
    <cellStyle name="差 39" xfId="3791"/>
    <cellStyle name="差 39 2" xfId="16813"/>
    <cellStyle name="差 39 3" xfId="26035"/>
    <cellStyle name="差 4" xfId="3038"/>
    <cellStyle name="差 4 2" xfId="16814"/>
    <cellStyle name="差 4 3" xfId="25282"/>
    <cellStyle name="差 40" xfId="3819"/>
    <cellStyle name="差 40 2" xfId="16815"/>
    <cellStyle name="差 40 3" xfId="26063"/>
    <cellStyle name="差 41" xfId="3773"/>
    <cellStyle name="差 41 2" xfId="16816"/>
    <cellStyle name="差 41 3" xfId="26017"/>
    <cellStyle name="差 42" xfId="3833"/>
    <cellStyle name="差 42 2" xfId="16817"/>
    <cellStyle name="差 42 3" xfId="26077"/>
    <cellStyle name="差 43" xfId="3876"/>
    <cellStyle name="差 43 2" xfId="16818"/>
    <cellStyle name="差 43 3" xfId="26120"/>
    <cellStyle name="差 44" xfId="3902"/>
    <cellStyle name="差 44 2" xfId="16819"/>
    <cellStyle name="差 44 3" xfId="26146"/>
    <cellStyle name="差 45" xfId="3927"/>
    <cellStyle name="差 45 2" xfId="16820"/>
    <cellStyle name="差 45 3" xfId="26171"/>
    <cellStyle name="差 46" xfId="3921"/>
    <cellStyle name="差 46 2" xfId="16821"/>
    <cellStyle name="差 46 3" xfId="26165"/>
    <cellStyle name="差 47" xfId="3962"/>
    <cellStyle name="差 47 2" xfId="16822"/>
    <cellStyle name="差 47 3" xfId="26206"/>
    <cellStyle name="差 48" xfId="3989"/>
    <cellStyle name="差 48 2" xfId="16823"/>
    <cellStyle name="差 48 3" xfId="26233"/>
    <cellStyle name="差 49" xfId="3948"/>
    <cellStyle name="差 49 2" xfId="16824"/>
    <cellStyle name="差 49 3" xfId="26192"/>
    <cellStyle name="差 5" xfId="2992"/>
    <cellStyle name="差 5 2" xfId="16825"/>
    <cellStyle name="差 5 3" xfId="25236"/>
    <cellStyle name="差 50" xfId="4013"/>
    <cellStyle name="差 50 2" xfId="16826"/>
    <cellStyle name="差 50 3" xfId="26257"/>
    <cellStyle name="差 51" xfId="4057"/>
    <cellStyle name="差 51 2" xfId="16827"/>
    <cellStyle name="差 51 3" xfId="26301"/>
    <cellStyle name="差 52" xfId="4078"/>
    <cellStyle name="差 52 2" xfId="16828"/>
    <cellStyle name="差 52 3" xfId="26322"/>
    <cellStyle name="差 53" xfId="4105"/>
    <cellStyle name="差 53 2" xfId="16829"/>
    <cellStyle name="差 53 3" xfId="26349"/>
    <cellStyle name="差 54" xfId="4094"/>
    <cellStyle name="差 54 2" xfId="16830"/>
    <cellStyle name="差 54 3" xfId="26338"/>
    <cellStyle name="差 55" xfId="4143"/>
    <cellStyle name="差 55 2" xfId="16831"/>
    <cellStyle name="差 55 3" xfId="26387"/>
    <cellStyle name="差 56" xfId="4170"/>
    <cellStyle name="差 56 2" xfId="16832"/>
    <cellStyle name="差 56 3" xfId="26414"/>
    <cellStyle name="差 57" xfId="4124"/>
    <cellStyle name="差 57 2" xfId="16833"/>
    <cellStyle name="差 57 3" xfId="26368"/>
    <cellStyle name="差 58" xfId="4189"/>
    <cellStyle name="差 58 2" xfId="16834"/>
    <cellStyle name="差 58 3" xfId="26433"/>
    <cellStyle name="差 59" xfId="4236"/>
    <cellStyle name="差 59 2" xfId="16835"/>
    <cellStyle name="差 59 3" xfId="26480"/>
    <cellStyle name="差 6" xfId="3052"/>
    <cellStyle name="差 6 2" xfId="16836"/>
    <cellStyle name="差 6 3" xfId="25296"/>
    <cellStyle name="差 60" xfId="4263"/>
    <cellStyle name="差 60 2" xfId="16837"/>
    <cellStyle name="差 60 3" xfId="26507"/>
    <cellStyle name="差 61" xfId="4213"/>
    <cellStyle name="差 61 2" xfId="16838"/>
    <cellStyle name="差 61 3" xfId="26457"/>
    <cellStyle name="差 62" xfId="4285"/>
    <cellStyle name="差 62 2" xfId="16839"/>
    <cellStyle name="差 62 3" xfId="26529"/>
    <cellStyle name="差 63" xfId="4308"/>
    <cellStyle name="差 63 2" xfId="16840"/>
    <cellStyle name="差 63 3" xfId="26552"/>
    <cellStyle name="差 64" xfId="7241"/>
    <cellStyle name="差 64 2" xfId="16841"/>
    <cellStyle name="差 64 3" xfId="29485"/>
    <cellStyle name="差 65" xfId="7268"/>
    <cellStyle name="差 65 2" xfId="16842"/>
    <cellStyle name="差 65 3" xfId="29512"/>
    <cellStyle name="差 66" xfId="7222"/>
    <cellStyle name="差 66 2" xfId="16843"/>
    <cellStyle name="差 66 3" xfId="29466"/>
    <cellStyle name="差 67" xfId="7287"/>
    <cellStyle name="差 67 2" xfId="16844"/>
    <cellStyle name="差 67 3" xfId="29531"/>
    <cellStyle name="差 68" xfId="7334"/>
    <cellStyle name="差 68 2" xfId="16845"/>
    <cellStyle name="差 68 3" xfId="29578"/>
    <cellStyle name="差 69" xfId="7361"/>
    <cellStyle name="差 69 2" xfId="16846"/>
    <cellStyle name="差 69 3" xfId="29605"/>
    <cellStyle name="差 7" xfId="3082"/>
    <cellStyle name="差 7 2" xfId="16847"/>
    <cellStyle name="差 7 3" xfId="25326"/>
    <cellStyle name="差 70" xfId="7311"/>
    <cellStyle name="差 70 2" xfId="16848"/>
    <cellStyle name="差 70 3" xfId="29555"/>
    <cellStyle name="差 71" xfId="7380"/>
    <cellStyle name="差 71 2" xfId="16849"/>
    <cellStyle name="差 71 3" xfId="29624"/>
    <cellStyle name="差 72" xfId="7397"/>
    <cellStyle name="差 72 2" xfId="16850"/>
    <cellStyle name="差 72 3" xfId="29641"/>
    <cellStyle name="差 73" xfId="7439"/>
    <cellStyle name="差 73 2" xfId="16851"/>
    <cellStyle name="差 73 3" xfId="29683"/>
    <cellStyle name="差 74" xfId="7467"/>
    <cellStyle name="差 74 2" xfId="16852"/>
    <cellStyle name="差 74 3" xfId="29711"/>
    <cellStyle name="差 75" xfId="7421"/>
    <cellStyle name="差 75 2" xfId="16853"/>
    <cellStyle name="差 75 3" xfId="29665"/>
    <cellStyle name="差 76" xfId="7481"/>
    <cellStyle name="差 76 2" xfId="16854"/>
    <cellStyle name="差 76 3" xfId="29725"/>
    <cellStyle name="差 77" xfId="7521"/>
    <cellStyle name="差 77 2" xfId="16855"/>
    <cellStyle name="差 77 3" xfId="29765"/>
    <cellStyle name="差 78" xfId="7552"/>
    <cellStyle name="差 78 2" xfId="16856"/>
    <cellStyle name="差 78 3" xfId="29796"/>
    <cellStyle name="差 79" xfId="7507"/>
    <cellStyle name="差 79 2" xfId="16857"/>
    <cellStyle name="差 79 3" xfId="29751"/>
    <cellStyle name="差 8" xfId="3107"/>
    <cellStyle name="差 8 2" xfId="16858"/>
    <cellStyle name="差 8 3" xfId="25351"/>
    <cellStyle name="差 80" xfId="7566"/>
    <cellStyle name="差 80 2" xfId="16859"/>
    <cellStyle name="差 80 3" xfId="29810"/>
    <cellStyle name="差 81" xfId="7607"/>
    <cellStyle name="差 81 2" xfId="16860"/>
    <cellStyle name="差 81 3" xfId="29851"/>
    <cellStyle name="差 82" xfId="7635"/>
    <cellStyle name="差 82 2" xfId="16861"/>
    <cellStyle name="差 82 3" xfId="29879"/>
    <cellStyle name="差 83" xfId="7589"/>
    <cellStyle name="差 83 2" xfId="16862"/>
    <cellStyle name="差 83 3" xfId="29833"/>
    <cellStyle name="差 84" xfId="7649"/>
    <cellStyle name="差 84 2" xfId="16863"/>
    <cellStyle name="差 84 3" xfId="29893"/>
    <cellStyle name="差 85" xfId="7692"/>
    <cellStyle name="差 85 2" xfId="16864"/>
    <cellStyle name="差 85 3" xfId="29936"/>
    <cellStyle name="差 86" xfId="7719"/>
    <cellStyle name="差 86 2" xfId="16865"/>
    <cellStyle name="差 86 3" xfId="29963"/>
    <cellStyle name="差 87" xfId="7673"/>
    <cellStyle name="差 87 2" xfId="16866"/>
    <cellStyle name="差 87 3" xfId="29917"/>
    <cellStyle name="差 88" xfId="7738"/>
    <cellStyle name="差 88 2" xfId="16867"/>
    <cellStyle name="差 88 3" xfId="29982"/>
    <cellStyle name="差 89" xfId="7785"/>
    <cellStyle name="差 89 2" xfId="16868"/>
    <cellStyle name="差 89 3" xfId="30029"/>
    <cellStyle name="差 9" xfId="3145"/>
    <cellStyle name="差 9 2" xfId="16869"/>
    <cellStyle name="差 9 3" xfId="25389"/>
    <cellStyle name="差 90" xfId="7803"/>
    <cellStyle name="差 90 2" xfId="16870"/>
    <cellStyle name="差 90 3" xfId="30047"/>
    <cellStyle name="差 91" xfId="7790"/>
    <cellStyle name="差 91 2" xfId="16871"/>
    <cellStyle name="差 91 3" xfId="30034"/>
    <cellStyle name="差 92" xfId="7859"/>
    <cellStyle name="差 92 2" xfId="16872"/>
    <cellStyle name="差 92 3" xfId="30103"/>
    <cellStyle name="差 93" xfId="7836"/>
    <cellStyle name="差 93 2" xfId="16873"/>
    <cellStyle name="差 93 3" xfId="30080"/>
    <cellStyle name="差 94" xfId="7876"/>
    <cellStyle name="差 94 2" xfId="16874"/>
    <cellStyle name="差 94 3" xfId="30120"/>
    <cellStyle name="差 95" xfId="7897"/>
    <cellStyle name="差 95 2" xfId="16875"/>
    <cellStyle name="差 95 3" xfId="30141"/>
    <cellStyle name="差 96" xfId="7918"/>
    <cellStyle name="差 96 2" xfId="16876"/>
    <cellStyle name="差 96 3" xfId="30162"/>
    <cellStyle name="差 97" xfId="7936"/>
    <cellStyle name="差 97 2" xfId="16877"/>
    <cellStyle name="差 97 3" xfId="30180"/>
    <cellStyle name="差 98" xfId="7962"/>
    <cellStyle name="差 98 2" xfId="16878"/>
    <cellStyle name="差 98 3" xfId="30206"/>
    <cellStyle name="差 99" xfId="7979"/>
    <cellStyle name="差 99 2" xfId="16879"/>
    <cellStyle name="差 99 3" xfId="30223"/>
    <cellStyle name="常规 10" xfId="2595"/>
    <cellStyle name="常规 10 2" xfId="9608"/>
    <cellStyle name="常规 10 2 2" xfId="16881"/>
    <cellStyle name="常规 10 2 3" xfId="30878"/>
    <cellStyle name="常规 10 3" xfId="9798"/>
    <cellStyle name="常规 10 3 2" xfId="16882"/>
    <cellStyle name="常规 10 3 3" xfId="31000"/>
    <cellStyle name="常规 10 4" xfId="9981"/>
    <cellStyle name="常规 10 4 2" xfId="16883"/>
    <cellStyle name="常规 10 4 3" xfId="31076"/>
    <cellStyle name="常规 10 5" xfId="16880"/>
    <cellStyle name="常规 10 6" xfId="24866"/>
    <cellStyle name="常规 11" xfId="2602"/>
    <cellStyle name="常规 11 2" xfId="9609"/>
    <cellStyle name="常规 11 2 2" xfId="16885"/>
    <cellStyle name="常规 11 2 3" xfId="30879"/>
    <cellStyle name="常规 11 3" xfId="9801"/>
    <cellStyle name="常规 11 3 2" xfId="16886"/>
    <cellStyle name="常规 11 3 3" xfId="31002"/>
    <cellStyle name="常规 11 4" xfId="9982"/>
    <cellStyle name="常规 11 4 2" xfId="16887"/>
    <cellStyle name="常规 11 4 3" xfId="31077"/>
    <cellStyle name="常规 11 5" xfId="16884"/>
    <cellStyle name="常规 11 6" xfId="24873"/>
    <cellStyle name="常规 12" xfId="2604"/>
    <cellStyle name="常规 12 2" xfId="9611"/>
    <cellStyle name="常规 12 2 2" xfId="16889"/>
    <cellStyle name="常规 12 2 3" xfId="30881"/>
    <cellStyle name="常规 12 3" xfId="9850"/>
    <cellStyle name="常规 12 3 2" xfId="16890"/>
    <cellStyle name="常规 12 3 3" xfId="31028"/>
    <cellStyle name="常规 12 4" xfId="9984"/>
    <cellStyle name="常规 12 4 2" xfId="16891"/>
    <cellStyle name="常规 12 4 3" xfId="31079"/>
    <cellStyle name="常规 12 5" xfId="16888"/>
    <cellStyle name="常规 12 6" xfId="24875"/>
    <cellStyle name="常规 13" xfId="2603"/>
    <cellStyle name="常规 13 2" xfId="9610"/>
    <cellStyle name="常规 13 2 2" xfId="16893"/>
    <cellStyle name="常规 13 2 3" xfId="30880"/>
    <cellStyle name="常规 13 3" xfId="9591"/>
    <cellStyle name="常规 13 3 2" xfId="16894"/>
    <cellStyle name="常规 13 3 3" xfId="30870"/>
    <cellStyle name="常规 13 4" xfId="9983"/>
    <cellStyle name="常规 13 4 2" xfId="16895"/>
    <cellStyle name="常规 13 4 3" xfId="31078"/>
    <cellStyle name="常规 13 5" xfId="16892"/>
    <cellStyle name="常规 13 6" xfId="24874"/>
    <cellStyle name="常规 14" xfId="2605"/>
    <cellStyle name="常规 14 2" xfId="9612"/>
    <cellStyle name="常规 14 2 2" xfId="16897"/>
    <cellStyle name="常规 14 2 3" xfId="30882"/>
    <cellStyle name="常规 14 3" xfId="9945"/>
    <cellStyle name="常规 14 3 2" xfId="16898"/>
    <cellStyle name="常规 14 3 3" xfId="31063"/>
    <cellStyle name="常规 14 4" xfId="9985"/>
    <cellStyle name="常规 14 4 2" xfId="16899"/>
    <cellStyle name="常规 14 4 3" xfId="31080"/>
    <cellStyle name="常规 14 5" xfId="16896"/>
    <cellStyle name="常规 14 6" xfId="24876"/>
    <cellStyle name="常规 15" xfId="2606"/>
    <cellStyle name="常规 15 2" xfId="9613"/>
    <cellStyle name="常规 15 2 2" xfId="16901"/>
    <cellStyle name="常规 15 2 3" xfId="30883"/>
    <cellStyle name="常规 15 3" xfId="9802"/>
    <cellStyle name="常规 15 3 2" xfId="16902"/>
    <cellStyle name="常规 15 3 3" xfId="31003"/>
    <cellStyle name="常规 15 4" xfId="9986"/>
    <cellStyle name="常规 15 4 2" xfId="16903"/>
    <cellStyle name="常规 15 4 3" xfId="31081"/>
    <cellStyle name="常规 15 5" xfId="16900"/>
    <cellStyle name="常规 15 6" xfId="24877"/>
    <cellStyle name="常规 16" xfId="2607"/>
    <cellStyle name="常规 16 2" xfId="9614"/>
    <cellStyle name="常规 16 2 2" xfId="16905"/>
    <cellStyle name="常规 16 2 3" xfId="30884"/>
    <cellStyle name="常规 16 3" xfId="9899"/>
    <cellStyle name="常规 16 3 2" xfId="16906"/>
    <cellStyle name="常规 16 3 3" xfId="31049"/>
    <cellStyle name="常规 16 4" xfId="9987"/>
    <cellStyle name="常规 16 4 2" xfId="16907"/>
    <cellStyle name="常规 16 4 3" xfId="31082"/>
    <cellStyle name="常规 16 5" xfId="16904"/>
    <cellStyle name="常规 16 6" xfId="24878"/>
    <cellStyle name="常规 17" xfId="2608"/>
    <cellStyle name="常规 17 2" xfId="9615"/>
    <cellStyle name="常规 17 2 2" xfId="16909"/>
    <cellStyle name="常规 17 2 3" xfId="30885"/>
    <cellStyle name="常规 17 3" xfId="9744"/>
    <cellStyle name="常规 17 3 2" xfId="16910"/>
    <cellStyle name="常规 17 3 3" xfId="30972"/>
    <cellStyle name="常规 17 4" xfId="9988"/>
    <cellStyle name="常规 17 4 2" xfId="16911"/>
    <cellStyle name="常规 17 4 3" xfId="31083"/>
    <cellStyle name="常规 17 5" xfId="16908"/>
    <cellStyle name="常规 17 6" xfId="24879"/>
    <cellStyle name="常规 18" xfId="2609"/>
    <cellStyle name="常规 18 2" xfId="9616"/>
    <cellStyle name="常规 18 2 2" xfId="16913"/>
    <cellStyle name="常规 18 2 3" xfId="30886"/>
    <cellStyle name="常规 18 3" xfId="9514"/>
    <cellStyle name="常规 18 3 2" xfId="16914"/>
    <cellStyle name="常规 18 3 3" xfId="30841"/>
    <cellStyle name="常规 18 4" xfId="9989"/>
    <cellStyle name="常规 18 4 2" xfId="16915"/>
    <cellStyle name="常规 18 4 3" xfId="31084"/>
    <cellStyle name="常规 18 5" xfId="16912"/>
    <cellStyle name="常规 18 6" xfId="24880"/>
    <cellStyle name="常规 19" xfId="2610"/>
    <cellStyle name="常规 19 2" xfId="9617"/>
    <cellStyle name="常规 19 2 2" xfId="16917"/>
    <cellStyle name="常规 19 2 3" xfId="30887"/>
    <cellStyle name="常规 19 3" xfId="9709"/>
    <cellStyle name="常规 19 3 2" xfId="16918"/>
    <cellStyle name="常规 19 3 3" xfId="30955"/>
    <cellStyle name="常规 19 4" xfId="9990"/>
    <cellStyle name="常规 19 4 2" xfId="16919"/>
    <cellStyle name="常规 19 4 3" xfId="31085"/>
    <cellStyle name="常规 19 5" xfId="16916"/>
    <cellStyle name="常规 19 6" xfId="24881"/>
    <cellStyle name="常规 2" xfId="1251"/>
    <cellStyle name="常规 2 10" xfId="9557"/>
    <cellStyle name="常规 2 10 2" xfId="16921"/>
    <cellStyle name="常规 2 10 3" xfId="30855"/>
    <cellStyle name="常规 2 11" xfId="9721"/>
    <cellStyle name="常规 2 11 2" xfId="16922"/>
    <cellStyle name="常规 2 11 3" xfId="30960"/>
    <cellStyle name="常规 2 12" xfId="9818"/>
    <cellStyle name="常规 2 12 2" xfId="16923"/>
    <cellStyle name="常规 2 12 3" xfId="31013"/>
    <cellStyle name="常规 2 13" xfId="9805"/>
    <cellStyle name="常规 2 13 2" xfId="16924"/>
    <cellStyle name="常规 2 13 3" xfId="31004"/>
    <cellStyle name="常规 2 14" xfId="9891"/>
    <cellStyle name="常规 2 14 2" xfId="16925"/>
    <cellStyle name="常规 2 14 3" xfId="31047"/>
    <cellStyle name="常规 2 15" xfId="9704"/>
    <cellStyle name="常规 2 15 2" xfId="16926"/>
    <cellStyle name="常规 2 15 3" xfId="30952"/>
    <cellStyle name="常规 2 16" xfId="9971"/>
    <cellStyle name="常规 2 16 2" xfId="16927"/>
    <cellStyle name="常规 2 16 3" xfId="31071"/>
    <cellStyle name="常规 2 17" xfId="9780"/>
    <cellStyle name="常规 2 17 2" xfId="16928"/>
    <cellStyle name="常规 2 17 3" xfId="30992"/>
    <cellStyle name="常规 2 18" xfId="9755"/>
    <cellStyle name="常规 2 18 2" xfId="16929"/>
    <cellStyle name="常规 2 18 3" xfId="30979"/>
    <cellStyle name="常规 2 19" xfId="9795"/>
    <cellStyle name="常规 2 19 2" xfId="16930"/>
    <cellStyle name="常规 2 19 3" xfId="30999"/>
    <cellStyle name="常规 2 2" xfId="2864"/>
    <cellStyle name="常规 2 2 2" xfId="9513"/>
    <cellStyle name="常规 2 2 2 2" xfId="16932"/>
    <cellStyle name="常规 2 2 2 3" xfId="30840"/>
    <cellStyle name="常规 2 2 3" xfId="9757"/>
    <cellStyle name="常规 2 2 3 2" xfId="16933"/>
    <cellStyle name="常规 2 2 3 3" xfId="30981"/>
    <cellStyle name="常规 2 2 4" xfId="16931"/>
    <cellStyle name="常规 2 2 5" xfId="25112"/>
    <cellStyle name="常规 2 20" xfId="9951"/>
    <cellStyle name="常规 2 20 2" xfId="16934"/>
    <cellStyle name="常规 2 20 3" xfId="31065"/>
    <cellStyle name="常规 2 21" xfId="9605"/>
    <cellStyle name="常规 2 21 2" xfId="16935"/>
    <cellStyle name="常规 2 21 3" xfId="30876"/>
    <cellStyle name="常规 2 22" xfId="9761"/>
    <cellStyle name="常规 2 22 2" xfId="16936"/>
    <cellStyle name="常规 2 22 3" xfId="30982"/>
    <cellStyle name="常规 2 23" xfId="9956"/>
    <cellStyle name="常规 2 23 2" xfId="16937"/>
    <cellStyle name="常规 2 23 3" xfId="31067"/>
    <cellStyle name="常规 2 24" xfId="9965"/>
    <cellStyle name="常规 2 24 2" xfId="16938"/>
    <cellStyle name="常规 2 24 3" xfId="31070"/>
    <cellStyle name="常规 2 25" xfId="9921"/>
    <cellStyle name="常规 2 25 2" xfId="16939"/>
    <cellStyle name="常规 2 25 3" xfId="31055"/>
    <cellStyle name="常规 2 26" xfId="9741"/>
    <cellStyle name="常规 2 26 2" xfId="16940"/>
    <cellStyle name="常规 2 26 3" xfId="30971"/>
    <cellStyle name="常规 2 27" xfId="9735"/>
    <cellStyle name="常规 2 27 2" xfId="16941"/>
    <cellStyle name="常规 2 27 3" xfId="30967"/>
    <cellStyle name="常规 2 28" xfId="9769"/>
    <cellStyle name="常规 2 28 2" xfId="16942"/>
    <cellStyle name="常规 2 28 3" xfId="30985"/>
    <cellStyle name="常规 2 29" xfId="16920"/>
    <cellStyle name="常规 2 3" xfId="2479"/>
    <cellStyle name="常规 2 3 2" xfId="9600"/>
    <cellStyle name="常规 2 3 2 2" xfId="16944"/>
    <cellStyle name="常规 2 3 2 3" xfId="30875"/>
    <cellStyle name="常规 2 3 3" xfId="9881"/>
    <cellStyle name="常规 2 3 3 2" xfId="16945"/>
    <cellStyle name="常规 2 3 3 3" xfId="31041"/>
    <cellStyle name="常规 2 3 4" xfId="9979"/>
    <cellStyle name="常规 2 3 4 2" xfId="16946"/>
    <cellStyle name="常规 2 3 4 3" xfId="31074"/>
    <cellStyle name="常规 2 3 5" xfId="16943"/>
    <cellStyle name="常规 2 3 6" xfId="24776"/>
    <cellStyle name="常规 2 30" xfId="24473"/>
    <cellStyle name="常规 2 4" xfId="9497"/>
    <cellStyle name="常规 2 4 2" xfId="16947"/>
    <cellStyle name="常规 2 4 3" xfId="30833"/>
    <cellStyle name="常规 2 5" xfId="9813"/>
    <cellStyle name="常规 2 5 2" xfId="16948"/>
    <cellStyle name="常规 2 5 3" xfId="31010"/>
    <cellStyle name="常规 2 6" xfId="9739"/>
    <cellStyle name="常规 2 6 2" xfId="16949"/>
    <cellStyle name="常规 2 6 3" xfId="30970"/>
    <cellStyle name="常规 2 7" xfId="9734"/>
    <cellStyle name="常规 2 7 2" xfId="16950"/>
    <cellStyle name="常规 2 7 3" xfId="30966"/>
    <cellStyle name="常规 2 8" xfId="9883"/>
    <cellStyle name="常规 2 8 2" xfId="16951"/>
    <cellStyle name="常规 2 8 3" xfId="31042"/>
    <cellStyle name="常规 2 9" xfId="9576"/>
    <cellStyle name="常规 2 9 2" xfId="16952"/>
    <cellStyle name="常规 2 9 3" xfId="30861"/>
    <cellStyle name="常规 20" xfId="2611"/>
    <cellStyle name="常规 20 2" xfId="9618"/>
    <cellStyle name="常规 20 2 2" xfId="16954"/>
    <cellStyle name="常规 20 2 3" xfId="30888"/>
    <cellStyle name="常规 20 3" xfId="9555"/>
    <cellStyle name="常规 20 3 2" xfId="16955"/>
    <cellStyle name="常规 20 3 3" xfId="30854"/>
    <cellStyle name="常规 20 4" xfId="9991"/>
    <cellStyle name="常规 20 4 2" xfId="16956"/>
    <cellStyle name="常规 20 4 3" xfId="31086"/>
    <cellStyle name="常规 20 5" xfId="16953"/>
    <cellStyle name="常规 20 6" xfId="24882"/>
    <cellStyle name="常规 21" xfId="2612"/>
    <cellStyle name="常规 21 10" xfId="4915"/>
    <cellStyle name="常规 21 10 2" xfId="16958"/>
    <cellStyle name="常规 21 10 3" xfId="27159"/>
    <cellStyle name="常规 21 11" xfId="4627"/>
    <cellStyle name="常规 21 11 2" xfId="16959"/>
    <cellStyle name="常规 21 11 3" xfId="26871"/>
    <cellStyle name="常规 21 12" xfId="4925"/>
    <cellStyle name="常规 21 12 2" xfId="16960"/>
    <cellStyle name="常规 21 12 3" xfId="27169"/>
    <cellStyle name="常规 21 13" xfId="4617"/>
    <cellStyle name="常规 21 13 2" xfId="16961"/>
    <cellStyle name="常规 21 13 3" xfId="26861"/>
    <cellStyle name="常规 21 14" xfId="4931"/>
    <cellStyle name="常规 21 14 2" xfId="16962"/>
    <cellStyle name="常规 21 14 3" xfId="27175"/>
    <cellStyle name="常规 21 15" xfId="4611"/>
    <cellStyle name="常规 21 15 2" xfId="16963"/>
    <cellStyle name="常规 21 15 3" xfId="26855"/>
    <cellStyle name="常规 21 16" xfId="9698"/>
    <cellStyle name="常规 21 16 2" xfId="16964"/>
    <cellStyle name="常规 21 16 3" xfId="30950"/>
    <cellStyle name="常规 21 17" xfId="16957"/>
    <cellStyle name="常规 21 18" xfId="24883"/>
    <cellStyle name="常规 21 2" xfId="2673"/>
    <cellStyle name="常规 21 2 2" xfId="16965"/>
    <cellStyle name="常规 21 2 3" xfId="24944"/>
    <cellStyle name="常规 21 3" xfId="4695"/>
    <cellStyle name="常规 21 3 2" xfId="16966"/>
    <cellStyle name="常规 21 3 3" xfId="26939"/>
    <cellStyle name="常规 21 4" xfId="4867"/>
    <cellStyle name="常规 21 4 2" xfId="16967"/>
    <cellStyle name="常规 21 4 3" xfId="27111"/>
    <cellStyle name="常规 21 5" xfId="4675"/>
    <cellStyle name="常规 21 5 2" xfId="16968"/>
    <cellStyle name="常规 21 5 3" xfId="26919"/>
    <cellStyle name="常规 21 6" xfId="4886"/>
    <cellStyle name="常规 21 6 2" xfId="16969"/>
    <cellStyle name="常规 21 6 3" xfId="27130"/>
    <cellStyle name="常规 21 7" xfId="4656"/>
    <cellStyle name="常规 21 7 2" xfId="16970"/>
    <cellStyle name="常规 21 7 3" xfId="26900"/>
    <cellStyle name="常规 21 8" xfId="4902"/>
    <cellStyle name="常规 21 8 2" xfId="16971"/>
    <cellStyle name="常规 21 8 3" xfId="27146"/>
    <cellStyle name="常规 21 9" xfId="4640"/>
    <cellStyle name="常规 21 9 2" xfId="16972"/>
    <cellStyle name="常规 21 9 3" xfId="26884"/>
    <cellStyle name="常规 22" xfId="2619"/>
    <cellStyle name="常规 22 10" xfId="4913"/>
    <cellStyle name="常规 22 10 2" xfId="16974"/>
    <cellStyle name="常规 22 10 3" xfId="27157"/>
    <cellStyle name="常规 22 11" xfId="4629"/>
    <cellStyle name="常规 22 11 2" xfId="16975"/>
    <cellStyle name="常规 22 11 3" xfId="26873"/>
    <cellStyle name="常规 22 12" xfId="4923"/>
    <cellStyle name="常规 22 12 2" xfId="16976"/>
    <cellStyle name="常规 22 12 3" xfId="27167"/>
    <cellStyle name="常规 22 13" xfId="4619"/>
    <cellStyle name="常规 22 13 2" xfId="16977"/>
    <cellStyle name="常规 22 13 3" xfId="26863"/>
    <cellStyle name="常规 22 14" xfId="4930"/>
    <cellStyle name="常规 22 14 2" xfId="16978"/>
    <cellStyle name="常规 22 14 3" xfId="27174"/>
    <cellStyle name="常规 22 15" xfId="4612"/>
    <cellStyle name="常规 22 15 2" xfId="16979"/>
    <cellStyle name="常规 22 15 3" xfId="26856"/>
    <cellStyle name="常规 22 16" xfId="9695"/>
    <cellStyle name="常规 22 16 2" xfId="16980"/>
    <cellStyle name="常规 22 16 3" xfId="30949"/>
    <cellStyle name="常规 22 17" xfId="16973"/>
    <cellStyle name="常规 22 18" xfId="24890"/>
    <cellStyle name="常规 22 2" xfId="2680"/>
    <cellStyle name="常规 22 2 2" xfId="16981"/>
    <cellStyle name="常规 22 2 3" xfId="24951"/>
    <cellStyle name="常规 22 3" xfId="4697"/>
    <cellStyle name="常规 22 3 2" xfId="16982"/>
    <cellStyle name="常规 22 3 3" xfId="26941"/>
    <cellStyle name="常规 22 4" xfId="4865"/>
    <cellStyle name="常规 22 4 2" xfId="16983"/>
    <cellStyle name="常规 22 4 3" xfId="27109"/>
    <cellStyle name="常规 22 5" xfId="4677"/>
    <cellStyle name="常规 22 5 2" xfId="16984"/>
    <cellStyle name="常规 22 5 3" xfId="26921"/>
    <cellStyle name="常规 22 6" xfId="4884"/>
    <cellStyle name="常规 22 6 2" xfId="16985"/>
    <cellStyle name="常规 22 6 3" xfId="27128"/>
    <cellStyle name="常规 22 7" xfId="4658"/>
    <cellStyle name="常规 22 7 2" xfId="16986"/>
    <cellStyle name="常规 22 7 3" xfId="26902"/>
    <cellStyle name="常规 22 8" xfId="4900"/>
    <cellStyle name="常规 22 8 2" xfId="16987"/>
    <cellStyle name="常规 22 8 3" xfId="27144"/>
    <cellStyle name="常规 22 9" xfId="4642"/>
    <cellStyle name="常规 22 9 2" xfId="16988"/>
    <cellStyle name="常规 22 9 3" xfId="26886"/>
    <cellStyle name="常规 23" xfId="2620"/>
    <cellStyle name="常规 23 2" xfId="9619"/>
    <cellStyle name="常规 23 2 2" xfId="16990"/>
    <cellStyle name="常规 23 2 3" xfId="30889"/>
    <cellStyle name="常规 23 3" xfId="9750"/>
    <cellStyle name="常规 23 3 2" xfId="16991"/>
    <cellStyle name="常规 23 3 3" xfId="30978"/>
    <cellStyle name="常规 23 4" xfId="9992"/>
    <cellStyle name="常规 23 4 2" xfId="16992"/>
    <cellStyle name="常规 23 4 3" xfId="31087"/>
    <cellStyle name="常规 23 5" xfId="16989"/>
    <cellStyle name="常规 23 6" xfId="24891"/>
    <cellStyle name="常规 24" xfId="2621"/>
    <cellStyle name="常规 24 2" xfId="9620"/>
    <cellStyle name="常规 24 2 2" xfId="16994"/>
    <cellStyle name="常规 24 2 3" xfId="30890"/>
    <cellStyle name="常规 24 3" xfId="9943"/>
    <cellStyle name="常规 24 3 2" xfId="16995"/>
    <cellStyle name="常规 24 3 3" xfId="31061"/>
    <cellStyle name="常规 24 4" xfId="9993"/>
    <cellStyle name="常规 24 4 2" xfId="16996"/>
    <cellStyle name="常规 24 4 3" xfId="31088"/>
    <cellStyle name="常规 24 5" xfId="16993"/>
    <cellStyle name="常规 24 6" xfId="24892"/>
    <cellStyle name="常规 25" xfId="2628"/>
    <cellStyle name="常规 25 10" xfId="4912"/>
    <cellStyle name="常规 25 10 2" xfId="16998"/>
    <cellStyle name="常规 25 10 3" xfId="27156"/>
    <cellStyle name="常规 25 11" xfId="4630"/>
    <cellStyle name="常规 25 11 2" xfId="16999"/>
    <cellStyle name="常规 25 11 3" xfId="26874"/>
    <cellStyle name="常规 25 12" xfId="4922"/>
    <cellStyle name="常规 25 12 2" xfId="17000"/>
    <cellStyle name="常规 25 12 3" xfId="27166"/>
    <cellStyle name="常规 25 13" xfId="4620"/>
    <cellStyle name="常规 25 13 2" xfId="17001"/>
    <cellStyle name="常规 25 13 3" xfId="26864"/>
    <cellStyle name="常规 25 14" xfId="4929"/>
    <cellStyle name="常规 25 14 2" xfId="17002"/>
    <cellStyle name="常规 25 14 3" xfId="27173"/>
    <cellStyle name="常规 25 15" xfId="4613"/>
    <cellStyle name="常规 25 15 2" xfId="17003"/>
    <cellStyle name="常规 25 15 3" xfId="26857"/>
    <cellStyle name="常规 25 16" xfId="9888"/>
    <cellStyle name="常规 25 16 2" xfId="17004"/>
    <cellStyle name="常规 25 16 3" xfId="31045"/>
    <cellStyle name="常规 25 17" xfId="16997"/>
    <cellStyle name="常规 25 18" xfId="24899"/>
    <cellStyle name="常规 25 2" xfId="2687"/>
    <cellStyle name="常规 25 2 2" xfId="17005"/>
    <cellStyle name="常规 25 2 3" xfId="24958"/>
    <cellStyle name="常规 25 3" xfId="4700"/>
    <cellStyle name="常规 25 3 2" xfId="17006"/>
    <cellStyle name="常规 25 3 3" xfId="26944"/>
    <cellStyle name="常规 25 4" xfId="4863"/>
    <cellStyle name="常规 25 4 2" xfId="17007"/>
    <cellStyle name="常规 25 4 3" xfId="27107"/>
    <cellStyle name="常规 25 5" xfId="4679"/>
    <cellStyle name="常规 25 5 2" xfId="17008"/>
    <cellStyle name="常规 25 5 3" xfId="26923"/>
    <cellStyle name="常规 25 6" xfId="4882"/>
    <cellStyle name="常规 25 6 2" xfId="17009"/>
    <cellStyle name="常规 25 6 3" xfId="27126"/>
    <cellStyle name="常规 25 7" xfId="4660"/>
    <cellStyle name="常规 25 7 2" xfId="17010"/>
    <cellStyle name="常规 25 7 3" xfId="26904"/>
    <cellStyle name="常规 25 8" xfId="4899"/>
    <cellStyle name="常规 25 8 2" xfId="17011"/>
    <cellStyle name="常规 25 8 3" xfId="27143"/>
    <cellStyle name="常规 25 9" xfId="4643"/>
    <cellStyle name="常规 25 9 2" xfId="17012"/>
    <cellStyle name="常规 25 9 3" xfId="26887"/>
    <cellStyle name="常规 26" xfId="2629"/>
    <cellStyle name="常规 26 2" xfId="9621"/>
    <cellStyle name="常规 26 2 2" xfId="17014"/>
    <cellStyle name="常规 26 2 3" xfId="30891"/>
    <cellStyle name="常规 26 3" xfId="9833"/>
    <cellStyle name="常规 26 3 2" xfId="17015"/>
    <cellStyle name="常规 26 3 3" xfId="31020"/>
    <cellStyle name="常规 26 4" xfId="9994"/>
    <cellStyle name="常规 26 4 2" xfId="17016"/>
    <cellStyle name="常规 26 4 3" xfId="31089"/>
    <cellStyle name="常规 26 5" xfId="17013"/>
    <cellStyle name="常规 26 6" xfId="24900"/>
    <cellStyle name="常规 27" xfId="2637"/>
    <cellStyle name="常规 27 2" xfId="9624"/>
    <cellStyle name="常规 27 2 2" xfId="17018"/>
    <cellStyle name="常规 27 2 3" xfId="30893"/>
    <cellStyle name="常规 27 3" xfId="9996"/>
    <cellStyle name="常规 27 3 2" xfId="17019"/>
    <cellStyle name="常规 27 3 3" xfId="31091"/>
    <cellStyle name="常规 27 4" xfId="17017"/>
    <cellStyle name="常规 27 5" xfId="24908"/>
    <cellStyle name="常规 28" xfId="2630"/>
    <cellStyle name="常规 28 2" xfId="9622"/>
    <cellStyle name="常规 28 2 2" xfId="17021"/>
    <cellStyle name="常规 28 2 3" xfId="30892"/>
    <cellStyle name="常规 28 3" xfId="9870"/>
    <cellStyle name="常规 28 3 2" xfId="17022"/>
    <cellStyle name="常规 28 3 3" xfId="31035"/>
    <cellStyle name="常规 28 4" xfId="9995"/>
    <cellStyle name="常规 28 4 2" xfId="17023"/>
    <cellStyle name="常规 28 4 3" xfId="31090"/>
    <cellStyle name="常规 28 5" xfId="17020"/>
    <cellStyle name="常规 28 6" xfId="24901"/>
    <cellStyle name="常规 29" xfId="2694"/>
    <cellStyle name="常规 29 2" xfId="9627"/>
    <cellStyle name="常规 29 2 2" xfId="17025"/>
    <cellStyle name="常规 29 2 3" xfId="30894"/>
    <cellStyle name="常规 29 3" xfId="9566"/>
    <cellStyle name="常规 29 3 2" xfId="17026"/>
    <cellStyle name="常规 29 3 3" xfId="30858"/>
    <cellStyle name="常规 29 4" xfId="9997"/>
    <cellStyle name="常规 29 4 2" xfId="17027"/>
    <cellStyle name="常规 29 4 3" xfId="31092"/>
    <cellStyle name="常规 29 5" xfId="17024"/>
    <cellStyle name="常规 29 6" xfId="24965"/>
    <cellStyle name="常规 3" xfId="1255"/>
    <cellStyle name="常规 3 10" xfId="4909"/>
    <cellStyle name="常规 3 10 2" xfId="17029"/>
    <cellStyle name="常规 3 10 3" xfId="27153"/>
    <cellStyle name="常规 3 11" xfId="4633"/>
    <cellStyle name="常规 3 11 2" xfId="17030"/>
    <cellStyle name="常规 3 11 3" xfId="26877"/>
    <cellStyle name="常规 3 12" xfId="4920"/>
    <cellStyle name="常规 3 12 2" xfId="17031"/>
    <cellStyle name="常规 3 12 3" xfId="27164"/>
    <cellStyle name="常规 3 13" xfId="4622"/>
    <cellStyle name="常规 3 13 2" xfId="17032"/>
    <cellStyle name="常规 3 13 3" xfId="26866"/>
    <cellStyle name="常规 3 14" xfId="4928"/>
    <cellStyle name="常规 3 14 2" xfId="17033"/>
    <cellStyle name="常规 3 14 3" xfId="27172"/>
    <cellStyle name="常规 3 15" xfId="4614"/>
    <cellStyle name="常规 3 15 2" xfId="17034"/>
    <cellStyle name="常规 3 15 3" xfId="26858"/>
    <cellStyle name="常规 3 16" xfId="2560"/>
    <cellStyle name="常规 3 16 2" xfId="17035"/>
    <cellStyle name="常规 3 16 3" xfId="24834"/>
    <cellStyle name="常规 3 17" xfId="9524"/>
    <cellStyle name="常规 3 17 2" xfId="17036"/>
    <cellStyle name="常规 3 17 3" xfId="30843"/>
    <cellStyle name="常规 3 18" xfId="9589"/>
    <cellStyle name="常规 3 18 2" xfId="17037"/>
    <cellStyle name="常规 3 18 3" xfId="30869"/>
    <cellStyle name="常规 3 19" xfId="9786"/>
    <cellStyle name="常规 3 19 2" xfId="17038"/>
    <cellStyle name="常规 3 19 3" xfId="30994"/>
    <cellStyle name="常规 3 2" xfId="2638"/>
    <cellStyle name="常规 3 2 2" xfId="17039"/>
    <cellStyle name="常规 3 2 3" xfId="24909"/>
    <cellStyle name="常规 3 20" xfId="9519"/>
    <cellStyle name="常规 3 20 2" xfId="17040"/>
    <cellStyle name="常规 3 20 3" xfId="30842"/>
    <cellStyle name="常规 3 21" xfId="9819"/>
    <cellStyle name="常规 3 21 2" xfId="17041"/>
    <cellStyle name="常规 3 21 3" xfId="31014"/>
    <cellStyle name="常规 3 22" xfId="9868"/>
    <cellStyle name="常规 3 22 2" xfId="17042"/>
    <cellStyle name="常规 3 22 3" xfId="31034"/>
    <cellStyle name="常规 3 23" xfId="9747"/>
    <cellStyle name="常规 3 23 2" xfId="17043"/>
    <cellStyle name="常规 3 23 3" xfId="30975"/>
    <cellStyle name="常规 3 24" xfId="9880"/>
    <cellStyle name="常规 3 24 2" xfId="17044"/>
    <cellStyle name="常规 3 24 3" xfId="31040"/>
    <cellStyle name="常规 3 25" xfId="9768"/>
    <cellStyle name="常规 3 25 2" xfId="17045"/>
    <cellStyle name="常规 3 25 3" xfId="30984"/>
    <cellStyle name="常规 3 26" xfId="9726"/>
    <cellStyle name="常规 3 26 2" xfId="17046"/>
    <cellStyle name="常规 3 26 3" xfId="30962"/>
    <cellStyle name="常规 3 27" xfId="9575"/>
    <cellStyle name="常规 3 27 2" xfId="17047"/>
    <cellStyle name="常规 3 27 3" xfId="30860"/>
    <cellStyle name="常规 3 28" xfId="17028"/>
    <cellStyle name="常规 3 29" xfId="24474"/>
    <cellStyle name="常规 3 3" xfId="4705"/>
    <cellStyle name="常规 3 3 2" xfId="17048"/>
    <cellStyle name="常规 3 3 3" xfId="26949"/>
    <cellStyle name="常规 3 4" xfId="4858"/>
    <cellStyle name="常规 3 4 2" xfId="17049"/>
    <cellStyle name="常规 3 4 3" xfId="27102"/>
    <cellStyle name="常规 3 5" xfId="4684"/>
    <cellStyle name="常规 3 5 2" xfId="17050"/>
    <cellStyle name="常规 3 5 3" xfId="26928"/>
    <cellStyle name="常规 3 6" xfId="4877"/>
    <cellStyle name="常规 3 6 2" xfId="17051"/>
    <cellStyle name="常规 3 6 3" xfId="27121"/>
    <cellStyle name="常规 3 7" xfId="4665"/>
    <cellStyle name="常规 3 7 2" xfId="17052"/>
    <cellStyle name="常规 3 7 3" xfId="26909"/>
    <cellStyle name="常规 3 8" xfId="4895"/>
    <cellStyle name="常规 3 8 2" xfId="17053"/>
    <cellStyle name="常规 3 8 3" xfId="27139"/>
    <cellStyle name="常规 3 9" xfId="4647"/>
    <cellStyle name="常规 3 9 2" xfId="17054"/>
    <cellStyle name="常规 3 9 3" xfId="26891"/>
    <cellStyle name="常规 30" xfId="2695"/>
    <cellStyle name="常规 30 2" xfId="9628"/>
    <cellStyle name="常规 30 2 2" xfId="17056"/>
    <cellStyle name="常规 30 2 3" xfId="30895"/>
    <cellStyle name="常规 30 3" xfId="9583"/>
    <cellStyle name="常规 30 3 2" xfId="17057"/>
    <cellStyle name="常规 30 3 3" xfId="30866"/>
    <cellStyle name="常规 30 4" xfId="9998"/>
    <cellStyle name="常规 30 4 2" xfId="17058"/>
    <cellStyle name="常规 30 4 3" xfId="31093"/>
    <cellStyle name="常规 30 5" xfId="17055"/>
    <cellStyle name="常规 30 6" xfId="24966"/>
    <cellStyle name="常规 31" xfId="2696"/>
    <cellStyle name="常规 31 10" xfId="4908"/>
    <cellStyle name="常规 31 10 2" xfId="17060"/>
    <cellStyle name="常规 31 10 3" xfId="27152"/>
    <cellStyle name="常规 31 11" xfId="4634"/>
    <cellStyle name="常规 31 11 2" xfId="17061"/>
    <cellStyle name="常规 31 11 3" xfId="26878"/>
    <cellStyle name="常规 31 12" xfId="4919"/>
    <cellStyle name="常规 31 12 2" xfId="17062"/>
    <cellStyle name="常规 31 12 3" xfId="27163"/>
    <cellStyle name="常规 31 13" xfId="4623"/>
    <cellStyle name="常规 31 13 2" xfId="17063"/>
    <cellStyle name="常规 31 13 3" xfId="26867"/>
    <cellStyle name="常规 31 14" xfId="4927"/>
    <cellStyle name="常规 31 14 2" xfId="17064"/>
    <cellStyle name="常规 31 14 3" xfId="27171"/>
    <cellStyle name="常规 31 15" xfId="4615"/>
    <cellStyle name="常规 31 15 2" xfId="17065"/>
    <cellStyle name="常规 31 15 3" xfId="26859"/>
    <cellStyle name="常规 31 16" xfId="9720"/>
    <cellStyle name="常规 31 16 2" xfId="17066"/>
    <cellStyle name="常规 31 16 3" xfId="30959"/>
    <cellStyle name="常规 31 17" xfId="17059"/>
    <cellStyle name="常规 31 18" xfId="24967"/>
    <cellStyle name="常规 31 2" xfId="2743"/>
    <cellStyle name="常规 31 2 2" xfId="17067"/>
    <cellStyle name="常规 31 2 3" xfId="25013"/>
    <cellStyle name="常规 31 3" xfId="4708"/>
    <cellStyle name="常规 31 3 2" xfId="17068"/>
    <cellStyle name="常规 31 3 3" xfId="26952"/>
    <cellStyle name="常规 31 4" xfId="4856"/>
    <cellStyle name="常规 31 4 2" xfId="17069"/>
    <cellStyle name="常规 31 4 3" xfId="27100"/>
    <cellStyle name="常规 31 5" xfId="4686"/>
    <cellStyle name="常规 31 5 2" xfId="17070"/>
    <cellStyle name="常规 31 5 3" xfId="26930"/>
    <cellStyle name="常规 31 6" xfId="4875"/>
    <cellStyle name="常规 31 6 2" xfId="17071"/>
    <cellStyle name="常规 31 6 3" xfId="27119"/>
    <cellStyle name="常规 31 7" xfId="4667"/>
    <cellStyle name="常规 31 7 2" xfId="17072"/>
    <cellStyle name="常规 31 7 3" xfId="26911"/>
    <cellStyle name="常规 31 8" xfId="4893"/>
    <cellStyle name="常规 31 8 2" xfId="17073"/>
    <cellStyle name="常规 31 8 3" xfId="27137"/>
    <cellStyle name="常规 31 9" xfId="4649"/>
    <cellStyle name="常规 31 9 2" xfId="17074"/>
    <cellStyle name="常规 31 9 3" xfId="26893"/>
    <cellStyle name="常规 32" xfId="2703"/>
    <cellStyle name="常规 32 2" xfId="9629"/>
    <cellStyle name="常规 32 2 2" xfId="17076"/>
    <cellStyle name="常规 32 2 3" xfId="30896"/>
    <cellStyle name="常规 32 3" xfId="9496"/>
    <cellStyle name="常规 32 3 2" xfId="17077"/>
    <cellStyle name="常规 32 3 3" xfId="30832"/>
    <cellStyle name="常规 32 4" xfId="9999"/>
    <cellStyle name="常规 32 4 2" xfId="17078"/>
    <cellStyle name="常规 32 4 3" xfId="31094"/>
    <cellStyle name="常规 32 5" xfId="17075"/>
    <cellStyle name="常规 32 6" xfId="24974"/>
    <cellStyle name="常规 33" xfId="2704"/>
    <cellStyle name="常规 33 2" xfId="9630"/>
    <cellStyle name="常规 33 2 2" xfId="17080"/>
    <cellStyle name="常规 33 2 3" xfId="30897"/>
    <cellStyle name="常规 33 3" xfId="10000"/>
    <cellStyle name="常规 33 3 2" xfId="17081"/>
    <cellStyle name="常规 33 3 3" xfId="31095"/>
    <cellStyle name="常规 33 4" xfId="17079"/>
    <cellStyle name="常规 33 5" xfId="24975"/>
    <cellStyle name="常规 34" xfId="2705"/>
    <cellStyle name="常规 34 10" xfId="4906"/>
    <cellStyle name="常规 34 10 2" xfId="17083"/>
    <cellStyle name="常规 34 10 3" xfId="27150"/>
    <cellStyle name="常规 34 11" xfId="4636"/>
    <cellStyle name="常规 34 11 2" xfId="17084"/>
    <cellStyle name="常规 34 11 3" xfId="26880"/>
    <cellStyle name="常规 34 12" xfId="4364"/>
    <cellStyle name="常规 34 12 2" xfId="17085"/>
    <cellStyle name="常规 34 12 3" xfId="26608"/>
    <cellStyle name="常规 34 13" xfId="5252"/>
    <cellStyle name="常规 34 13 2" xfId="17086"/>
    <cellStyle name="常规 34 13 3" xfId="27496"/>
    <cellStyle name="常规 34 14" xfId="5451"/>
    <cellStyle name="常规 34 14 2" xfId="17087"/>
    <cellStyle name="常规 34 14 3" xfId="27695"/>
    <cellStyle name="常规 34 15" xfId="5650"/>
    <cellStyle name="常规 34 15 2" xfId="17088"/>
    <cellStyle name="常规 34 15 3" xfId="27894"/>
    <cellStyle name="常规 34 16" xfId="17082"/>
    <cellStyle name="常规 34 17" xfId="24976"/>
    <cellStyle name="常规 34 2" xfId="2750"/>
    <cellStyle name="常规 34 2 2" xfId="17089"/>
    <cellStyle name="常规 34 2 3" xfId="25020"/>
    <cellStyle name="常规 34 3" xfId="4711"/>
    <cellStyle name="常规 34 3 2" xfId="17090"/>
    <cellStyle name="常规 34 3 3" xfId="26955"/>
    <cellStyle name="常规 34 4" xfId="4853"/>
    <cellStyle name="常规 34 4 2" xfId="17091"/>
    <cellStyle name="常规 34 4 3" xfId="27097"/>
    <cellStyle name="常规 34 5" xfId="4689"/>
    <cellStyle name="常规 34 5 2" xfId="17092"/>
    <cellStyle name="常规 34 5 3" xfId="26933"/>
    <cellStyle name="常规 34 6" xfId="4872"/>
    <cellStyle name="常规 34 6 2" xfId="17093"/>
    <cellStyle name="常规 34 6 3" xfId="27116"/>
    <cellStyle name="常规 34 7" xfId="4670"/>
    <cellStyle name="常规 34 7 2" xfId="17094"/>
    <cellStyle name="常规 34 7 3" xfId="26914"/>
    <cellStyle name="常规 34 8" xfId="4891"/>
    <cellStyle name="常规 34 8 2" xfId="17095"/>
    <cellStyle name="常规 34 8 3" xfId="27135"/>
    <cellStyle name="常规 34 9" xfId="4651"/>
    <cellStyle name="常规 34 9 2" xfId="17096"/>
    <cellStyle name="常规 34 9 3" xfId="26895"/>
    <cellStyle name="常规 35" xfId="2713"/>
    <cellStyle name="常规 35 2" xfId="9632"/>
    <cellStyle name="常规 35 2 2" xfId="17098"/>
    <cellStyle name="常规 35 2 3" xfId="30899"/>
    <cellStyle name="常规 35 3" xfId="10002"/>
    <cellStyle name="常规 35 3 2" xfId="17099"/>
    <cellStyle name="常规 35 3 3" xfId="31097"/>
    <cellStyle name="常规 35 4" xfId="17097"/>
    <cellStyle name="常规 35 5" xfId="24984"/>
    <cellStyle name="常规 36" xfId="2712"/>
    <cellStyle name="常规 36 2" xfId="9631"/>
    <cellStyle name="常规 36 2 2" xfId="17101"/>
    <cellStyle name="常规 36 2 3" xfId="30898"/>
    <cellStyle name="常规 36 3" xfId="10001"/>
    <cellStyle name="常规 36 3 2" xfId="17102"/>
    <cellStyle name="常规 36 3 3" xfId="31096"/>
    <cellStyle name="常规 36 4" xfId="17100"/>
    <cellStyle name="常规 36 5" xfId="24983"/>
    <cellStyle name="常规 37" xfId="2714"/>
    <cellStyle name="常规 37 10" xfId="4904"/>
    <cellStyle name="常规 37 10 2" xfId="17104"/>
    <cellStyle name="常规 37 10 3" xfId="27148"/>
    <cellStyle name="常规 37 11" xfId="4638"/>
    <cellStyle name="常规 37 11 2" xfId="17105"/>
    <cellStyle name="常规 37 11 3" xfId="26882"/>
    <cellStyle name="常规 37 12" xfId="4917"/>
    <cellStyle name="常规 37 12 2" xfId="17106"/>
    <cellStyle name="常规 37 12 3" xfId="27161"/>
    <cellStyle name="常规 37 13" xfId="4625"/>
    <cellStyle name="常规 37 13 2" xfId="17107"/>
    <cellStyle name="常规 37 13 3" xfId="26869"/>
    <cellStyle name="常规 37 14" xfId="4926"/>
    <cellStyle name="常规 37 14 2" xfId="17108"/>
    <cellStyle name="常规 37 14 3" xfId="27170"/>
    <cellStyle name="常规 37 15" xfId="4616"/>
    <cellStyle name="常规 37 15 2" xfId="17109"/>
    <cellStyle name="常规 37 15 3" xfId="26860"/>
    <cellStyle name="常规 37 16" xfId="17103"/>
    <cellStyle name="常规 37 17" xfId="24985"/>
    <cellStyle name="常规 37 2" xfId="2757"/>
    <cellStyle name="常规 37 2 2" xfId="17110"/>
    <cellStyle name="常规 37 2 3" xfId="25027"/>
    <cellStyle name="常规 37 3" xfId="4715"/>
    <cellStyle name="常规 37 3 2" xfId="17111"/>
    <cellStyle name="常规 37 3 3" xfId="26959"/>
    <cellStyle name="常规 37 4" xfId="4849"/>
    <cellStyle name="常规 37 4 2" xfId="17112"/>
    <cellStyle name="常规 37 4 3" xfId="27093"/>
    <cellStyle name="常规 37 5" xfId="4693"/>
    <cellStyle name="常规 37 5 2" xfId="17113"/>
    <cellStyle name="常规 37 5 3" xfId="26937"/>
    <cellStyle name="常规 37 6" xfId="4869"/>
    <cellStyle name="常规 37 6 2" xfId="17114"/>
    <cellStyle name="常规 37 6 3" xfId="27113"/>
    <cellStyle name="常规 37 7" xfId="4673"/>
    <cellStyle name="常规 37 7 2" xfId="17115"/>
    <cellStyle name="常规 37 7 3" xfId="26917"/>
    <cellStyle name="常规 37 8" xfId="4888"/>
    <cellStyle name="常规 37 8 2" xfId="17116"/>
    <cellStyle name="常规 37 8 3" xfId="27132"/>
    <cellStyle name="常规 37 9" xfId="4654"/>
    <cellStyle name="常规 37 9 2" xfId="17117"/>
    <cellStyle name="常规 37 9 3" xfId="26898"/>
    <cellStyle name="常规 38" xfId="2721"/>
    <cellStyle name="常规 38 10" xfId="4901"/>
    <cellStyle name="常规 38 10 2" xfId="17119"/>
    <cellStyle name="常规 38 10 3" xfId="27145"/>
    <cellStyle name="常规 38 11" xfId="4641"/>
    <cellStyle name="常规 38 11 2" xfId="17120"/>
    <cellStyle name="常规 38 11 3" xfId="26885"/>
    <cellStyle name="常规 38 12" xfId="4914"/>
    <cellStyle name="常规 38 12 2" xfId="17121"/>
    <cellStyle name="常规 38 12 3" xfId="27158"/>
    <cellStyle name="常规 38 13" xfId="4628"/>
    <cellStyle name="常规 38 13 2" xfId="17122"/>
    <cellStyle name="常规 38 13 3" xfId="26872"/>
    <cellStyle name="常规 38 14" xfId="4924"/>
    <cellStyle name="常规 38 14 2" xfId="17123"/>
    <cellStyle name="常规 38 14 3" xfId="27168"/>
    <cellStyle name="常规 38 15" xfId="4618"/>
    <cellStyle name="常规 38 15 2" xfId="17124"/>
    <cellStyle name="常规 38 15 3" xfId="26862"/>
    <cellStyle name="常规 38 16" xfId="17118"/>
    <cellStyle name="常规 38 17" xfId="24992"/>
    <cellStyle name="常规 38 2" xfId="2764"/>
    <cellStyle name="常规 38 2 2" xfId="17125"/>
    <cellStyle name="常规 38 2 3" xfId="25034"/>
    <cellStyle name="常规 38 3" xfId="4717"/>
    <cellStyle name="常规 38 3 2" xfId="17126"/>
    <cellStyle name="常规 38 3 3" xfId="26961"/>
    <cellStyle name="常规 38 4" xfId="4847"/>
    <cellStyle name="常规 38 4 2" xfId="17127"/>
    <cellStyle name="常规 38 4 3" xfId="27091"/>
    <cellStyle name="常规 38 5" xfId="4696"/>
    <cellStyle name="常规 38 5 2" xfId="17128"/>
    <cellStyle name="常规 38 5 3" xfId="26940"/>
    <cellStyle name="常规 38 6" xfId="4866"/>
    <cellStyle name="常规 38 6 2" xfId="17129"/>
    <cellStyle name="常规 38 6 3" xfId="27110"/>
    <cellStyle name="常规 38 7" xfId="4676"/>
    <cellStyle name="常规 38 7 2" xfId="17130"/>
    <cellStyle name="常规 38 7 3" xfId="26920"/>
    <cellStyle name="常规 38 8" xfId="4885"/>
    <cellStyle name="常规 38 8 2" xfId="17131"/>
    <cellStyle name="常规 38 8 3" xfId="27129"/>
    <cellStyle name="常规 38 9" xfId="4657"/>
    <cellStyle name="常规 38 9 2" xfId="17132"/>
    <cellStyle name="常规 38 9 3" xfId="26901"/>
    <cellStyle name="常规 39" xfId="2729"/>
    <cellStyle name="常规 39 2" xfId="9634"/>
    <cellStyle name="常规 39 2 2" xfId="17134"/>
    <cellStyle name="常规 39 2 3" xfId="30901"/>
    <cellStyle name="常规 39 3" xfId="10004"/>
    <cellStyle name="常规 39 3 2" xfId="17135"/>
    <cellStyle name="常规 39 3 3" xfId="31099"/>
    <cellStyle name="常规 39 4" xfId="17133"/>
    <cellStyle name="常规 39 5" xfId="25000"/>
    <cellStyle name="常规 4" xfId="2569"/>
    <cellStyle name="常规 4 10" xfId="9815"/>
    <cellStyle name="常规 4 10 2" xfId="17137"/>
    <cellStyle name="常规 4 10 3" xfId="31011"/>
    <cellStyle name="常规 4 11" xfId="9641"/>
    <cellStyle name="常规 4 11 2" xfId="17138"/>
    <cellStyle name="常规 4 11 3" xfId="30907"/>
    <cellStyle name="常规 4 12" xfId="9876"/>
    <cellStyle name="常规 4 12 2" xfId="17139"/>
    <cellStyle name="常规 4 12 3" xfId="31038"/>
    <cellStyle name="常规 4 13" xfId="9505"/>
    <cellStyle name="常规 4 13 2" xfId="17140"/>
    <cellStyle name="常规 4 13 3" xfId="30838"/>
    <cellStyle name="常规 4 14" xfId="9884"/>
    <cellStyle name="常规 4 14 2" xfId="17141"/>
    <cellStyle name="常规 4 14 3" xfId="31043"/>
    <cellStyle name="常规 4 15" xfId="9843"/>
    <cellStyle name="常规 4 15 2" xfId="17142"/>
    <cellStyle name="常规 4 15 3" xfId="31024"/>
    <cellStyle name="常规 4 16" xfId="9585"/>
    <cellStyle name="常规 4 16 2" xfId="17143"/>
    <cellStyle name="常规 4 16 3" xfId="30867"/>
    <cellStyle name="常规 4 17" xfId="9722"/>
    <cellStyle name="常规 4 17 2" xfId="17144"/>
    <cellStyle name="常规 4 17 3" xfId="30961"/>
    <cellStyle name="常规 4 18" xfId="9530"/>
    <cellStyle name="常规 4 18 2" xfId="17145"/>
    <cellStyle name="常规 4 18 3" xfId="30846"/>
    <cellStyle name="常规 4 19" xfId="9854"/>
    <cellStyle name="常规 4 19 2" xfId="17146"/>
    <cellStyle name="常规 4 19 3" xfId="31029"/>
    <cellStyle name="常规 4 2" xfId="9844"/>
    <cellStyle name="常规 4 2 2" xfId="17147"/>
    <cellStyle name="常规 4 2 3" xfId="31025"/>
    <cellStyle name="常规 4 20" xfId="9710"/>
    <cellStyle name="常规 4 20 2" xfId="17148"/>
    <cellStyle name="常规 4 20 3" xfId="30956"/>
    <cellStyle name="常规 4 21" xfId="9794"/>
    <cellStyle name="常规 4 21 2" xfId="17149"/>
    <cellStyle name="常规 4 21 3" xfId="30998"/>
    <cellStyle name="常规 4 22" xfId="9820"/>
    <cellStyle name="常规 4 22 2" xfId="17150"/>
    <cellStyle name="常规 4 22 3" xfId="31015"/>
    <cellStyle name="常规 4 23" xfId="9909"/>
    <cellStyle name="常规 4 23 2" xfId="17151"/>
    <cellStyle name="常规 4 23 3" xfId="31053"/>
    <cellStyle name="常规 4 24" xfId="9777"/>
    <cellStyle name="常规 4 24 2" xfId="17152"/>
    <cellStyle name="常规 4 24 3" xfId="30989"/>
    <cellStyle name="常规 4 25" xfId="9665"/>
    <cellStyle name="常规 4 25 2" xfId="17153"/>
    <cellStyle name="常规 4 25 3" xfId="30925"/>
    <cellStyle name="常规 4 26" xfId="9770"/>
    <cellStyle name="常规 4 26 2" xfId="17154"/>
    <cellStyle name="常规 4 26 3" xfId="30986"/>
    <cellStyle name="常规 4 27" xfId="9763"/>
    <cellStyle name="常规 4 27 2" xfId="17155"/>
    <cellStyle name="常规 4 27 3" xfId="30983"/>
    <cellStyle name="常规 4 28" xfId="17136"/>
    <cellStyle name="常规 4 29" xfId="24841"/>
    <cellStyle name="常规 4 3" xfId="9532"/>
    <cellStyle name="常规 4 3 2" xfId="17156"/>
    <cellStyle name="常规 4 3 3" xfId="30847"/>
    <cellStyle name="常规 4 4" xfId="9839"/>
    <cellStyle name="常规 4 4 2" xfId="17157"/>
    <cellStyle name="常规 4 4 3" xfId="31022"/>
    <cellStyle name="常规 4 5" xfId="9756"/>
    <cellStyle name="常规 4 5 2" xfId="17158"/>
    <cellStyle name="常规 4 5 3" xfId="30980"/>
    <cellStyle name="常规 4 6" xfId="9539"/>
    <cellStyle name="常规 4 6 2" xfId="17159"/>
    <cellStyle name="常规 4 6 3" xfId="30849"/>
    <cellStyle name="常规 4 7" xfId="9924"/>
    <cellStyle name="常规 4 7 2" xfId="17160"/>
    <cellStyle name="常规 4 7 3" xfId="31056"/>
    <cellStyle name="常规 4 8" xfId="9911"/>
    <cellStyle name="常规 4 8 2" xfId="17161"/>
    <cellStyle name="常规 4 8 3" xfId="31054"/>
    <cellStyle name="常规 4 9" xfId="9729"/>
    <cellStyle name="常规 4 9 2" xfId="17162"/>
    <cellStyle name="常规 4 9 3" xfId="30963"/>
    <cellStyle name="常规 40" xfId="2722"/>
    <cellStyle name="常规 40 2" xfId="9633"/>
    <cellStyle name="常规 40 2 2" xfId="17164"/>
    <cellStyle name="常规 40 2 3" xfId="30900"/>
    <cellStyle name="常规 40 3" xfId="10003"/>
    <cellStyle name="常规 40 3 2" xfId="17165"/>
    <cellStyle name="常规 40 3 3" xfId="31098"/>
    <cellStyle name="常规 40 4" xfId="17163"/>
    <cellStyle name="常规 40 5" xfId="24993"/>
    <cellStyle name="常规 41" xfId="2730"/>
    <cellStyle name="常规 41 10" xfId="4662"/>
    <cellStyle name="常规 41 10 2" xfId="17167"/>
    <cellStyle name="常规 41 10 3" xfId="26906"/>
    <cellStyle name="常规 41 11" xfId="4898"/>
    <cellStyle name="常规 41 11 2" xfId="17168"/>
    <cellStyle name="常规 41 11 3" xfId="27142"/>
    <cellStyle name="常规 41 12" xfId="4644"/>
    <cellStyle name="常规 41 12 2" xfId="17169"/>
    <cellStyle name="常规 41 12 3" xfId="26888"/>
    <cellStyle name="常规 41 13" xfId="4911"/>
    <cellStyle name="常规 41 13 2" xfId="17170"/>
    <cellStyle name="常规 41 13 3" xfId="27155"/>
    <cellStyle name="常规 41 14" xfId="4631"/>
    <cellStyle name="常规 41 14 2" xfId="17171"/>
    <cellStyle name="常规 41 14 3" xfId="26875"/>
    <cellStyle name="常规 41 15" xfId="4921"/>
    <cellStyle name="常规 41 15 2" xfId="17172"/>
    <cellStyle name="常规 41 15 3" xfId="27165"/>
    <cellStyle name="常规 41 16" xfId="4621"/>
    <cellStyle name="常规 41 16 2" xfId="17173"/>
    <cellStyle name="常规 41 16 3" xfId="26865"/>
    <cellStyle name="常规 41 17" xfId="17166"/>
    <cellStyle name="常规 41 18" xfId="25001"/>
    <cellStyle name="常规 41 2" xfId="2731"/>
    <cellStyle name="常规 41 2 2" xfId="9635"/>
    <cellStyle name="常规 41 2 2 2" xfId="17175"/>
    <cellStyle name="常规 41 2 2 3" xfId="30902"/>
    <cellStyle name="常规 41 2 3" xfId="10005"/>
    <cellStyle name="常规 41 2 3 2" xfId="17176"/>
    <cellStyle name="常规 41 2 3 3" xfId="31100"/>
    <cellStyle name="常规 41 2 4" xfId="17174"/>
    <cellStyle name="常规 41 2 5" xfId="25002"/>
    <cellStyle name="常规 41 3" xfId="2785"/>
    <cellStyle name="常规 41 3 2" xfId="17177"/>
    <cellStyle name="常规 41 3 3" xfId="25054"/>
    <cellStyle name="常规 41 4" xfId="4721"/>
    <cellStyle name="常规 41 4 2" xfId="17178"/>
    <cellStyle name="常规 41 4 3" xfId="26965"/>
    <cellStyle name="常规 41 5" xfId="4843"/>
    <cellStyle name="常规 41 5 2" xfId="17179"/>
    <cellStyle name="常规 41 5 3" xfId="27087"/>
    <cellStyle name="常规 41 6" xfId="4702"/>
    <cellStyle name="常规 41 6 2" xfId="17180"/>
    <cellStyle name="常规 41 6 3" xfId="26946"/>
    <cellStyle name="常规 41 7" xfId="4861"/>
    <cellStyle name="常规 41 7 2" xfId="17181"/>
    <cellStyle name="常规 41 7 3" xfId="27105"/>
    <cellStyle name="常规 41 8" xfId="4681"/>
    <cellStyle name="常规 41 8 2" xfId="17182"/>
    <cellStyle name="常规 41 8 3" xfId="26925"/>
    <cellStyle name="常规 41 9" xfId="4880"/>
    <cellStyle name="常规 41 9 2" xfId="17183"/>
    <cellStyle name="常规 41 9 3" xfId="27124"/>
    <cellStyle name="常规 42" xfId="2738"/>
    <cellStyle name="常规 42 2" xfId="9636"/>
    <cellStyle name="常规 42 2 2" xfId="17185"/>
    <cellStyle name="常规 42 2 3" xfId="30903"/>
    <cellStyle name="常规 42 3" xfId="10006"/>
    <cellStyle name="常规 42 3 2" xfId="17186"/>
    <cellStyle name="常规 42 3 3" xfId="31101"/>
    <cellStyle name="常规 42 4" xfId="17184"/>
    <cellStyle name="常规 42 5" xfId="25009"/>
    <cellStyle name="常规 43" xfId="2740"/>
    <cellStyle name="常规 43 2" xfId="9638"/>
    <cellStyle name="常规 43 2 2" xfId="17188"/>
    <cellStyle name="常规 43 2 3" xfId="30905"/>
    <cellStyle name="常规 43 3" xfId="10008"/>
    <cellStyle name="常规 43 3 2" xfId="17189"/>
    <cellStyle name="常规 43 3 3" xfId="31103"/>
    <cellStyle name="常规 43 4" xfId="17187"/>
    <cellStyle name="常规 43 5" xfId="25011"/>
    <cellStyle name="常规 44" xfId="2739"/>
    <cellStyle name="常规 44 2" xfId="9637"/>
    <cellStyle name="常规 44 2 2" xfId="17191"/>
    <cellStyle name="常规 44 2 3" xfId="30904"/>
    <cellStyle name="常规 44 3" xfId="10007"/>
    <cellStyle name="常规 44 3 2" xfId="17192"/>
    <cellStyle name="常规 44 3 3" xfId="31102"/>
    <cellStyle name="常规 44 4" xfId="17190"/>
    <cellStyle name="常规 44 5" xfId="25010"/>
    <cellStyle name="常规 45" xfId="2742"/>
    <cellStyle name="常规 45 2" xfId="9640"/>
    <cellStyle name="常规 45 2 2" xfId="17194"/>
    <cellStyle name="常规 45 2 3" xfId="30906"/>
    <cellStyle name="常规 45 3" xfId="10010"/>
    <cellStyle name="常规 45 3 2" xfId="17195"/>
    <cellStyle name="常规 45 3 3" xfId="31104"/>
    <cellStyle name="常规 45 4" xfId="17193"/>
    <cellStyle name="常规 45 5" xfId="25012"/>
    <cellStyle name="常规 46" xfId="2771"/>
    <cellStyle name="常规 46 10" xfId="4892"/>
    <cellStyle name="常规 46 10 2" xfId="17197"/>
    <cellStyle name="常规 46 10 3" xfId="27136"/>
    <cellStyle name="常规 46 11" xfId="4650"/>
    <cellStyle name="常规 46 11 2" xfId="17198"/>
    <cellStyle name="常规 46 11 3" xfId="26894"/>
    <cellStyle name="常规 46 12" xfId="4907"/>
    <cellStyle name="常规 46 12 2" xfId="17199"/>
    <cellStyle name="常规 46 12 3" xfId="27151"/>
    <cellStyle name="常规 46 13" xfId="4635"/>
    <cellStyle name="常规 46 13 2" xfId="17200"/>
    <cellStyle name="常规 46 13 3" xfId="26879"/>
    <cellStyle name="常规 46 14" xfId="4918"/>
    <cellStyle name="常规 46 14 2" xfId="17201"/>
    <cellStyle name="常规 46 14 3" xfId="27162"/>
    <cellStyle name="常规 46 15" xfId="4624"/>
    <cellStyle name="常规 46 15 2" xfId="17202"/>
    <cellStyle name="常规 46 15 3" xfId="26868"/>
    <cellStyle name="常规 46 16" xfId="17196"/>
    <cellStyle name="常规 46 17" xfId="25041"/>
    <cellStyle name="常规 46 2" xfId="2792"/>
    <cellStyle name="常规 46 2 2" xfId="17203"/>
    <cellStyle name="常规 46 2 3" xfId="25061"/>
    <cellStyle name="常规 46 3" xfId="4727"/>
    <cellStyle name="常规 46 3 2" xfId="17204"/>
    <cellStyle name="常规 46 3 3" xfId="26971"/>
    <cellStyle name="常规 46 4" xfId="4837"/>
    <cellStyle name="常规 46 4 2" xfId="17205"/>
    <cellStyle name="常规 46 4 3" xfId="27081"/>
    <cellStyle name="常规 46 5" xfId="4710"/>
    <cellStyle name="常规 46 5 2" xfId="17206"/>
    <cellStyle name="常规 46 5 3" xfId="26954"/>
    <cellStyle name="常规 46 6" xfId="4854"/>
    <cellStyle name="常规 46 6 2" xfId="17207"/>
    <cellStyle name="常规 46 6 3" xfId="27098"/>
    <cellStyle name="常规 46 7" xfId="4688"/>
    <cellStyle name="常规 46 7 2" xfId="17208"/>
    <cellStyle name="常规 46 7 3" xfId="26932"/>
    <cellStyle name="常规 46 8" xfId="4873"/>
    <cellStyle name="常规 46 8 2" xfId="17209"/>
    <cellStyle name="常规 46 8 3" xfId="27117"/>
    <cellStyle name="常规 46 9" xfId="4669"/>
    <cellStyle name="常规 46 9 2" xfId="17210"/>
    <cellStyle name="常规 46 9 3" xfId="26913"/>
    <cellStyle name="常规 47" xfId="2773"/>
    <cellStyle name="常规 47 2" xfId="9644"/>
    <cellStyle name="常规 47 2 2" xfId="17212"/>
    <cellStyle name="常规 47 2 3" xfId="30909"/>
    <cellStyle name="常规 47 3" xfId="10012"/>
    <cellStyle name="常规 47 3 2" xfId="17213"/>
    <cellStyle name="常规 47 3 3" xfId="31106"/>
    <cellStyle name="常规 47 4" xfId="17211"/>
    <cellStyle name="常规 47 5" xfId="25043"/>
    <cellStyle name="常规 48" xfId="2772"/>
    <cellStyle name="常规 48 2" xfId="9643"/>
    <cellStyle name="常规 48 2 2" xfId="17215"/>
    <cellStyle name="常规 48 2 3" xfId="30908"/>
    <cellStyle name="常规 48 3" xfId="10011"/>
    <cellStyle name="常规 48 3 2" xfId="17216"/>
    <cellStyle name="常规 48 3 3" xfId="31105"/>
    <cellStyle name="常规 48 4" xfId="17214"/>
    <cellStyle name="常规 48 5" xfId="25042"/>
    <cellStyle name="常规 49" xfId="2781"/>
    <cellStyle name="常规 49 2" xfId="9647"/>
    <cellStyle name="常规 49 2 2" xfId="17218"/>
    <cellStyle name="常规 49 2 3" xfId="30911"/>
    <cellStyle name="常规 49 3" xfId="10014"/>
    <cellStyle name="常规 49 3 2" xfId="17219"/>
    <cellStyle name="常规 49 3 3" xfId="31108"/>
    <cellStyle name="常规 49 4" xfId="17217"/>
    <cellStyle name="常规 49 5" xfId="25051"/>
    <cellStyle name="常规 5" xfId="2572"/>
    <cellStyle name="常规 5 10" xfId="4887"/>
    <cellStyle name="常规 5 10 2" xfId="17221"/>
    <cellStyle name="常规 5 10 3" xfId="27131"/>
    <cellStyle name="常规 5 11" xfId="4655"/>
    <cellStyle name="常规 5 11 2" xfId="17222"/>
    <cellStyle name="常规 5 11 3" xfId="26899"/>
    <cellStyle name="常规 5 12" xfId="4903"/>
    <cellStyle name="常规 5 12 2" xfId="17223"/>
    <cellStyle name="常规 5 12 3" xfId="27147"/>
    <cellStyle name="常规 5 13" xfId="4639"/>
    <cellStyle name="常规 5 13 2" xfId="17224"/>
    <cellStyle name="常规 5 13 3" xfId="26883"/>
    <cellStyle name="常规 5 14" xfId="4916"/>
    <cellStyle name="常规 5 14 2" xfId="17225"/>
    <cellStyle name="常规 5 14 3" xfId="27160"/>
    <cellStyle name="常规 5 15" xfId="4626"/>
    <cellStyle name="常规 5 15 2" xfId="17226"/>
    <cellStyle name="常规 5 15 3" xfId="26870"/>
    <cellStyle name="常规 5 16" xfId="9841"/>
    <cellStyle name="常规 5 16 2" xfId="17227"/>
    <cellStyle name="常规 5 16 3" xfId="31023"/>
    <cellStyle name="常规 5 17" xfId="9579"/>
    <cellStyle name="常规 5 17 2" xfId="17228"/>
    <cellStyle name="常规 5 17 3" xfId="30863"/>
    <cellStyle name="常规 5 18" xfId="9902"/>
    <cellStyle name="常规 5 18 2" xfId="17229"/>
    <cellStyle name="常规 5 18 3" xfId="31050"/>
    <cellStyle name="常规 5 19" xfId="9866"/>
    <cellStyle name="常规 5 19 2" xfId="17230"/>
    <cellStyle name="常规 5 19 3" xfId="31033"/>
    <cellStyle name="常规 5 2" xfId="2645"/>
    <cellStyle name="常规 5 2 2" xfId="17231"/>
    <cellStyle name="常规 5 2 3" xfId="24916"/>
    <cellStyle name="常规 5 20" xfId="9847"/>
    <cellStyle name="常规 5 20 2" xfId="17232"/>
    <cellStyle name="常规 5 20 3" xfId="31026"/>
    <cellStyle name="常规 5 21" xfId="9749"/>
    <cellStyle name="常规 5 21 2" xfId="17233"/>
    <cellStyle name="常规 5 21 3" xfId="30977"/>
    <cellStyle name="常规 5 22" xfId="9542"/>
    <cellStyle name="常规 5 22 2" xfId="17234"/>
    <cellStyle name="常规 5 22 3" xfId="30851"/>
    <cellStyle name="常规 5 23" xfId="9949"/>
    <cellStyle name="常规 5 23 2" xfId="17235"/>
    <cellStyle name="常规 5 23 3" xfId="31064"/>
    <cellStyle name="常规 5 24" xfId="9931"/>
    <cellStyle name="常规 5 24 2" xfId="17236"/>
    <cellStyle name="常规 5 24 3" xfId="31058"/>
    <cellStyle name="常规 5 25" xfId="9807"/>
    <cellStyle name="常规 5 25 2" xfId="17237"/>
    <cellStyle name="常规 5 25 3" xfId="31006"/>
    <cellStyle name="常规 5 26" xfId="9701"/>
    <cellStyle name="常规 5 26 2" xfId="17238"/>
    <cellStyle name="常规 5 26 3" xfId="30951"/>
    <cellStyle name="常规 5 27" xfId="9731"/>
    <cellStyle name="常规 5 27 2" xfId="17239"/>
    <cellStyle name="常规 5 27 3" xfId="30964"/>
    <cellStyle name="常规 5 28" xfId="17220"/>
    <cellStyle name="常规 5 29" xfId="24843"/>
    <cellStyle name="常规 5 3" xfId="4731"/>
    <cellStyle name="常规 5 3 2" xfId="17240"/>
    <cellStyle name="常规 5 3 3" xfId="26975"/>
    <cellStyle name="常规 5 4" xfId="4833"/>
    <cellStyle name="常规 5 4 2" xfId="17241"/>
    <cellStyle name="常规 5 4 3" xfId="27077"/>
    <cellStyle name="常规 5 5" xfId="4716"/>
    <cellStyle name="常规 5 5 2" xfId="17242"/>
    <cellStyle name="常规 5 5 3" xfId="26960"/>
    <cellStyle name="常规 5 6" xfId="4848"/>
    <cellStyle name="常规 5 6 2" xfId="17243"/>
    <cellStyle name="常规 5 6 3" xfId="27092"/>
    <cellStyle name="常规 5 7" xfId="4694"/>
    <cellStyle name="常规 5 7 2" xfId="17244"/>
    <cellStyle name="常规 5 7 3" xfId="26938"/>
    <cellStyle name="常规 5 8" xfId="4868"/>
    <cellStyle name="常规 5 8 2" xfId="17245"/>
    <cellStyle name="常规 5 8 3" xfId="27112"/>
    <cellStyle name="常规 5 9" xfId="4674"/>
    <cellStyle name="常规 5 9 2" xfId="17246"/>
    <cellStyle name="常规 5 9 3" xfId="26918"/>
    <cellStyle name="常规 50" xfId="2780"/>
    <cellStyle name="常规 50 2" xfId="9646"/>
    <cellStyle name="常规 50 2 2" xfId="17248"/>
    <cellStyle name="常规 50 2 3" xfId="30910"/>
    <cellStyle name="常规 50 3" xfId="10013"/>
    <cellStyle name="常规 50 3 2" xfId="17249"/>
    <cellStyle name="常规 50 3 3" xfId="31107"/>
    <cellStyle name="常规 50 4" xfId="17247"/>
    <cellStyle name="常规 50 5" xfId="25050"/>
    <cellStyle name="常规 51" xfId="2784"/>
    <cellStyle name="常规 51 2" xfId="9650"/>
    <cellStyle name="常规 51 2 2" xfId="17251"/>
    <cellStyle name="常规 51 2 3" xfId="30913"/>
    <cellStyle name="常规 51 3" xfId="10017"/>
    <cellStyle name="常规 51 3 2" xfId="17252"/>
    <cellStyle name="常规 51 3 3" xfId="31110"/>
    <cellStyle name="常规 51 4" xfId="17250"/>
    <cellStyle name="常规 51 5" xfId="25053"/>
    <cellStyle name="常规 52" xfId="2799"/>
    <cellStyle name="常规 52 2" xfId="9651"/>
    <cellStyle name="常规 52 2 2" xfId="17254"/>
    <cellStyle name="常规 52 2 3" xfId="30914"/>
    <cellStyle name="常规 52 3" xfId="10018"/>
    <cellStyle name="常规 52 3 2" xfId="17255"/>
    <cellStyle name="常规 52 3 3" xfId="31111"/>
    <cellStyle name="常规 52 4" xfId="17253"/>
    <cellStyle name="常规 52 5" xfId="25068"/>
    <cellStyle name="常规 53" xfId="2782"/>
    <cellStyle name="常规 53 2" xfId="9648"/>
    <cellStyle name="常规 53 2 2" xfId="17257"/>
    <cellStyle name="常规 53 2 3" xfId="30912"/>
    <cellStyle name="常规 53 3" xfId="10015"/>
    <cellStyle name="常规 53 3 2" xfId="17258"/>
    <cellStyle name="常规 53 3 3" xfId="31109"/>
    <cellStyle name="常规 53 4" xfId="17256"/>
    <cellStyle name="常规 53 5" xfId="25052"/>
    <cellStyle name="常规 54" xfId="2800"/>
    <cellStyle name="常规 54 10" xfId="4878"/>
    <cellStyle name="常规 54 10 2" xfId="17260"/>
    <cellStyle name="常规 54 10 3" xfId="27122"/>
    <cellStyle name="常规 54 11" xfId="4664"/>
    <cellStyle name="常规 54 11 2" xfId="17261"/>
    <cellStyle name="常规 54 11 3" xfId="26908"/>
    <cellStyle name="常规 54 12" xfId="4896"/>
    <cellStyle name="常规 54 12 2" xfId="17262"/>
    <cellStyle name="常规 54 12 3" xfId="27140"/>
    <cellStyle name="常规 54 13" xfId="4646"/>
    <cellStyle name="常规 54 13 2" xfId="17263"/>
    <cellStyle name="常规 54 13 3" xfId="26890"/>
    <cellStyle name="常规 54 14" xfId="4910"/>
    <cellStyle name="常规 54 14 2" xfId="17264"/>
    <cellStyle name="常规 54 14 3" xfId="27154"/>
    <cellStyle name="常规 54 15" xfId="4632"/>
    <cellStyle name="常规 54 15 2" xfId="17265"/>
    <cellStyle name="常规 54 15 3" xfId="26876"/>
    <cellStyle name="常规 54 16" xfId="17259"/>
    <cellStyle name="常规 54 17" xfId="25069"/>
    <cellStyle name="常规 54 2" xfId="2812"/>
    <cellStyle name="常规 54 2 2" xfId="17266"/>
    <cellStyle name="常规 54 2 3" xfId="25080"/>
    <cellStyle name="常规 54 3" xfId="4736"/>
    <cellStyle name="常规 54 3 2" xfId="17267"/>
    <cellStyle name="常规 54 3 3" xfId="26980"/>
    <cellStyle name="常规 54 4" xfId="4828"/>
    <cellStyle name="常规 54 4 2" xfId="17268"/>
    <cellStyle name="常规 54 4 3" xfId="27072"/>
    <cellStyle name="常规 54 5" xfId="4723"/>
    <cellStyle name="常规 54 5 2" xfId="17269"/>
    <cellStyle name="常规 54 5 3" xfId="26967"/>
    <cellStyle name="常规 54 6" xfId="4841"/>
    <cellStyle name="常规 54 6 2" xfId="17270"/>
    <cellStyle name="常规 54 6 3" xfId="27085"/>
    <cellStyle name="常规 54 7" xfId="4704"/>
    <cellStyle name="常规 54 7 2" xfId="17271"/>
    <cellStyle name="常规 54 7 3" xfId="26948"/>
    <cellStyle name="常规 54 8" xfId="4859"/>
    <cellStyle name="常规 54 8 2" xfId="17272"/>
    <cellStyle name="常规 54 8 3" xfId="27103"/>
    <cellStyle name="常规 54 9" xfId="4683"/>
    <cellStyle name="常规 54 9 2" xfId="17273"/>
    <cellStyle name="常规 54 9 3" xfId="26927"/>
    <cellStyle name="常规 55" xfId="2801"/>
    <cellStyle name="常规 55 2" xfId="9652"/>
    <cellStyle name="常规 55 2 2" xfId="17275"/>
    <cellStyle name="常规 55 2 3" xfId="30915"/>
    <cellStyle name="常规 55 3" xfId="10019"/>
    <cellStyle name="常规 55 3 2" xfId="17276"/>
    <cellStyle name="常规 55 3 3" xfId="31112"/>
    <cellStyle name="常规 55 4" xfId="17274"/>
    <cellStyle name="常规 55 5" xfId="25070"/>
    <cellStyle name="常规 56" xfId="2802"/>
    <cellStyle name="常规 56 2" xfId="9653"/>
    <cellStyle name="常规 56 2 2" xfId="17278"/>
    <cellStyle name="常规 56 2 3" xfId="30916"/>
    <cellStyle name="常规 56 3" xfId="10020"/>
    <cellStyle name="常规 56 3 2" xfId="17279"/>
    <cellStyle name="常规 56 3 3" xfId="31113"/>
    <cellStyle name="常规 56 4" xfId="17277"/>
    <cellStyle name="常规 56 5" xfId="25071"/>
    <cellStyle name="常规 57" xfId="2811"/>
    <cellStyle name="常规 57 2" xfId="9656"/>
    <cellStyle name="常规 57 2 2" xfId="17281"/>
    <cellStyle name="常规 57 2 3" xfId="30918"/>
    <cellStyle name="常规 57 3" xfId="10023"/>
    <cellStyle name="常规 57 3 2" xfId="17282"/>
    <cellStyle name="常规 57 3 3" xfId="31115"/>
    <cellStyle name="常规 57 4" xfId="17280"/>
    <cellStyle name="常规 57 5" xfId="25079"/>
    <cellStyle name="常规 58" xfId="2819"/>
    <cellStyle name="常规 58 2" xfId="9657"/>
    <cellStyle name="常规 58 2 2" xfId="17284"/>
    <cellStyle name="常规 58 2 3" xfId="30919"/>
    <cellStyle name="常规 58 3" xfId="10024"/>
    <cellStyle name="常规 58 3 2" xfId="17285"/>
    <cellStyle name="常规 58 3 3" xfId="31116"/>
    <cellStyle name="常规 58 4" xfId="17283"/>
    <cellStyle name="常规 58 5" xfId="25087"/>
    <cellStyle name="常规 59" xfId="2810"/>
    <cellStyle name="常规 59 2" xfId="9655"/>
    <cellStyle name="常规 59 2 2" xfId="17287"/>
    <cellStyle name="常规 59 2 3" xfId="30917"/>
    <cellStyle name="常规 59 3" xfId="10022"/>
    <cellStyle name="常规 59 3 2" xfId="17288"/>
    <cellStyle name="常规 59 3 3" xfId="31114"/>
    <cellStyle name="常规 59 4" xfId="17286"/>
    <cellStyle name="常规 59 5" xfId="25078"/>
    <cellStyle name="常规 6" xfId="2579"/>
    <cellStyle name="常规 6 10" xfId="4870"/>
    <cellStyle name="常规 6 10 2" xfId="17290"/>
    <cellStyle name="常规 6 10 3" xfId="27114"/>
    <cellStyle name="常规 6 11" xfId="4672"/>
    <cellStyle name="常规 6 11 2" xfId="17291"/>
    <cellStyle name="常规 6 11 3" xfId="26916"/>
    <cellStyle name="常规 6 12" xfId="4889"/>
    <cellStyle name="常规 6 12 2" xfId="17292"/>
    <cellStyle name="常规 6 12 3" xfId="27133"/>
    <cellStyle name="常规 6 13" xfId="4653"/>
    <cellStyle name="常规 6 13 2" xfId="17293"/>
    <cellStyle name="常规 6 13 3" xfId="26897"/>
    <cellStyle name="常规 6 14" xfId="4905"/>
    <cellStyle name="常规 6 14 2" xfId="17294"/>
    <cellStyle name="常规 6 14 3" xfId="27149"/>
    <cellStyle name="常规 6 15" xfId="4637"/>
    <cellStyle name="常规 6 15 2" xfId="17295"/>
    <cellStyle name="常规 6 15 3" xfId="26881"/>
    <cellStyle name="常规 6 16" xfId="9504"/>
    <cellStyle name="常规 6 16 2" xfId="17296"/>
    <cellStyle name="常规 6 16 3" xfId="30837"/>
    <cellStyle name="常规 6 17" xfId="9715"/>
    <cellStyle name="常规 6 17 2" xfId="17297"/>
    <cellStyle name="常规 6 17 3" xfId="30957"/>
    <cellStyle name="常规 6 18" xfId="9944"/>
    <cellStyle name="常规 6 18 2" xfId="17298"/>
    <cellStyle name="常规 6 18 3" xfId="31062"/>
    <cellStyle name="常规 6 19" xfId="9892"/>
    <cellStyle name="常规 6 19 2" xfId="17299"/>
    <cellStyle name="常规 6 19 3" xfId="31048"/>
    <cellStyle name="常规 6 2" xfId="2652"/>
    <cellStyle name="常规 6 2 2" xfId="17300"/>
    <cellStyle name="常规 6 2 3" xfId="24923"/>
    <cellStyle name="常规 6 20" xfId="9733"/>
    <cellStyle name="常规 6 20 2" xfId="17301"/>
    <cellStyle name="常规 6 20 3" xfId="30965"/>
    <cellStyle name="常规 6 21" xfId="9940"/>
    <cellStyle name="常规 6 21 2" xfId="17302"/>
    <cellStyle name="常规 6 21 3" xfId="31060"/>
    <cellStyle name="常规 6 22" xfId="9964"/>
    <cellStyle name="常规 6 22 2" xfId="17303"/>
    <cellStyle name="常规 6 22 3" xfId="31069"/>
    <cellStyle name="常规 6 23" xfId="9933"/>
    <cellStyle name="常规 6 23 2" xfId="17304"/>
    <cellStyle name="常规 6 23 3" xfId="31059"/>
    <cellStyle name="常规 6 24" xfId="9779"/>
    <cellStyle name="常规 6 24 2" xfId="17305"/>
    <cellStyle name="常规 6 24 3" xfId="30991"/>
    <cellStyle name="常规 6 25" xfId="9871"/>
    <cellStyle name="常规 6 25 2" xfId="17306"/>
    <cellStyle name="常规 6 25 3" xfId="31036"/>
    <cellStyle name="常规 6 26" xfId="9559"/>
    <cellStyle name="常规 6 26 2" xfId="17307"/>
    <cellStyle name="常规 6 26 3" xfId="30856"/>
    <cellStyle name="常规 6 27" xfId="9708"/>
    <cellStyle name="常规 6 27 2" xfId="17308"/>
    <cellStyle name="常规 6 27 3" xfId="30954"/>
    <cellStyle name="常规 6 28" xfId="17289"/>
    <cellStyle name="常规 6 29" xfId="24850"/>
    <cellStyle name="常规 6 3" xfId="4742"/>
    <cellStyle name="常规 6 3 2" xfId="17309"/>
    <cellStyle name="常规 6 3 3" xfId="26986"/>
    <cellStyle name="常规 6 4" xfId="4823"/>
    <cellStyle name="常规 6 4 2" xfId="17310"/>
    <cellStyle name="常规 6 4 3" xfId="27067"/>
    <cellStyle name="常规 6 5" xfId="4729"/>
    <cellStyle name="常规 6 5 2" xfId="17311"/>
    <cellStyle name="常规 6 5 3" xfId="26973"/>
    <cellStyle name="常规 6 6" xfId="4835"/>
    <cellStyle name="常规 6 6 2" xfId="17312"/>
    <cellStyle name="常规 6 6 3" xfId="27079"/>
    <cellStyle name="常规 6 7" xfId="4713"/>
    <cellStyle name="常规 6 7 2" xfId="17313"/>
    <cellStyle name="常规 6 7 3" xfId="26957"/>
    <cellStyle name="常规 6 8" xfId="4851"/>
    <cellStyle name="常规 6 8 2" xfId="17314"/>
    <cellStyle name="常规 6 8 3" xfId="27095"/>
    <cellStyle name="常规 6 9" xfId="4691"/>
    <cellStyle name="常规 6 9 2" xfId="17315"/>
    <cellStyle name="常规 6 9 3" xfId="26935"/>
    <cellStyle name="常规 60" xfId="2824"/>
    <cellStyle name="常规 60 2" xfId="2821"/>
    <cellStyle name="常规 60 2 2" xfId="9659"/>
    <cellStyle name="常规 60 2 2 2" xfId="17318"/>
    <cellStyle name="常规 60 2 2 3" xfId="30921"/>
    <cellStyle name="常规 60 2 3" xfId="10026"/>
    <cellStyle name="常规 60 2 3 2" xfId="17319"/>
    <cellStyle name="常规 60 2 3 3" xfId="31118"/>
    <cellStyle name="常规 60 2 4" xfId="17317"/>
    <cellStyle name="常规 60 2 5" xfId="25089"/>
    <cellStyle name="常规 60 3" xfId="9662"/>
    <cellStyle name="常规 60 3 2" xfId="17320"/>
    <cellStyle name="常规 60 3 3" xfId="30923"/>
    <cellStyle name="常规 60 4" xfId="10029"/>
    <cellStyle name="常规 60 4 2" xfId="17321"/>
    <cellStyle name="常规 60 4 3" xfId="31120"/>
    <cellStyle name="常规 60 5" xfId="17316"/>
    <cellStyle name="常规 60 6" xfId="25091"/>
    <cellStyle name="常规 61" xfId="2823"/>
    <cellStyle name="常规 61 2" xfId="9661"/>
    <cellStyle name="常规 61 2 2" xfId="17323"/>
    <cellStyle name="常规 61 2 3" xfId="30922"/>
    <cellStyle name="常规 61 3" xfId="10028"/>
    <cellStyle name="常规 61 3 2" xfId="17324"/>
    <cellStyle name="常规 61 3 3" xfId="31119"/>
    <cellStyle name="常规 61 4" xfId="17322"/>
    <cellStyle name="常规 61 5" xfId="25090"/>
    <cellStyle name="常规 62" xfId="2820"/>
    <cellStyle name="常规 62 2" xfId="9658"/>
    <cellStyle name="常规 62 2 2" xfId="17326"/>
    <cellStyle name="常规 62 2 3" xfId="30920"/>
    <cellStyle name="常规 62 3" xfId="10025"/>
    <cellStyle name="常规 62 3 2" xfId="17327"/>
    <cellStyle name="常规 62 3 3" xfId="31117"/>
    <cellStyle name="常规 62 4" xfId="17325"/>
    <cellStyle name="常规 62 5" xfId="25088"/>
    <cellStyle name="常规 63" xfId="2825"/>
    <cellStyle name="常规 63 10" xfId="4860"/>
    <cellStyle name="常规 63 10 2" xfId="17329"/>
    <cellStyle name="常规 63 10 3" xfId="27104"/>
    <cellStyle name="常规 63 11" xfId="4682"/>
    <cellStyle name="常规 63 11 2" xfId="17330"/>
    <cellStyle name="常规 63 11 3" xfId="26926"/>
    <cellStyle name="常规 63 12" xfId="4879"/>
    <cellStyle name="常规 63 12 2" xfId="17331"/>
    <cellStyle name="常规 63 12 3" xfId="27123"/>
    <cellStyle name="常规 63 13" xfId="4663"/>
    <cellStyle name="常规 63 13 2" xfId="17332"/>
    <cellStyle name="常规 63 13 3" xfId="26907"/>
    <cellStyle name="常规 63 14" xfId="4897"/>
    <cellStyle name="常规 63 14 2" xfId="17333"/>
    <cellStyle name="常规 63 14 3" xfId="27141"/>
    <cellStyle name="常规 63 15" xfId="4645"/>
    <cellStyle name="常规 63 15 2" xfId="17334"/>
    <cellStyle name="常规 63 15 3" xfId="26889"/>
    <cellStyle name="常规 63 16" xfId="17328"/>
    <cellStyle name="常规 63 17" xfId="25092"/>
    <cellStyle name="常规 63 2" xfId="2857"/>
    <cellStyle name="常规 63 2 2" xfId="17335"/>
    <cellStyle name="常规 63 2 3" xfId="25105"/>
    <cellStyle name="常规 63 3" xfId="4747"/>
    <cellStyle name="常规 63 3 2" xfId="17336"/>
    <cellStyle name="常规 63 3 3" xfId="26991"/>
    <cellStyle name="常规 63 4" xfId="4818"/>
    <cellStyle name="常规 63 4 2" xfId="17337"/>
    <cellStyle name="常规 63 4 3" xfId="27062"/>
    <cellStyle name="常规 63 5" xfId="4735"/>
    <cellStyle name="常规 63 5 2" xfId="17338"/>
    <cellStyle name="常规 63 5 3" xfId="26979"/>
    <cellStyle name="常规 63 6" xfId="4829"/>
    <cellStyle name="常规 63 6 2" xfId="17339"/>
    <cellStyle name="常规 63 6 3" xfId="27073"/>
    <cellStyle name="常规 63 7" xfId="4722"/>
    <cellStyle name="常规 63 7 2" xfId="17340"/>
    <cellStyle name="常规 63 7 3" xfId="26966"/>
    <cellStyle name="常规 63 8" xfId="4842"/>
    <cellStyle name="常规 63 8 2" xfId="17341"/>
    <cellStyle name="常规 63 8 3" xfId="27086"/>
    <cellStyle name="常规 63 9" xfId="4703"/>
    <cellStyle name="常规 63 9 2" xfId="17342"/>
    <cellStyle name="常规 63 9 3" xfId="26947"/>
    <cellStyle name="常规 64" xfId="2832"/>
    <cellStyle name="常规 64 2" xfId="9663"/>
    <cellStyle name="常规 64 2 2" xfId="17344"/>
    <cellStyle name="常规 64 2 3" xfId="30924"/>
    <cellStyle name="常规 64 3" xfId="10030"/>
    <cellStyle name="常规 64 3 2" xfId="17345"/>
    <cellStyle name="常规 64 3 3" xfId="31121"/>
    <cellStyle name="常规 64 4" xfId="17343"/>
    <cellStyle name="常规 64 5" xfId="25099"/>
    <cellStyle name="常规 65" xfId="2865"/>
    <cellStyle name="常规 65 10" xfId="4857"/>
    <cellStyle name="常规 65 10 2" xfId="17347"/>
    <cellStyle name="常规 65 10 3" xfId="27101"/>
    <cellStyle name="常规 65 11" xfId="4685"/>
    <cellStyle name="常规 65 11 2" xfId="17348"/>
    <cellStyle name="常规 65 11 3" xfId="26929"/>
    <cellStyle name="常规 65 12" xfId="4876"/>
    <cellStyle name="常规 65 12 2" xfId="17349"/>
    <cellStyle name="常规 65 12 3" xfId="27120"/>
    <cellStyle name="常规 65 13" xfId="4666"/>
    <cellStyle name="常规 65 13 2" xfId="17350"/>
    <cellStyle name="常规 65 13 3" xfId="26910"/>
    <cellStyle name="常规 65 14" xfId="4894"/>
    <cellStyle name="常规 65 14 2" xfId="17351"/>
    <cellStyle name="常规 65 14 3" xfId="27138"/>
    <cellStyle name="常规 65 15" xfId="4648"/>
    <cellStyle name="常规 65 15 2" xfId="17352"/>
    <cellStyle name="常规 65 15 3" xfId="26892"/>
    <cellStyle name="常规 65 16" xfId="17346"/>
    <cellStyle name="常规 65 17" xfId="25113"/>
    <cellStyle name="常规 65 2" xfId="2929"/>
    <cellStyle name="常规 65 2 2" xfId="17353"/>
    <cellStyle name="常规 65 2 3" xfId="25174"/>
    <cellStyle name="常规 65 3" xfId="4750"/>
    <cellStyle name="常规 65 3 2" xfId="17354"/>
    <cellStyle name="常规 65 3 3" xfId="26994"/>
    <cellStyle name="常规 65 4" xfId="4815"/>
    <cellStyle name="常规 65 4 2" xfId="17355"/>
    <cellStyle name="常规 65 4 3" xfId="27059"/>
    <cellStyle name="常规 65 5" xfId="4739"/>
    <cellStyle name="常规 65 5 2" xfId="17356"/>
    <cellStyle name="常规 65 5 3" xfId="26983"/>
    <cellStyle name="常规 65 6" xfId="4826"/>
    <cellStyle name="常规 65 6 2" xfId="17357"/>
    <cellStyle name="常规 65 6 3" xfId="27070"/>
    <cellStyle name="常规 65 7" xfId="4725"/>
    <cellStyle name="常规 65 7 2" xfId="17358"/>
    <cellStyle name="常规 65 7 3" xfId="26969"/>
    <cellStyle name="常规 65 8" xfId="4839"/>
    <cellStyle name="常规 65 8 2" xfId="17359"/>
    <cellStyle name="常规 65 8 3" xfId="27083"/>
    <cellStyle name="常规 65 9" xfId="4707"/>
    <cellStyle name="常规 65 9 2" xfId="17360"/>
    <cellStyle name="常规 65 9 3" xfId="26951"/>
    <cellStyle name="常规 66" xfId="2872"/>
    <cellStyle name="常规 66 2" xfId="9666"/>
    <cellStyle name="常规 66 2 2" xfId="17362"/>
    <cellStyle name="常规 66 2 3" xfId="30926"/>
    <cellStyle name="常规 66 3" xfId="10032"/>
    <cellStyle name="常规 66 3 2" xfId="17363"/>
    <cellStyle name="常规 66 3 3" xfId="31122"/>
    <cellStyle name="常规 66 4" xfId="17361"/>
    <cellStyle name="常规 66 5" xfId="25120"/>
    <cellStyle name="常规 67" xfId="2873"/>
    <cellStyle name="常规 67 10" xfId="4852"/>
    <cellStyle name="常规 67 10 2" xfId="17365"/>
    <cellStyle name="常规 67 10 3" xfId="27096"/>
    <cellStyle name="常规 67 11" xfId="4690"/>
    <cellStyle name="常规 67 11 2" xfId="17366"/>
    <cellStyle name="常规 67 11 3" xfId="26934"/>
    <cellStyle name="常规 67 12" xfId="4871"/>
    <cellStyle name="常规 67 12 2" xfId="17367"/>
    <cellStyle name="常规 67 12 3" xfId="27115"/>
    <cellStyle name="常规 67 13" xfId="4671"/>
    <cellStyle name="常规 67 13 2" xfId="17368"/>
    <cellStyle name="常规 67 13 3" xfId="26915"/>
    <cellStyle name="常规 67 14" xfId="4890"/>
    <cellStyle name="常规 67 14 2" xfId="17369"/>
    <cellStyle name="常规 67 14 3" xfId="27134"/>
    <cellStyle name="常规 67 15" xfId="4652"/>
    <cellStyle name="常规 67 15 2" xfId="17370"/>
    <cellStyle name="常规 67 15 3" xfId="26896"/>
    <cellStyle name="常规 67 16" xfId="17364"/>
    <cellStyle name="常规 67 17" xfId="25121"/>
    <cellStyle name="常规 67 2" xfId="2936"/>
    <cellStyle name="常规 67 2 2" xfId="17371"/>
    <cellStyle name="常规 67 2 3" xfId="25181"/>
    <cellStyle name="常规 67 3" xfId="4752"/>
    <cellStyle name="常规 67 3 2" xfId="17372"/>
    <cellStyle name="常规 67 3 3" xfId="26996"/>
    <cellStyle name="常规 67 4" xfId="4813"/>
    <cellStyle name="常规 67 4 2" xfId="17373"/>
    <cellStyle name="常规 67 4 3" xfId="27057"/>
    <cellStyle name="常规 67 5" xfId="4741"/>
    <cellStyle name="常规 67 5 2" xfId="17374"/>
    <cellStyle name="常规 67 5 3" xfId="26985"/>
    <cellStyle name="常规 67 6" xfId="4824"/>
    <cellStyle name="常规 67 6 2" xfId="17375"/>
    <cellStyle name="常规 67 6 3" xfId="27068"/>
    <cellStyle name="常规 67 7" xfId="4728"/>
    <cellStyle name="常规 67 7 2" xfId="17376"/>
    <cellStyle name="常规 67 7 3" xfId="26972"/>
    <cellStyle name="常规 67 8" xfId="4836"/>
    <cellStyle name="常规 67 8 2" xfId="17377"/>
    <cellStyle name="常规 67 8 3" xfId="27080"/>
    <cellStyle name="常规 67 9" xfId="4712"/>
    <cellStyle name="常规 67 9 2" xfId="17378"/>
    <cellStyle name="常规 67 9 3" xfId="26956"/>
    <cellStyle name="常规 68" xfId="2874"/>
    <cellStyle name="常规 68 2" xfId="9667"/>
    <cellStyle name="常规 68 2 2" xfId="17380"/>
    <cellStyle name="常规 68 2 3" xfId="30927"/>
    <cellStyle name="常规 68 3" xfId="10033"/>
    <cellStyle name="常规 68 3 2" xfId="17381"/>
    <cellStyle name="常规 68 3 3" xfId="31123"/>
    <cellStyle name="常规 68 4" xfId="17379"/>
    <cellStyle name="常规 68 5" xfId="25122"/>
    <cellStyle name="常规 69" xfId="2875"/>
    <cellStyle name="常规 69 10" xfId="4846"/>
    <cellStyle name="常规 69 10 2" xfId="17383"/>
    <cellStyle name="常规 69 10 3" xfId="27090"/>
    <cellStyle name="常规 69 11" xfId="4698"/>
    <cellStyle name="常规 69 11 2" xfId="17384"/>
    <cellStyle name="常规 69 11 3" xfId="26942"/>
    <cellStyle name="常规 69 12" xfId="4864"/>
    <cellStyle name="常规 69 12 2" xfId="17385"/>
    <cellStyle name="常规 69 12 3" xfId="27108"/>
    <cellStyle name="常规 69 13" xfId="4678"/>
    <cellStyle name="常规 69 13 2" xfId="17386"/>
    <cellStyle name="常规 69 13 3" xfId="26922"/>
    <cellStyle name="常规 69 14" xfId="4883"/>
    <cellStyle name="常规 69 14 2" xfId="17387"/>
    <cellStyle name="常规 69 14 3" xfId="27127"/>
    <cellStyle name="常规 69 15" xfId="4659"/>
    <cellStyle name="常规 69 15 2" xfId="17388"/>
    <cellStyle name="常规 69 15 3" xfId="26903"/>
    <cellStyle name="常规 69 16" xfId="17382"/>
    <cellStyle name="常规 69 17" xfId="25123"/>
    <cellStyle name="常规 69 2" xfId="2937"/>
    <cellStyle name="常规 69 2 2" xfId="17389"/>
    <cellStyle name="常规 69 2 3" xfId="25182"/>
    <cellStyle name="常规 69 3" xfId="4754"/>
    <cellStyle name="常规 69 3 2" xfId="17390"/>
    <cellStyle name="常规 69 3 3" xfId="26998"/>
    <cellStyle name="常规 69 4" xfId="4811"/>
    <cellStyle name="常规 69 4 2" xfId="17391"/>
    <cellStyle name="常规 69 4 3" xfId="27055"/>
    <cellStyle name="常规 69 5" xfId="4744"/>
    <cellStyle name="常规 69 5 2" xfId="17392"/>
    <cellStyle name="常规 69 5 3" xfId="26988"/>
    <cellStyle name="常规 69 6" xfId="4821"/>
    <cellStyle name="常规 69 6 2" xfId="17393"/>
    <cellStyle name="常规 69 6 3" xfId="27065"/>
    <cellStyle name="常规 69 7" xfId="4732"/>
    <cellStyle name="常规 69 7 2" xfId="17394"/>
    <cellStyle name="常规 69 7 3" xfId="26976"/>
    <cellStyle name="常规 69 8" xfId="4832"/>
    <cellStyle name="常规 69 8 2" xfId="17395"/>
    <cellStyle name="常规 69 8 3" xfId="27076"/>
    <cellStyle name="常规 69 9" xfId="4718"/>
    <cellStyle name="常规 69 9 2" xfId="17396"/>
    <cellStyle name="常规 69 9 3" xfId="26962"/>
    <cellStyle name="常规 7" xfId="2586"/>
    <cellStyle name="常规 7 10" xfId="4844"/>
    <cellStyle name="常规 7 10 2" xfId="17398"/>
    <cellStyle name="常规 7 10 3" xfId="27088"/>
    <cellStyle name="常规 7 11" xfId="4701"/>
    <cellStyle name="常规 7 11 2" xfId="17399"/>
    <cellStyle name="常规 7 11 3" xfId="26945"/>
    <cellStyle name="常规 7 12" xfId="4862"/>
    <cellStyle name="常规 7 12 2" xfId="17400"/>
    <cellStyle name="常规 7 12 3" xfId="27106"/>
    <cellStyle name="常规 7 13" xfId="4680"/>
    <cellStyle name="常规 7 13 2" xfId="17401"/>
    <cellStyle name="常规 7 13 3" xfId="26924"/>
    <cellStyle name="常规 7 14" xfId="4881"/>
    <cellStyle name="常规 7 14 2" xfId="17402"/>
    <cellStyle name="常规 7 14 3" xfId="27125"/>
    <cellStyle name="常规 7 15" xfId="4661"/>
    <cellStyle name="常规 7 15 2" xfId="17403"/>
    <cellStyle name="常规 7 15 3" xfId="26905"/>
    <cellStyle name="常规 7 16" xfId="9930"/>
    <cellStyle name="常规 7 16 2" xfId="17404"/>
    <cellStyle name="常规 7 16 3" xfId="31057"/>
    <cellStyle name="常规 7 17" xfId="9816"/>
    <cellStyle name="常规 7 17 2" xfId="17405"/>
    <cellStyle name="常规 7 17 3" xfId="31012"/>
    <cellStyle name="常规 7 18" xfId="9954"/>
    <cellStyle name="常规 7 18 2" xfId="17406"/>
    <cellStyle name="常规 7 18 3" xfId="31066"/>
    <cellStyle name="常规 7 19" xfId="9500"/>
    <cellStyle name="常规 7 19 2" xfId="17407"/>
    <cellStyle name="常规 7 19 3" xfId="30834"/>
    <cellStyle name="常规 7 2" xfId="2659"/>
    <cellStyle name="常规 7 2 2" xfId="17408"/>
    <cellStyle name="常规 7 2 3" xfId="24930"/>
    <cellStyle name="常规 7 20" xfId="9907"/>
    <cellStyle name="常规 7 20 2" xfId="17409"/>
    <cellStyle name="常规 7 20 3" xfId="31052"/>
    <cellStyle name="常规 7 21" xfId="9961"/>
    <cellStyle name="常规 7 21 2" xfId="17410"/>
    <cellStyle name="常规 7 21 3" xfId="31068"/>
    <cellStyle name="常规 7 22" xfId="9737"/>
    <cellStyle name="常规 7 22 2" xfId="17411"/>
    <cellStyle name="常规 7 22 3" xfId="30969"/>
    <cellStyle name="常规 7 23" xfId="9827"/>
    <cellStyle name="常规 7 23 2" xfId="17412"/>
    <cellStyle name="常规 7 23 3" xfId="31018"/>
    <cellStyle name="常规 7 24" xfId="9835"/>
    <cellStyle name="常规 7 24 2" xfId="17413"/>
    <cellStyle name="常规 7 24 3" xfId="31021"/>
    <cellStyle name="常规 7 25" xfId="9806"/>
    <cellStyle name="常规 7 25 2" xfId="17414"/>
    <cellStyle name="常规 7 25 3" xfId="31005"/>
    <cellStyle name="常规 7 26" xfId="9746"/>
    <cellStyle name="常规 7 26 2" xfId="17415"/>
    <cellStyle name="常规 7 26 3" xfId="30974"/>
    <cellStyle name="常规 7 27" xfId="9864"/>
    <cellStyle name="常规 7 27 2" xfId="17416"/>
    <cellStyle name="常规 7 27 3" xfId="31031"/>
    <cellStyle name="常规 7 28" xfId="17397"/>
    <cellStyle name="常规 7 29" xfId="24857"/>
    <cellStyle name="常规 7 3" xfId="4756"/>
    <cellStyle name="常规 7 3 2" xfId="17417"/>
    <cellStyle name="常规 7 3 3" xfId="27000"/>
    <cellStyle name="常规 7 4" xfId="4809"/>
    <cellStyle name="常规 7 4 2" xfId="17418"/>
    <cellStyle name="常规 7 4 3" xfId="27053"/>
    <cellStyle name="常规 7 5" xfId="4746"/>
    <cellStyle name="常规 7 5 2" xfId="17419"/>
    <cellStyle name="常规 7 5 3" xfId="26990"/>
    <cellStyle name="常规 7 6" xfId="4819"/>
    <cellStyle name="常规 7 6 2" xfId="17420"/>
    <cellStyle name="常规 7 6 3" xfId="27063"/>
    <cellStyle name="常规 7 7" xfId="4734"/>
    <cellStyle name="常规 7 7 2" xfId="17421"/>
    <cellStyle name="常规 7 7 3" xfId="26978"/>
    <cellStyle name="常规 7 8" xfId="4830"/>
    <cellStyle name="常规 7 8 2" xfId="17422"/>
    <cellStyle name="常规 7 8 3" xfId="27074"/>
    <cellStyle name="常规 7 9" xfId="4720"/>
    <cellStyle name="常规 7 9 2" xfId="17423"/>
    <cellStyle name="常规 7 9 3" xfId="26964"/>
    <cellStyle name="常规 70" xfId="2882"/>
    <cellStyle name="常规 70 2" xfId="9668"/>
    <cellStyle name="常规 70 2 2" xfId="17425"/>
    <cellStyle name="常规 70 2 3" xfId="30928"/>
    <cellStyle name="常规 70 3" xfId="10034"/>
    <cellStyle name="常规 70 3 2" xfId="17426"/>
    <cellStyle name="常规 70 3 3" xfId="31124"/>
    <cellStyle name="常规 70 4" xfId="17424"/>
    <cellStyle name="常规 70 5" xfId="25130"/>
    <cellStyle name="常规 71" xfId="2883"/>
    <cellStyle name="常规 71 10" xfId="4838"/>
    <cellStyle name="常规 71 10 2" xfId="17428"/>
    <cellStyle name="常规 71 10 3" xfId="27082"/>
    <cellStyle name="常规 71 11" xfId="4709"/>
    <cellStyle name="常规 71 11 2" xfId="17429"/>
    <cellStyle name="常规 71 11 3" xfId="26953"/>
    <cellStyle name="常规 71 12" xfId="4855"/>
    <cellStyle name="常规 71 12 2" xfId="17430"/>
    <cellStyle name="常规 71 12 3" xfId="27099"/>
    <cellStyle name="常规 71 13" xfId="4687"/>
    <cellStyle name="常规 71 13 2" xfId="17431"/>
    <cellStyle name="常规 71 13 3" xfId="26931"/>
    <cellStyle name="常规 71 14" xfId="4874"/>
    <cellStyle name="常规 71 14 2" xfId="17432"/>
    <cellStyle name="常规 71 14 3" xfId="27118"/>
    <cellStyle name="常规 71 15" xfId="4668"/>
    <cellStyle name="常规 71 15 2" xfId="17433"/>
    <cellStyle name="常规 71 15 3" xfId="26912"/>
    <cellStyle name="常规 71 16" xfId="17427"/>
    <cellStyle name="常规 71 17" xfId="25131"/>
    <cellStyle name="常规 71 2" xfId="2944"/>
    <cellStyle name="常规 71 2 2" xfId="17434"/>
    <cellStyle name="常规 71 2 3" xfId="25189"/>
    <cellStyle name="常规 71 3" xfId="4759"/>
    <cellStyle name="常规 71 3 2" xfId="17435"/>
    <cellStyle name="常规 71 3 3" xfId="27003"/>
    <cellStyle name="常规 71 4" xfId="4806"/>
    <cellStyle name="常规 71 4 2" xfId="17436"/>
    <cellStyle name="常规 71 4 3" xfId="27050"/>
    <cellStyle name="常规 71 5" xfId="4751"/>
    <cellStyle name="常规 71 5 2" xfId="17437"/>
    <cellStyle name="常规 71 5 3" xfId="26995"/>
    <cellStyle name="常规 71 6" xfId="4814"/>
    <cellStyle name="常规 71 6 2" xfId="17438"/>
    <cellStyle name="常规 71 6 3" xfId="27058"/>
    <cellStyle name="常规 71 7" xfId="4740"/>
    <cellStyle name="常规 71 7 2" xfId="17439"/>
    <cellStyle name="常规 71 7 3" xfId="26984"/>
    <cellStyle name="常规 71 8" xfId="4825"/>
    <cellStyle name="常规 71 8 2" xfId="17440"/>
    <cellStyle name="常规 71 8 3" xfId="27069"/>
    <cellStyle name="常规 71 9" xfId="4726"/>
    <cellStyle name="常规 71 9 2" xfId="17441"/>
    <cellStyle name="常规 71 9 3" xfId="26970"/>
    <cellStyle name="常规 72" xfId="2890"/>
    <cellStyle name="常规 72 2" xfId="9669"/>
    <cellStyle name="常规 72 2 2" xfId="17443"/>
    <cellStyle name="常规 72 2 3" xfId="30929"/>
    <cellStyle name="常规 72 3" xfId="10035"/>
    <cellStyle name="常规 72 3 2" xfId="17444"/>
    <cellStyle name="常规 72 3 3" xfId="31125"/>
    <cellStyle name="常规 72 4" xfId="17442"/>
    <cellStyle name="常规 72 5" xfId="25138"/>
    <cellStyle name="常规 73" xfId="2891"/>
    <cellStyle name="常规 73 2" xfId="9670"/>
    <cellStyle name="常规 73 2 2" xfId="17446"/>
    <cellStyle name="常规 73 2 3" xfId="30930"/>
    <cellStyle name="常规 73 3" xfId="10036"/>
    <cellStyle name="常规 73 3 2" xfId="17447"/>
    <cellStyle name="常规 73 3 3" xfId="31126"/>
    <cellStyle name="常规 73 4" xfId="17445"/>
    <cellStyle name="常规 73 5" xfId="25139"/>
    <cellStyle name="常规 74" xfId="2892"/>
    <cellStyle name="常规 74 2" xfId="9671"/>
    <cellStyle name="常规 74 2 2" xfId="17449"/>
    <cellStyle name="常规 74 2 3" xfId="30931"/>
    <cellStyle name="常规 74 3" xfId="10037"/>
    <cellStyle name="常规 74 3 2" xfId="17450"/>
    <cellStyle name="常规 74 3 3" xfId="31127"/>
    <cellStyle name="常规 74 4" xfId="17448"/>
    <cellStyle name="常规 74 5" xfId="25140"/>
    <cellStyle name="常规 75" xfId="2893"/>
    <cellStyle name="常规 75 2" xfId="9672"/>
    <cellStyle name="常规 75 2 2" xfId="17452"/>
    <cellStyle name="常规 75 2 3" xfId="30932"/>
    <cellStyle name="常规 75 3" xfId="10038"/>
    <cellStyle name="常规 75 3 2" xfId="17453"/>
    <cellStyle name="常规 75 3 3" xfId="31128"/>
    <cellStyle name="常规 75 4" xfId="17451"/>
    <cellStyle name="常规 75 5" xfId="25141"/>
    <cellStyle name="常规 76" xfId="2895"/>
    <cellStyle name="常规 76 2" xfId="9674"/>
    <cellStyle name="常规 76 2 2" xfId="17455"/>
    <cellStyle name="常规 76 2 3" xfId="30934"/>
    <cellStyle name="常规 76 3" xfId="10040"/>
    <cellStyle name="常规 76 3 2" xfId="17456"/>
    <cellStyle name="常规 76 3 3" xfId="31130"/>
    <cellStyle name="常规 76 4" xfId="17454"/>
    <cellStyle name="常规 76 5" xfId="25143"/>
    <cellStyle name="常规 77" xfId="2894"/>
    <cellStyle name="常规 77 2" xfId="9673"/>
    <cellStyle name="常规 77 2 2" xfId="17458"/>
    <cellStyle name="常规 77 2 3" xfId="30933"/>
    <cellStyle name="常规 77 3" xfId="10039"/>
    <cellStyle name="常规 77 3 2" xfId="17459"/>
    <cellStyle name="常规 77 3 3" xfId="31129"/>
    <cellStyle name="常规 77 4" xfId="17457"/>
    <cellStyle name="常规 77 5" xfId="25142"/>
    <cellStyle name="常规 78" xfId="2898"/>
    <cellStyle name="常规 78 10" xfId="4822"/>
    <cellStyle name="常规 78 10 2" xfId="17461"/>
    <cellStyle name="常规 78 10 3" xfId="27066"/>
    <cellStyle name="常规 78 11" xfId="4730"/>
    <cellStyle name="常规 78 11 2" xfId="17462"/>
    <cellStyle name="常规 78 11 3" xfId="26974"/>
    <cellStyle name="常规 78 12" xfId="4834"/>
    <cellStyle name="常规 78 12 2" xfId="17463"/>
    <cellStyle name="常规 78 12 3" xfId="27078"/>
    <cellStyle name="常规 78 13" xfId="4714"/>
    <cellStyle name="常规 78 13 2" xfId="17464"/>
    <cellStyle name="常规 78 13 3" xfId="26958"/>
    <cellStyle name="常规 78 14" xfId="4850"/>
    <cellStyle name="常规 78 14 2" xfId="17465"/>
    <cellStyle name="常规 78 14 3" xfId="27094"/>
    <cellStyle name="常规 78 15" xfId="4692"/>
    <cellStyle name="常规 78 15 2" xfId="17466"/>
    <cellStyle name="常规 78 15 3" xfId="26936"/>
    <cellStyle name="常规 78 16" xfId="17460"/>
    <cellStyle name="常规 78 17" xfId="25144"/>
    <cellStyle name="常规 78 2" xfId="2951"/>
    <cellStyle name="常规 78 2 2" xfId="17467"/>
    <cellStyle name="常规 78 2 3" xfId="25196"/>
    <cellStyle name="常规 78 3" xfId="4764"/>
    <cellStyle name="常规 78 3 2" xfId="17468"/>
    <cellStyle name="常规 78 3 3" xfId="27008"/>
    <cellStyle name="常规 78 4" xfId="4801"/>
    <cellStyle name="常规 78 4 2" xfId="17469"/>
    <cellStyle name="常规 78 4 3" xfId="27045"/>
    <cellStyle name="常规 78 5" xfId="4760"/>
    <cellStyle name="常规 78 5 2" xfId="17470"/>
    <cellStyle name="常规 78 5 3" xfId="27004"/>
    <cellStyle name="常规 78 6" xfId="4805"/>
    <cellStyle name="常规 78 6 2" xfId="17471"/>
    <cellStyle name="常规 78 6 3" xfId="27049"/>
    <cellStyle name="常规 78 7" xfId="4753"/>
    <cellStyle name="常规 78 7 2" xfId="17472"/>
    <cellStyle name="常规 78 7 3" xfId="26997"/>
    <cellStyle name="常规 78 8" xfId="4812"/>
    <cellStyle name="常规 78 8 2" xfId="17473"/>
    <cellStyle name="常规 78 8 3" xfId="27056"/>
    <cellStyle name="常规 78 9" xfId="4743"/>
    <cellStyle name="常规 78 9 2" xfId="17474"/>
    <cellStyle name="常规 78 9 3" xfId="26987"/>
    <cellStyle name="常规 79" xfId="2905"/>
    <cellStyle name="常规 79 10" xfId="4820"/>
    <cellStyle name="常规 79 10 2" xfId="17476"/>
    <cellStyle name="常规 79 10 3" xfId="27064"/>
    <cellStyle name="常规 79 11" xfId="4733"/>
    <cellStyle name="常规 79 11 2" xfId="17477"/>
    <cellStyle name="常规 79 11 3" xfId="26977"/>
    <cellStyle name="常规 79 12" xfId="4831"/>
    <cellStyle name="常规 79 12 2" xfId="17478"/>
    <cellStyle name="常规 79 12 3" xfId="27075"/>
    <cellStyle name="常规 79 13" xfId="4719"/>
    <cellStyle name="常规 79 13 2" xfId="17479"/>
    <cellStyle name="常规 79 13 3" xfId="26963"/>
    <cellStyle name="常规 79 14" xfId="4845"/>
    <cellStyle name="常规 79 14 2" xfId="17480"/>
    <cellStyle name="常规 79 14 3" xfId="27089"/>
    <cellStyle name="常规 79 15" xfId="4699"/>
    <cellStyle name="常规 79 15 2" xfId="17481"/>
    <cellStyle name="常规 79 15 3" xfId="26943"/>
    <cellStyle name="常规 79 16" xfId="17475"/>
    <cellStyle name="常规 79 17" xfId="25151"/>
    <cellStyle name="常规 79 2" xfId="2958"/>
    <cellStyle name="常规 79 2 2" xfId="17482"/>
    <cellStyle name="常规 79 2 3" xfId="25203"/>
    <cellStyle name="常规 79 3" xfId="4765"/>
    <cellStyle name="常规 79 3 2" xfId="17483"/>
    <cellStyle name="常规 79 3 3" xfId="27009"/>
    <cellStyle name="常规 79 4" xfId="4800"/>
    <cellStyle name="常规 79 4 2" xfId="17484"/>
    <cellStyle name="常规 79 4 3" xfId="27044"/>
    <cellStyle name="常规 79 5" xfId="4761"/>
    <cellStyle name="常规 79 5 2" xfId="17485"/>
    <cellStyle name="常规 79 5 3" xfId="27005"/>
    <cellStyle name="常规 79 6" xfId="4804"/>
    <cellStyle name="常规 79 6 2" xfId="17486"/>
    <cellStyle name="常规 79 6 3" xfId="27048"/>
    <cellStyle name="常规 79 7" xfId="4755"/>
    <cellStyle name="常规 79 7 2" xfId="17487"/>
    <cellStyle name="常规 79 7 3" xfId="26999"/>
    <cellStyle name="常规 79 8" xfId="4810"/>
    <cellStyle name="常规 79 8 2" xfId="17488"/>
    <cellStyle name="常规 79 8 3" xfId="27054"/>
    <cellStyle name="常规 79 9" xfId="4745"/>
    <cellStyle name="常规 79 9 2" xfId="17489"/>
    <cellStyle name="常规 79 9 3" xfId="26989"/>
    <cellStyle name="常规 8" xfId="2593"/>
    <cellStyle name="常规 8 10" xfId="4816"/>
    <cellStyle name="常规 8 10 2" xfId="17491"/>
    <cellStyle name="常规 8 10 3" xfId="27060"/>
    <cellStyle name="常规 8 11" xfId="4738"/>
    <cellStyle name="常规 8 11 2" xfId="17492"/>
    <cellStyle name="常规 8 11 3" xfId="26982"/>
    <cellStyle name="常规 8 12" xfId="4827"/>
    <cellStyle name="常规 8 12 2" xfId="17493"/>
    <cellStyle name="常规 8 12 3" xfId="27071"/>
    <cellStyle name="常规 8 13" xfId="4724"/>
    <cellStyle name="常规 8 13 2" xfId="17494"/>
    <cellStyle name="常规 8 13 3" xfId="26968"/>
    <cellStyle name="常规 8 14" xfId="4840"/>
    <cellStyle name="常规 8 14 2" xfId="17495"/>
    <cellStyle name="常规 8 14 3" xfId="27084"/>
    <cellStyle name="常规 8 15" xfId="4706"/>
    <cellStyle name="常规 8 15 2" xfId="17496"/>
    <cellStyle name="常规 8 15 3" xfId="26950"/>
    <cellStyle name="常规 8 16" xfId="17490"/>
    <cellStyle name="常规 8 17" xfId="24864"/>
    <cellStyle name="常规 8 2" xfId="2666"/>
    <cellStyle name="常规 8 2 2" xfId="17497"/>
    <cellStyle name="常规 8 2 3" xfId="24937"/>
    <cellStyle name="常规 8 3" xfId="4767"/>
    <cellStyle name="常规 8 3 2" xfId="17498"/>
    <cellStyle name="常规 8 3 3" xfId="27011"/>
    <cellStyle name="常规 8 4" xfId="4798"/>
    <cellStyle name="常规 8 4 2" xfId="17499"/>
    <cellStyle name="常规 8 4 3" xfId="27042"/>
    <cellStyle name="常规 8 5" xfId="4763"/>
    <cellStyle name="常规 8 5 2" xfId="17500"/>
    <cellStyle name="常规 8 5 3" xfId="27007"/>
    <cellStyle name="常规 8 6" xfId="4802"/>
    <cellStyle name="常规 8 6 2" xfId="17501"/>
    <cellStyle name="常规 8 6 3" xfId="27046"/>
    <cellStyle name="常规 8 7" xfId="4758"/>
    <cellStyle name="常规 8 7 2" xfId="17502"/>
    <cellStyle name="常规 8 7 3" xfId="27002"/>
    <cellStyle name="常规 8 8" xfId="4807"/>
    <cellStyle name="常规 8 8 2" xfId="17503"/>
    <cellStyle name="常规 8 8 3" xfId="27051"/>
    <cellStyle name="常规 8 9" xfId="4749"/>
    <cellStyle name="常规 8 9 2" xfId="17504"/>
    <cellStyle name="常规 8 9 3" xfId="26993"/>
    <cellStyle name="常规 80" xfId="2913"/>
    <cellStyle name="常规 80 2" xfId="9676"/>
    <cellStyle name="常规 80 2 2" xfId="17506"/>
    <cellStyle name="常规 80 2 3" xfId="30936"/>
    <cellStyle name="常规 80 3" xfId="10042"/>
    <cellStyle name="常规 80 3 2" xfId="17507"/>
    <cellStyle name="常规 80 3 3" xfId="31132"/>
    <cellStyle name="常规 80 4" xfId="17505"/>
    <cellStyle name="常规 80 5" xfId="25159"/>
    <cellStyle name="常规 81" xfId="2910"/>
    <cellStyle name="常规 81 2" xfId="9675"/>
    <cellStyle name="常规 81 2 2" xfId="17509"/>
    <cellStyle name="常规 81 2 3" xfId="30935"/>
    <cellStyle name="常规 81 3" xfId="10041"/>
    <cellStyle name="常规 81 3 2" xfId="17510"/>
    <cellStyle name="常规 81 3 3" xfId="31131"/>
    <cellStyle name="常规 81 4" xfId="17508"/>
    <cellStyle name="常规 81 5" xfId="25156"/>
    <cellStyle name="常规 82" xfId="2914"/>
    <cellStyle name="常规 82 2" xfId="9677"/>
    <cellStyle name="常规 82 2 2" xfId="17512"/>
    <cellStyle name="常规 82 2 3" xfId="30937"/>
    <cellStyle name="常规 82 3" xfId="10043"/>
    <cellStyle name="常规 82 3 2" xfId="17513"/>
    <cellStyle name="常规 82 3 3" xfId="31133"/>
    <cellStyle name="常规 82 4" xfId="17511"/>
    <cellStyle name="常规 82 5" xfId="25160"/>
    <cellStyle name="常规 83" xfId="2915"/>
    <cellStyle name="常规 83 2" xfId="9678"/>
    <cellStyle name="常规 83 2 2" xfId="17515"/>
    <cellStyle name="常规 83 2 3" xfId="30938"/>
    <cellStyle name="常规 83 3" xfId="10044"/>
    <cellStyle name="常规 83 3 2" xfId="17516"/>
    <cellStyle name="常规 83 3 3" xfId="31134"/>
    <cellStyle name="常规 83 4" xfId="17514"/>
    <cellStyle name="常规 83 5" xfId="25161"/>
    <cellStyle name="常规 84" xfId="2916"/>
    <cellStyle name="常规 84 10" xfId="4803"/>
    <cellStyle name="常规 84 10 2" xfId="17518"/>
    <cellStyle name="常规 84 10 3" xfId="27047"/>
    <cellStyle name="常规 84 11" xfId="4757"/>
    <cellStyle name="常规 84 11 2" xfId="17519"/>
    <cellStyle name="常规 84 11 3" xfId="27001"/>
    <cellStyle name="常规 84 12" xfId="4808"/>
    <cellStyle name="常规 84 12 2" xfId="17520"/>
    <cellStyle name="常规 84 12 3" xfId="27052"/>
    <cellStyle name="常规 84 13" xfId="4748"/>
    <cellStyle name="常规 84 13 2" xfId="17521"/>
    <cellStyle name="常规 84 13 3" xfId="26992"/>
    <cellStyle name="常规 84 14" xfId="4817"/>
    <cellStyle name="常规 84 14 2" xfId="17522"/>
    <cellStyle name="常规 84 14 3" xfId="27061"/>
    <cellStyle name="常规 84 15" xfId="4737"/>
    <cellStyle name="常规 84 15 2" xfId="17523"/>
    <cellStyle name="常规 84 15 3" xfId="26981"/>
    <cellStyle name="常规 84 16" xfId="17517"/>
    <cellStyle name="常规 84 17" xfId="25162"/>
    <cellStyle name="常规 84 2" xfId="2965"/>
    <cellStyle name="常规 84 2 2" xfId="17524"/>
    <cellStyle name="常规 84 2 3" xfId="25210"/>
    <cellStyle name="常规 84 3" xfId="4770"/>
    <cellStyle name="常规 84 3 2" xfId="17525"/>
    <cellStyle name="常规 84 3 3" xfId="27014"/>
    <cellStyle name="常规 84 4" xfId="4796"/>
    <cellStyle name="常规 84 4 2" xfId="17526"/>
    <cellStyle name="常规 84 4 3" xfId="27040"/>
    <cellStyle name="常规 84 5" xfId="4768"/>
    <cellStyle name="常规 84 5 2" xfId="17527"/>
    <cellStyle name="常规 84 5 3" xfId="27012"/>
    <cellStyle name="常规 84 6" xfId="4797"/>
    <cellStyle name="常规 84 6 2" xfId="17528"/>
    <cellStyle name="常规 84 6 3" xfId="27041"/>
    <cellStyle name="常规 84 7" xfId="4766"/>
    <cellStyle name="常规 84 7 2" xfId="17529"/>
    <cellStyle name="常规 84 7 3" xfId="27010"/>
    <cellStyle name="常规 84 8" xfId="4799"/>
    <cellStyle name="常规 84 8 2" xfId="17530"/>
    <cellStyle name="常规 84 8 3" xfId="27043"/>
    <cellStyle name="常规 84 9" xfId="4762"/>
    <cellStyle name="常规 84 9 2" xfId="17531"/>
    <cellStyle name="常规 84 9 3" xfId="27006"/>
    <cellStyle name="常规 85" xfId="2923"/>
    <cellStyle name="常规 85 2" xfId="9680"/>
    <cellStyle name="常规 85 2 2" xfId="17533"/>
    <cellStyle name="常规 85 2 3" xfId="30939"/>
    <cellStyle name="常规 85 3" xfId="10045"/>
    <cellStyle name="常规 85 3 2" xfId="17534"/>
    <cellStyle name="常规 85 3 3" xfId="31135"/>
    <cellStyle name="常规 85 4" xfId="17532"/>
    <cellStyle name="常规 85 5" xfId="25169"/>
    <cellStyle name="常规 86" xfId="2924"/>
    <cellStyle name="常规 86 2" xfId="9681"/>
    <cellStyle name="常规 86 2 2" xfId="17536"/>
    <cellStyle name="常规 86 2 3" xfId="30940"/>
    <cellStyle name="常规 86 3" xfId="10046"/>
    <cellStyle name="常规 86 3 2" xfId="17537"/>
    <cellStyle name="常规 86 3 3" xfId="31136"/>
    <cellStyle name="常规 86 4" xfId="17535"/>
    <cellStyle name="常规 86 5" xfId="25170"/>
    <cellStyle name="常规 87" xfId="2928"/>
    <cellStyle name="常规 87 2" xfId="9685"/>
    <cellStyle name="常规 87 2 2" xfId="17539"/>
    <cellStyle name="常规 87 2 3" xfId="30943"/>
    <cellStyle name="常规 87 3" xfId="10050"/>
    <cellStyle name="常规 87 3 2" xfId="17540"/>
    <cellStyle name="常规 87 3 3" xfId="31139"/>
    <cellStyle name="常规 87 4" xfId="17538"/>
    <cellStyle name="常规 87 5" xfId="25173"/>
    <cellStyle name="常规 88" xfId="2927"/>
    <cellStyle name="常规 88 2" xfId="9684"/>
    <cellStyle name="常规 88 2 2" xfId="17542"/>
    <cellStyle name="常规 88 2 3" xfId="30942"/>
    <cellStyle name="常规 88 3" xfId="10049"/>
    <cellStyle name="常规 88 3 2" xfId="17543"/>
    <cellStyle name="常规 88 3 3" xfId="31138"/>
    <cellStyle name="常规 88 4" xfId="17541"/>
    <cellStyle name="常规 88 5" xfId="25172"/>
    <cellStyle name="常规 89" xfId="2925"/>
    <cellStyle name="常规 89 2" xfId="9682"/>
    <cellStyle name="常规 89 2 2" xfId="17545"/>
    <cellStyle name="常规 89 2 3" xfId="30941"/>
    <cellStyle name="常规 89 3" xfId="10047"/>
    <cellStyle name="常规 89 3 2" xfId="17546"/>
    <cellStyle name="常规 89 3 3" xfId="31137"/>
    <cellStyle name="常规 89 4" xfId="17544"/>
    <cellStyle name="常规 89 5" xfId="25171"/>
    <cellStyle name="常规 9" xfId="2594"/>
    <cellStyle name="常规 9 2" xfId="9607"/>
    <cellStyle name="常规 9 2 2" xfId="17548"/>
    <cellStyle name="常规 9 2 3" xfId="30877"/>
    <cellStyle name="常规 9 3" xfId="9503"/>
    <cellStyle name="常规 9 3 2" xfId="17549"/>
    <cellStyle name="常规 9 3 3" xfId="30836"/>
    <cellStyle name="常规 9 4" xfId="9980"/>
    <cellStyle name="常规 9 4 2" xfId="17550"/>
    <cellStyle name="常规 9 4 3" xfId="31075"/>
    <cellStyle name="常规 9 5" xfId="17547"/>
    <cellStyle name="常规 9 6" xfId="24865"/>
    <cellStyle name="常规 90" xfId="2973"/>
    <cellStyle name="常规 90 2" xfId="9689"/>
    <cellStyle name="常规 90 2 2" xfId="17552"/>
    <cellStyle name="常规 90 2 3" xfId="30946"/>
    <cellStyle name="常规 90 3" xfId="10052"/>
    <cellStyle name="常规 90 3 2" xfId="17553"/>
    <cellStyle name="常规 90 3 3" xfId="31141"/>
    <cellStyle name="常规 90 4" xfId="17551"/>
    <cellStyle name="常规 90 5" xfId="25218"/>
    <cellStyle name="常规 91" xfId="2974"/>
    <cellStyle name="常规 91 2" xfId="9690"/>
    <cellStyle name="常规 91 2 2" xfId="17555"/>
    <cellStyle name="常规 91 2 3" xfId="30947"/>
    <cellStyle name="常规 91 3" xfId="10053"/>
    <cellStyle name="常规 91 3 2" xfId="17556"/>
    <cellStyle name="常规 91 3 3" xfId="31142"/>
    <cellStyle name="常规 91 4" xfId="17554"/>
    <cellStyle name="常规 91 5" xfId="25219"/>
    <cellStyle name="常规 92" xfId="2975"/>
    <cellStyle name="常规 92 2" xfId="9691"/>
    <cellStyle name="常规 92 2 2" xfId="17558"/>
    <cellStyle name="常规 92 2 3" xfId="30948"/>
    <cellStyle name="常规 92 3" xfId="10054"/>
    <cellStyle name="常规 92 3 2" xfId="17559"/>
    <cellStyle name="常规 92 3 3" xfId="31143"/>
    <cellStyle name="常规 92 4" xfId="17557"/>
    <cellStyle name="常规 92 5" xfId="25220"/>
    <cellStyle name="常规 93" xfId="2972"/>
    <cellStyle name="常规 93 2" xfId="9688"/>
    <cellStyle name="常规 93 2 2" xfId="17561"/>
    <cellStyle name="常规 93 2 3" xfId="30945"/>
    <cellStyle name="常规 93 3" xfId="10051"/>
    <cellStyle name="常规 93 3 2" xfId="17562"/>
    <cellStyle name="常规 93 3 3" xfId="31140"/>
    <cellStyle name="常规 93 4" xfId="17560"/>
    <cellStyle name="常规 93 5" xfId="25217"/>
    <cellStyle name="常规 94" xfId="2977"/>
    <cellStyle name="常规 94 10" xfId="4774"/>
    <cellStyle name="常规 94 10 2" xfId="17564"/>
    <cellStyle name="常规 94 10 3" xfId="27018"/>
    <cellStyle name="常规 94 11" xfId="4793"/>
    <cellStyle name="常规 94 11 2" xfId="17565"/>
    <cellStyle name="常规 94 11 3" xfId="27037"/>
    <cellStyle name="常规 94 12" xfId="4772"/>
    <cellStyle name="常规 94 12 2" xfId="17566"/>
    <cellStyle name="常规 94 12 3" xfId="27016"/>
    <cellStyle name="常规 94 13" xfId="4795"/>
    <cellStyle name="常规 94 13 2" xfId="17567"/>
    <cellStyle name="常规 94 13 3" xfId="27039"/>
    <cellStyle name="常规 94 14" xfId="4769"/>
    <cellStyle name="常规 94 14 2" xfId="17568"/>
    <cellStyle name="常规 94 14 3" xfId="27013"/>
    <cellStyle name="常规 94 15" xfId="17563"/>
    <cellStyle name="常规 94 16" xfId="25221"/>
    <cellStyle name="常规 94 2" xfId="4782"/>
    <cellStyle name="常规 94 2 2" xfId="17569"/>
    <cellStyle name="常规 94 2 3" xfId="27026"/>
    <cellStyle name="常规 94 3" xfId="4785"/>
    <cellStyle name="常规 94 3 2" xfId="17570"/>
    <cellStyle name="常规 94 3 3" xfId="27029"/>
    <cellStyle name="常规 94 4" xfId="4780"/>
    <cellStyle name="常规 94 4 2" xfId="17571"/>
    <cellStyle name="常规 94 4 3" xfId="27024"/>
    <cellStyle name="常规 94 5" xfId="4787"/>
    <cellStyle name="常规 94 5 2" xfId="17572"/>
    <cellStyle name="常规 94 5 3" xfId="27031"/>
    <cellStyle name="常规 94 6" xfId="4778"/>
    <cellStyle name="常规 94 6 2" xfId="17573"/>
    <cellStyle name="常规 94 6 3" xfId="27022"/>
    <cellStyle name="常规 94 7" xfId="4789"/>
    <cellStyle name="常规 94 7 2" xfId="17574"/>
    <cellStyle name="常规 94 7 3" xfId="27033"/>
    <cellStyle name="常规 94 8" xfId="4776"/>
    <cellStyle name="常规 94 8 2" xfId="17575"/>
    <cellStyle name="常规 94 8 3" xfId="27020"/>
    <cellStyle name="常规 94 9" xfId="4791"/>
    <cellStyle name="常规 94 9 2" xfId="17576"/>
    <cellStyle name="常规 94 9 3" xfId="27035"/>
    <cellStyle name="常规 95" xfId="2984"/>
    <cellStyle name="常规 95 10" xfId="4775"/>
    <cellStyle name="常规 95 10 2" xfId="17578"/>
    <cellStyle name="常规 95 10 3" xfId="27019"/>
    <cellStyle name="常规 95 11" xfId="4792"/>
    <cellStyle name="常规 95 11 2" xfId="17579"/>
    <cellStyle name="常规 95 11 3" xfId="27036"/>
    <cellStyle name="常规 95 12" xfId="4773"/>
    <cellStyle name="常规 95 12 2" xfId="17580"/>
    <cellStyle name="常规 95 12 3" xfId="27017"/>
    <cellStyle name="常规 95 13" xfId="4794"/>
    <cellStyle name="常规 95 13 2" xfId="17581"/>
    <cellStyle name="常规 95 13 3" xfId="27038"/>
    <cellStyle name="常规 95 14" xfId="4771"/>
    <cellStyle name="常规 95 14 2" xfId="17582"/>
    <cellStyle name="常规 95 14 3" xfId="27015"/>
    <cellStyle name="常规 95 15" xfId="17577"/>
    <cellStyle name="常规 95 16" xfId="25228"/>
    <cellStyle name="常规 95 2" xfId="4783"/>
    <cellStyle name="常规 95 2 2" xfId="17583"/>
    <cellStyle name="常规 95 2 3" xfId="27027"/>
    <cellStyle name="常规 95 3" xfId="4784"/>
    <cellStyle name="常规 95 3 2" xfId="17584"/>
    <cellStyle name="常规 95 3 3" xfId="27028"/>
    <cellStyle name="常规 95 4" xfId="4781"/>
    <cellStyle name="常规 95 4 2" xfId="17585"/>
    <cellStyle name="常规 95 4 3" xfId="27025"/>
    <cellStyle name="常规 95 5" xfId="4786"/>
    <cellStyle name="常规 95 5 2" xfId="17586"/>
    <cellStyle name="常规 95 5 3" xfId="27030"/>
    <cellStyle name="常规 95 6" xfId="4779"/>
    <cellStyle name="常规 95 6 2" xfId="17587"/>
    <cellStyle name="常规 95 6 3" xfId="27023"/>
    <cellStyle name="常规 95 7" xfId="4788"/>
    <cellStyle name="常规 95 7 2" xfId="17588"/>
    <cellStyle name="常规 95 7 3" xfId="27032"/>
    <cellStyle name="常规 95 8" xfId="4777"/>
    <cellStyle name="常规 95 8 2" xfId="17589"/>
    <cellStyle name="常规 95 8 3" xfId="27021"/>
    <cellStyle name="常规 95 9" xfId="4790"/>
    <cellStyle name="常规 95 9 2" xfId="17590"/>
    <cellStyle name="常规 95 9 3" xfId="27034"/>
    <cellStyle name="常规_VeriSilicon Forecast - 2006 2007" xfId="1243"/>
    <cellStyle name="常规_VeriSilicon Forecast - 2006 2007 2" xfId="1244"/>
    <cellStyle name="常规_VeriSilicon Forecast - 2006 2007 3" xfId="2559"/>
    <cellStyle name="强调文字颜色 1 10" xfId="3200"/>
    <cellStyle name="强调文字颜色 1 10 2" xfId="17591"/>
    <cellStyle name="强调文字颜色 1 10 3" xfId="25444"/>
    <cellStyle name="强调文字颜色 1 100" xfId="8051"/>
    <cellStyle name="强调文字颜色 1 100 2" xfId="17592"/>
    <cellStyle name="强调文字颜色 1 100 3" xfId="30295"/>
    <cellStyle name="强调文字颜色 1 101" xfId="8072"/>
    <cellStyle name="强调文字颜色 1 101 2" xfId="17593"/>
    <cellStyle name="强调文字颜色 1 101 3" xfId="30316"/>
    <cellStyle name="强调文字颜色 1 102" xfId="8093"/>
    <cellStyle name="强调文字颜色 1 102 2" xfId="17594"/>
    <cellStyle name="强调文字颜色 1 102 3" xfId="30337"/>
    <cellStyle name="强调文字颜色 1 103" xfId="8114"/>
    <cellStyle name="强调文字颜色 1 103 2" xfId="17595"/>
    <cellStyle name="强调文字颜色 1 103 3" xfId="30358"/>
    <cellStyle name="强调文字颜色 1 104" xfId="8133"/>
    <cellStyle name="强调文字颜色 1 104 2" xfId="17596"/>
    <cellStyle name="强调文字颜色 1 104 3" xfId="30377"/>
    <cellStyle name="强调文字颜色 1 105" xfId="8156"/>
    <cellStyle name="强调文字颜色 1 105 2" xfId="17597"/>
    <cellStyle name="强调文字颜色 1 105 3" xfId="30400"/>
    <cellStyle name="强调文字颜色 1 106" xfId="8176"/>
    <cellStyle name="强调文字颜色 1 106 2" xfId="17598"/>
    <cellStyle name="强调文字颜色 1 106 3" xfId="30420"/>
    <cellStyle name="强调文字颜色 1 107" xfId="8197"/>
    <cellStyle name="强调文字颜色 1 107 2" xfId="17599"/>
    <cellStyle name="强调文字颜色 1 107 3" xfId="30441"/>
    <cellStyle name="强调文字颜色 1 108" xfId="8218"/>
    <cellStyle name="强调文字颜色 1 108 2" xfId="17600"/>
    <cellStyle name="强调文字颜色 1 108 3" xfId="30462"/>
    <cellStyle name="强调文字颜色 1 109" xfId="8239"/>
    <cellStyle name="强调文字颜色 1 109 2" xfId="17601"/>
    <cellStyle name="强调文字颜色 1 109 3" xfId="30483"/>
    <cellStyle name="强调文字颜色 1 11" xfId="3227"/>
    <cellStyle name="强调文字颜色 1 11 2" xfId="17602"/>
    <cellStyle name="强调文字颜色 1 11 3" xfId="25471"/>
    <cellStyle name="强调文字颜色 1 110" xfId="8260"/>
    <cellStyle name="强调文字颜色 1 110 2" xfId="17603"/>
    <cellStyle name="强调文字颜色 1 110 3" xfId="30504"/>
    <cellStyle name="强调文字颜色 1 111" xfId="8275"/>
    <cellStyle name="强调文字颜色 1 111 2" xfId="17604"/>
    <cellStyle name="强调文字颜色 1 111 3" xfId="30519"/>
    <cellStyle name="强调文字颜色 1 112" xfId="8300"/>
    <cellStyle name="强调文字颜色 1 112 2" xfId="17605"/>
    <cellStyle name="强调文字颜色 1 112 3" xfId="30544"/>
    <cellStyle name="强调文字颜色 1 113" xfId="8316"/>
    <cellStyle name="强调文字颜色 1 113 2" xfId="17606"/>
    <cellStyle name="强调文字颜色 1 113 3" xfId="30560"/>
    <cellStyle name="强调文字颜色 1 114" xfId="8330"/>
    <cellStyle name="强调文字颜色 1 114 2" xfId="17607"/>
    <cellStyle name="强调文字颜色 1 114 3" xfId="30574"/>
    <cellStyle name="强调文字颜色 1 115" xfId="8337"/>
    <cellStyle name="强调文字颜色 1 115 2" xfId="17608"/>
    <cellStyle name="强调文字颜色 1 115 3" xfId="30581"/>
    <cellStyle name="强调文字颜色 1 116" xfId="8344"/>
    <cellStyle name="强调文字颜色 1 116 2" xfId="17609"/>
    <cellStyle name="强调文字颜色 1 116 3" xfId="30588"/>
    <cellStyle name="强调文字颜色 1 117" xfId="10111"/>
    <cellStyle name="强调文字颜色 1 117 2" xfId="17610"/>
    <cellStyle name="强调文字颜色 1 117 3" xfId="31199"/>
    <cellStyle name="强调文字颜色 1 118" xfId="10116"/>
    <cellStyle name="强调文字颜色 1 118 2" xfId="17611"/>
    <cellStyle name="强调文字颜色 1 118 3" xfId="31204"/>
    <cellStyle name="强调文字颜色 1 119" xfId="10121"/>
    <cellStyle name="强调文字颜色 1 119 2" xfId="17612"/>
    <cellStyle name="强调文字颜色 1 119 3" xfId="31209"/>
    <cellStyle name="强调文字颜色 1 12" xfId="3248"/>
    <cellStyle name="强调文字颜色 1 12 2" xfId="17613"/>
    <cellStyle name="强调文字颜色 1 12 3" xfId="25492"/>
    <cellStyle name="强调文字颜色 1 120" xfId="10201"/>
    <cellStyle name="强调文字颜色 1 120 2" xfId="17614"/>
    <cellStyle name="强调文字颜色 1 120 3" xfId="31289"/>
    <cellStyle name="强调文字颜色 1 121" xfId="10227"/>
    <cellStyle name="强调文字颜色 1 121 2" xfId="17615"/>
    <cellStyle name="强调文字颜色 1 121 3" xfId="31315"/>
    <cellStyle name="强调文字颜色 1 122" xfId="10252"/>
    <cellStyle name="强调文字颜色 1 122 2" xfId="17616"/>
    <cellStyle name="强调文字颜色 1 122 3" xfId="31340"/>
    <cellStyle name="强调文字颜色 1 123" xfId="10264"/>
    <cellStyle name="强调文字颜色 1 123 2" xfId="17617"/>
    <cellStyle name="强调文字颜色 1 123 3" xfId="31352"/>
    <cellStyle name="强调文字颜色 1 124" xfId="10280"/>
    <cellStyle name="强调文字颜色 1 124 2" xfId="17618"/>
    <cellStyle name="强调文字颜色 1 124 3" xfId="31368"/>
    <cellStyle name="强调文字颜色 1 125" xfId="10287"/>
    <cellStyle name="强调文字颜色 1 125 2" xfId="17619"/>
    <cellStyle name="强调文字颜色 1 125 3" xfId="31375"/>
    <cellStyle name="强调文字颜色 1 126" xfId="10294"/>
    <cellStyle name="强调文字颜色 1 126 2" xfId="17620"/>
    <cellStyle name="强调文字颜色 1 126 3" xfId="31382"/>
    <cellStyle name="强调文字颜色 1 127" xfId="10299"/>
    <cellStyle name="强调文字颜色 1 127 2" xfId="17621"/>
    <cellStyle name="强调文字颜色 1 127 3" xfId="31387"/>
    <cellStyle name="强调文字颜色 1 128" xfId="10368"/>
    <cellStyle name="强调文字颜色 1 128 2" xfId="17622"/>
    <cellStyle name="强调文字颜色 1 128 3" xfId="31456"/>
    <cellStyle name="强调文字颜色 1 129" xfId="10380"/>
    <cellStyle name="强调文字颜色 1 129 2" xfId="17623"/>
    <cellStyle name="强调文字颜色 1 129 3" xfId="31468"/>
    <cellStyle name="强调文字颜色 1 13" xfId="3269"/>
    <cellStyle name="强调文字颜色 1 13 2" xfId="17624"/>
    <cellStyle name="强调文字颜色 1 13 3" xfId="25513"/>
    <cellStyle name="强调文字颜色 1 130" xfId="10388"/>
    <cellStyle name="强调文字颜色 1 130 2" xfId="17625"/>
    <cellStyle name="强调文字颜色 1 130 3" xfId="31476"/>
    <cellStyle name="强调文字颜色 1 131" xfId="10393"/>
    <cellStyle name="强调文字颜色 1 131 2" xfId="17626"/>
    <cellStyle name="强调文字颜色 1 131 3" xfId="31481"/>
    <cellStyle name="强调文字颜色 1 132" xfId="10473"/>
    <cellStyle name="强调文字颜色 1 132 2" xfId="17627"/>
    <cellStyle name="强调文字颜色 1 132 3" xfId="31561"/>
    <cellStyle name="强调文字颜色 1 133" xfId="10498"/>
    <cellStyle name="强调文字颜色 1 133 2" xfId="17628"/>
    <cellStyle name="强调文字颜色 1 133 3" xfId="31586"/>
    <cellStyle name="强调文字颜色 1 134" xfId="10517"/>
    <cellStyle name="强调文字颜色 1 134 2" xfId="17629"/>
    <cellStyle name="强调文字颜色 1 134 3" xfId="31605"/>
    <cellStyle name="强调文字颜色 1 135" xfId="10540"/>
    <cellStyle name="强调文字颜色 1 135 2" xfId="17630"/>
    <cellStyle name="强调文字颜色 1 135 3" xfId="31628"/>
    <cellStyle name="强调文字颜色 1 136" xfId="10552"/>
    <cellStyle name="强调文字颜色 1 136 2" xfId="17631"/>
    <cellStyle name="强调文字颜色 1 136 3" xfId="31640"/>
    <cellStyle name="强调文字颜色 1 137" xfId="10560"/>
    <cellStyle name="强调文字颜色 1 137 2" xfId="17632"/>
    <cellStyle name="强调文字颜色 1 137 3" xfId="31648"/>
    <cellStyle name="强调文字颜色 1 138" xfId="10565"/>
    <cellStyle name="强调文字颜色 1 138 2" xfId="17633"/>
    <cellStyle name="强调文字颜色 1 138 3" xfId="31653"/>
    <cellStyle name="强调文字颜色 1 139" xfId="10607"/>
    <cellStyle name="强调文字颜色 1 139 2" xfId="17634"/>
    <cellStyle name="强调文字颜色 1 139 3" xfId="31695"/>
    <cellStyle name="强调文字颜色 1 14" xfId="3290"/>
    <cellStyle name="强调文字颜色 1 14 2" xfId="17635"/>
    <cellStyle name="强调文字颜色 1 14 3" xfId="25534"/>
    <cellStyle name="强调文字颜色 1 140" xfId="10612"/>
    <cellStyle name="强调文字颜色 1 140 2" xfId="17636"/>
    <cellStyle name="强调文字颜色 1 140 3" xfId="31700"/>
    <cellStyle name="强调文字颜色 1 141" xfId="10663"/>
    <cellStyle name="强调文字颜色 1 141 2" xfId="17637"/>
    <cellStyle name="强调文字颜色 1 141 3" xfId="31751"/>
    <cellStyle name="强调文字颜色 1 142" xfId="10670"/>
    <cellStyle name="强调文字颜色 1 142 2" xfId="17638"/>
    <cellStyle name="强调文字颜色 1 142 3" xfId="31758"/>
    <cellStyle name="强调文字颜色 1 15" xfId="3311"/>
    <cellStyle name="强调文字颜色 1 15 2" xfId="17639"/>
    <cellStyle name="强调文字颜色 1 15 3" xfId="25555"/>
    <cellStyle name="强调文字颜色 1 16" xfId="3332"/>
    <cellStyle name="强调文字颜色 1 16 2" xfId="17640"/>
    <cellStyle name="强调文字颜色 1 16 3" xfId="25576"/>
    <cellStyle name="强调文字颜色 1 17" xfId="3346"/>
    <cellStyle name="强调文字颜色 1 17 2" xfId="17641"/>
    <cellStyle name="强调文字颜色 1 17 3" xfId="25590"/>
    <cellStyle name="强调文字颜色 1 18" xfId="3360"/>
    <cellStyle name="强调文字颜色 1 18 2" xfId="17642"/>
    <cellStyle name="强调文字颜色 1 18 3" xfId="25604"/>
    <cellStyle name="强调文字颜色 1 19" xfId="3367"/>
    <cellStyle name="强调文字颜色 1 19 2" xfId="17643"/>
    <cellStyle name="强调文字颜色 1 19 3" xfId="25611"/>
    <cellStyle name="强调文字颜色 1 2" xfId="2549"/>
    <cellStyle name="强调文字颜色 1 2 2" xfId="17644"/>
    <cellStyle name="强调文字颜色 1 2 3" xfId="24824"/>
    <cellStyle name="强调文字颜色 1 20" xfId="3374"/>
    <cellStyle name="强调文字颜色 1 20 2" xfId="17645"/>
    <cellStyle name="强调文字颜色 1 20 3" xfId="25618"/>
    <cellStyle name="强调文字颜色 1 21" xfId="3379"/>
    <cellStyle name="强调文字颜色 1 21 2" xfId="17646"/>
    <cellStyle name="强调文字颜色 1 21 3" xfId="25623"/>
    <cellStyle name="强调文字颜色 1 22" xfId="3416"/>
    <cellStyle name="强调文字颜色 1 22 2" xfId="17647"/>
    <cellStyle name="强调文字颜色 1 22 3" xfId="25660"/>
    <cellStyle name="强调文字颜色 1 23" xfId="3421"/>
    <cellStyle name="强调文字颜色 1 23 2" xfId="17648"/>
    <cellStyle name="强调文字颜色 1 23 3" xfId="25665"/>
    <cellStyle name="强调文字颜色 1 24" xfId="3489"/>
    <cellStyle name="强调文字颜色 1 24 2" xfId="17649"/>
    <cellStyle name="强调文字颜色 1 24 3" xfId="25733"/>
    <cellStyle name="强调文字颜色 1 25" xfId="3498"/>
    <cellStyle name="强调文字颜色 1 25 2" xfId="17650"/>
    <cellStyle name="强调文字颜色 1 25 3" xfId="25742"/>
    <cellStyle name="强调文字颜色 1 26" xfId="3505"/>
    <cellStyle name="强调文字颜色 1 26 2" xfId="17651"/>
    <cellStyle name="强调文字颜色 1 26 3" xfId="25749"/>
    <cellStyle name="强调文字颜色 1 27" xfId="3510"/>
    <cellStyle name="强调文字颜色 1 27 2" xfId="17652"/>
    <cellStyle name="强调文字颜色 1 27 3" xfId="25754"/>
    <cellStyle name="强调文字颜色 1 28" xfId="3579"/>
    <cellStyle name="强调文字颜色 1 28 2" xfId="17653"/>
    <cellStyle name="强调文字颜色 1 28 3" xfId="25823"/>
    <cellStyle name="强调文字颜色 1 29" xfId="3587"/>
    <cellStyle name="强调文字颜色 1 29 2" xfId="17654"/>
    <cellStyle name="强调文字颜色 1 29 3" xfId="25831"/>
    <cellStyle name="强调文字颜色 1 3" xfId="2991"/>
    <cellStyle name="强调文字颜色 1 3 2" xfId="17655"/>
    <cellStyle name="强调文字颜色 1 3 3" xfId="25235"/>
    <cellStyle name="强调文字颜色 1 30" xfId="3594"/>
    <cellStyle name="强调文字颜色 1 30 2" xfId="17656"/>
    <cellStyle name="强调文字颜色 1 30 3" xfId="25838"/>
    <cellStyle name="强调文字颜色 1 31" xfId="3599"/>
    <cellStyle name="强调文字颜色 1 31 2" xfId="17657"/>
    <cellStyle name="强调文字颜色 1 31 3" xfId="25843"/>
    <cellStyle name="强调文字颜色 1 32" xfId="3665"/>
    <cellStyle name="强调文字颜色 1 32 2" xfId="17658"/>
    <cellStyle name="强调文字颜色 1 32 3" xfId="25909"/>
    <cellStyle name="强调文字颜色 1 33" xfId="3676"/>
    <cellStyle name="强调文字颜色 1 33 2" xfId="17659"/>
    <cellStyle name="强调文字颜色 1 33 3" xfId="25920"/>
    <cellStyle name="强调文字颜色 1 34" xfId="3683"/>
    <cellStyle name="强调文字颜色 1 34 2" xfId="17660"/>
    <cellStyle name="强调文字颜色 1 34 3" xfId="25927"/>
    <cellStyle name="强调文字颜色 1 35" xfId="3688"/>
    <cellStyle name="强调文字颜色 1 35 2" xfId="17661"/>
    <cellStyle name="强调文字颜色 1 35 3" xfId="25932"/>
    <cellStyle name="强调文字颜色 1 36" xfId="3753"/>
    <cellStyle name="强调文字颜色 1 36 2" xfId="17662"/>
    <cellStyle name="强调文字颜色 1 36 3" xfId="25997"/>
    <cellStyle name="强调文字颜色 1 37" xfId="3760"/>
    <cellStyle name="强调文字颜色 1 37 2" xfId="17663"/>
    <cellStyle name="强调文字颜色 1 37 3" xfId="26004"/>
    <cellStyle name="强调文字颜色 1 38" xfId="3767"/>
    <cellStyle name="强调文字颜色 1 38 2" xfId="17664"/>
    <cellStyle name="强调文字颜色 1 38 3" xfId="26011"/>
    <cellStyle name="强调文字颜色 1 39" xfId="3772"/>
    <cellStyle name="强调文字颜色 1 39 2" xfId="17665"/>
    <cellStyle name="强调文字颜色 1 39 3" xfId="26016"/>
    <cellStyle name="强调文字颜色 1 4" xfId="3055"/>
    <cellStyle name="强调文字颜色 1 4 2" xfId="17666"/>
    <cellStyle name="强调文字颜色 1 4 3" xfId="25299"/>
    <cellStyle name="强调文字颜色 1 40" xfId="3836"/>
    <cellStyle name="强调文字颜色 1 40 2" xfId="17667"/>
    <cellStyle name="强调文字颜色 1 40 3" xfId="26080"/>
    <cellStyle name="强调文字颜色 1 41" xfId="3844"/>
    <cellStyle name="强调文字颜色 1 41 2" xfId="17668"/>
    <cellStyle name="强调文字颜色 1 41 3" xfId="26088"/>
    <cellStyle name="强调文字颜色 1 42" xfId="3851"/>
    <cellStyle name="强调文字颜色 1 42 2" xfId="17669"/>
    <cellStyle name="强调文字颜色 1 42 3" xfId="26095"/>
    <cellStyle name="强调文字颜色 1 43" xfId="3856"/>
    <cellStyle name="强调文字颜色 1 43 2" xfId="17670"/>
    <cellStyle name="强调文字颜色 1 43 3" xfId="26100"/>
    <cellStyle name="强调文字颜色 1 44" xfId="3924"/>
    <cellStyle name="强调文字颜色 1 44 2" xfId="17671"/>
    <cellStyle name="强调文字颜色 1 44 3" xfId="26168"/>
    <cellStyle name="强调文字颜色 1 45" xfId="3933"/>
    <cellStyle name="强调文字颜色 1 45 2" xfId="17672"/>
    <cellStyle name="强调文字颜色 1 45 3" xfId="26177"/>
    <cellStyle name="强调文字颜色 1 46" xfId="3940"/>
    <cellStyle name="强调文字颜色 1 46 2" xfId="17673"/>
    <cellStyle name="强调文字颜色 1 46 3" xfId="26184"/>
    <cellStyle name="强调文字颜色 1 47" xfId="3945"/>
    <cellStyle name="强调文字颜色 1 47 2" xfId="17674"/>
    <cellStyle name="强调文字颜色 1 47 3" xfId="26189"/>
    <cellStyle name="强调文字颜色 1 48" xfId="4014"/>
    <cellStyle name="强调文字颜色 1 48 2" xfId="17675"/>
    <cellStyle name="强调文字颜色 1 48 3" xfId="26258"/>
    <cellStyle name="强调文字颜色 1 49" xfId="4021"/>
    <cellStyle name="强调文字颜色 1 49 2" xfId="17676"/>
    <cellStyle name="强调文字颜色 1 49 3" xfId="26265"/>
    <cellStyle name="强调文字颜色 1 5" xfId="3063"/>
    <cellStyle name="强调文字颜色 1 5 2" xfId="17677"/>
    <cellStyle name="强调文字颜色 1 5 3" xfId="25307"/>
    <cellStyle name="强调文字颜色 1 50" xfId="4029"/>
    <cellStyle name="强调文字颜色 1 50 2" xfId="17678"/>
    <cellStyle name="强调文字颜色 1 50 3" xfId="26273"/>
    <cellStyle name="强调文字颜色 1 51" xfId="4034"/>
    <cellStyle name="强调文字颜色 1 51 2" xfId="17679"/>
    <cellStyle name="强调文字颜色 1 51 3" xfId="26278"/>
    <cellStyle name="强调文字颜色 1 52" xfId="4100"/>
    <cellStyle name="强调文字颜色 1 52 2" xfId="17680"/>
    <cellStyle name="强调文字颜色 1 52 3" xfId="26344"/>
    <cellStyle name="强调文字颜色 1 53" xfId="4111"/>
    <cellStyle name="强调文字颜色 1 53 2" xfId="17681"/>
    <cellStyle name="强调文字颜色 1 53 3" xfId="26355"/>
    <cellStyle name="强调文字颜色 1 54" xfId="4118"/>
    <cellStyle name="强调文字颜色 1 54 2" xfId="17682"/>
    <cellStyle name="强调文字颜色 1 54 3" xfId="26362"/>
    <cellStyle name="强调文字颜色 1 55" xfId="4123"/>
    <cellStyle name="强调文字颜色 1 55 2" xfId="17683"/>
    <cellStyle name="强调文字颜色 1 55 3" xfId="26367"/>
    <cellStyle name="强调文字颜色 1 56" xfId="4192"/>
    <cellStyle name="强调文字颜色 1 56 2" xfId="17684"/>
    <cellStyle name="强调文字颜色 1 56 3" xfId="26436"/>
    <cellStyle name="强调文字颜色 1 57" xfId="4200"/>
    <cellStyle name="强调文字颜色 1 57 2" xfId="17685"/>
    <cellStyle name="强调文字颜色 1 57 3" xfId="26444"/>
    <cellStyle name="强调文字颜色 1 58" xfId="4207"/>
    <cellStyle name="强调文字颜色 1 58 2" xfId="17686"/>
    <cellStyle name="强调文字颜色 1 58 3" xfId="26451"/>
    <cellStyle name="强调文字颜色 1 59" xfId="4212"/>
    <cellStyle name="强调文字颜色 1 59 2" xfId="17687"/>
    <cellStyle name="强调文字颜色 1 59 3" xfId="26456"/>
    <cellStyle name="强调文字颜色 1 6" xfId="3070"/>
    <cellStyle name="强调文字颜色 1 6 2" xfId="17688"/>
    <cellStyle name="强调文字颜色 1 6 3" xfId="25314"/>
    <cellStyle name="强调文字颜色 1 60" xfId="4291"/>
    <cellStyle name="强调文字颜色 1 60 2" xfId="17689"/>
    <cellStyle name="强调文字颜色 1 60 3" xfId="26535"/>
    <cellStyle name="强调文字颜色 1 61" xfId="4316"/>
    <cellStyle name="强调文字颜色 1 61 2" xfId="17690"/>
    <cellStyle name="强调文字颜色 1 61 3" xfId="26560"/>
    <cellStyle name="强调文字颜色 1 62" xfId="4334"/>
    <cellStyle name="强调文字颜色 1 62 2" xfId="17691"/>
    <cellStyle name="强调文字颜色 1 62 3" xfId="26578"/>
    <cellStyle name="强调文字颜色 1 63" xfId="4351"/>
    <cellStyle name="强调文字颜色 1 63 2" xfId="17692"/>
    <cellStyle name="强调文字颜色 1 63 3" xfId="26595"/>
    <cellStyle name="强调文字颜色 1 64" xfId="7221"/>
    <cellStyle name="强调文字颜色 1 64 2" xfId="17693"/>
    <cellStyle name="强调文字颜色 1 64 3" xfId="29465"/>
    <cellStyle name="强调文字颜色 1 65" xfId="7290"/>
    <cellStyle name="强调文字颜色 1 65 2" xfId="17694"/>
    <cellStyle name="强调文字颜色 1 65 3" xfId="29534"/>
    <cellStyle name="强调文字颜色 1 66" xfId="7298"/>
    <cellStyle name="强调文字颜色 1 66 2" xfId="17695"/>
    <cellStyle name="强调文字颜色 1 66 3" xfId="29542"/>
    <cellStyle name="强调文字颜色 1 67" xfId="7305"/>
    <cellStyle name="强调文字颜色 1 67 2" xfId="17696"/>
    <cellStyle name="强调文字颜色 1 67 3" xfId="29549"/>
    <cellStyle name="强调文字颜色 1 68" xfId="7310"/>
    <cellStyle name="强调文字颜色 1 68 2" xfId="17697"/>
    <cellStyle name="强调文字颜色 1 68 3" xfId="29554"/>
    <cellStyle name="强调文字颜色 1 69" xfId="7383"/>
    <cellStyle name="强调文字颜色 1 69 2" xfId="17698"/>
    <cellStyle name="强调文字颜色 1 69 3" xfId="29627"/>
    <cellStyle name="强调文字颜色 1 7" xfId="3075"/>
    <cellStyle name="强调文字颜色 1 7 2" xfId="17699"/>
    <cellStyle name="强调文字颜色 1 7 3" xfId="25319"/>
    <cellStyle name="强调文字颜色 1 70" xfId="7401"/>
    <cellStyle name="强调文字颜色 1 70 2" xfId="17700"/>
    <cellStyle name="强调文字颜色 1 70 3" xfId="29645"/>
    <cellStyle name="强调文字颜色 1 71" xfId="7408"/>
    <cellStyle name="强调文字颜色 1 71 2" xfId="17701"/>
    <cellStyle name="强调文字颜色 1 71 3" xfId="29652"/>
    <cellStyle name="强调文字颜色 1 72" xfId="7415"/>
    <cellStyle name="强调文字颜色 1 72 2" xfId="17702"/>
    <cellStyle name="强调文字颜色 1 72 3" xfId="29659"/>
    <cellStyle name="强调文字颜色 1 73" xfId="7420"/>
    <cellStyle name="强调文字颜色 1 73 2" xfId="17703"/>
    <cellStyle name="强调文字颜色 1 73 3" xfId="29664"/>
    <cellStyle name="强调文字颜色 1 74" xfId="7484"/>
    <cellStyle name="强调文字颜色 1 74 2" xfId="17704"/>
    <cellStyle name="强调文字颜色 1 74 3" xfId="29728"/>
    <cellStyle name="强调文字颜色 1 75" xfId="7492"/>
    <cellStyle name="强调文字颜色 1 75 2" xfId="17705"/>
    <cellStyle name="强调文字颜色 1 75 3" xfId="29736"/>
    <cellStyle name="强调文字颜色 1 76" xfId="7499"/>
    <cellStyle name="强调文字颜色 1 76 2" xfId="17706"/>
    <cellStyle name="强调文字颜色 1 76 3" xfId="29743"/>
    <cellStyle name="强调文字颜色 1 77" xfId="7504"/>
    <cellStyle name="强调文字颜色 1 77 2" xfId="17707"/>
    <cellStyle name="强调文字颜色 1 77 3" xfId="29748"/>
    <cellStyle name="强调文字颜色 1 78" xfId="7569"/>
    <cellStyle name="强调文字颜色 1 78 2" xfId="17708"/>
    <cellStyle name="强调文字颜色 1 78 3" xfId="29813"/>
    <cellStyle name="强调文字颜色 1 79" xfId="7576"/>
    <cellStyle name="强调文字颜色 1 79 2" xfId="17709"/>
    <cellStyle name="强调文字颜色 1 79 3" xfId="29820"/>
    <cellStyle name="强调文字颜色 1 8" xfId="3113"/>
    <cellStyle name="强调文字颜色 1 8 2" xfId="17710"/>
    <cellStyle name="强调文字颜色 1 8 3" xfId="25357"/>
    <cellStyle name="强调文字颜色 1 80" xfId="7583"/>
    <cellStyle name="强调文字颜色 1 80 2" xfId="17711"/>
    <cellStyle name="强调文字颜色 1 80 3" xfId="29827"/>
    <cellStyle name="强调文字颜色 1 81" xfId="7588"/>
    <cellStyle name="强调文字颜色 1 81 2" xfId="17712"/>
    <cellStyle name="强调文字颜色 1 81 3" xfId="29832"/>
    <cellStyle name="强调文字颜色 1 82" xfId="7652"/>
    <cellStyle name="强调文字颜色 1 82 2" xfId="17713"/>
    <cellStyle name="强调文字颜色 1 82 3" xfId="29896"/>
    <cellStyle name="强调文字颜色 1 83" xfId="7660"/>
    <cellStyle name="强调文字颜色 1 83 2" xfId="17714"/>
    <cellStyle name="强调文字颜色 1 83 3" xfId="29904"/>
    <cellStyle name="强调文字颜色 1 84" xfId="7667"/>
    <cellStyle name="强调文字颜色 1 84 2" xfId="17715"/>
    <cellStyle name="强调文字颜色 1 84 3" xfId="29911"/>
    <cellStyle name="强调文字颜色 1 85" xfId="7672"/>
    <cellStyle name="强调文字颜色 1 85 2" xfId="17716"/>
    <cellStyle name="强调文字颜色 1 85 3" xfId="29916"/>
    <cellStyle name="强调文字颜色 1 86" xfId="7741"/>
    <cellStyle name="强调文字颜色 1 86 2" xfId="17717"/>
    <cellStyle name="强调文字颜色 1 86 3" xfId="29985"/>
    <cellStyle name="强调文字颜色 1 87" xfId="7749"/>
    <cellStyle name="强调文字颜色 1 87 2" xfId="17718"/>
    <cellStyle name="强调文字颜色 1 87 3" xfId="29993"/>
    <cellStyle name="强调文字颜色 1 88" xfId="7756"/>
    <cellStyle name="强调文字颜色 1 88 2" xfId="17719"/>
    <cellStyle name="强调文字颜色 1 88 3" xfId="30000"/>
    <cellStyle name="强调文字颜色 1 89" xfId="7761"/>
    <cellStyle name="强调文字颜色 1 89 2" xfId="17720"/>
    <cellStyle name="强调文字颜色 1 89 3" xfId="30005"/>
    <cellStyle name="强调文字颜色 1 9" xfId="3122"/>
    <cellStyle name="强调文字颜色 1 9 2" xfId="17721"/>
    <cellStyle name="强调文字颜色 1 9 3" xfId="25366"/>
    <cellStyle name="强调文字颜色 1 90" xfId="7827"/>
    <cellStyle name="强调文字颜色 1 90 2" xfId="17722"/>
    <cellStyle name="强调文字颜色 1 90 3" xfId="30071"/>
    <cellStyle name="强调文字颜色 1 91" xfId="7843"/>
    <cellStyle name="强调文字颜色 1 91 2" xfId="17723"/>
    <cellStyle name="强调文字颜色 1 91 3" xfId="30087"/>
    <cellStyle name="强调文字颜色 1 92" xfId="7883"/>
    <cellStyle name="强调文字颜色 1 92 2" xfId="17724"/>
    <cellStyle name="强调文字颜色 1 92 3" xfId="30127"/>
    <cellStyle name="强调文字颜色 1 93" xfId="7904"/>
    <cellStyle name="强调文字颜色 1 93 2" xfId="17725"/>
    <cellStyle name="强调文字颜色 1 93 3" xfId="30148"/>
    <cellStyle name="强调文字颜色 1 94" xfId="7925"/>
    <cellStyle name="强调文字颜色 1 94 2" xfId="17726"/>
    <cellStyle name="强调文字颜色 1 94 3" xfId="30169"/>
    <cellStyle name="强调文字颜色 1 95" xfId="7946"/>
    <cellStyle name="强调文字颜色 1 95 2" xfId="17727"/>
    <cellStyle name="强调文字颜色 1 95 3" xfId="30190"/>
    <cellStyle name="强调文字颜色 1 96" xfId="7967"/>
    <cellStyle name="强调文字颜色 1 96 2" xfId="17728"/>
    <cellStyle name="强调文字颜色 1 96 3" xfId="30211"/>
    <cellStyle name="强调文字颜色 1 97" xfId="7986"/>
    <cellStyle name="强调文字颜色 1 97 2" xfId="17729"/>
    <cellStyle name="强调文字颜色 1 97 3" xfId="30230"/>
    <cellStyle name="强调文字颜色 1 98" xfId="8009"/>
    <cellStyle name="强调文字颜色 1 98 2" xfId="17730"/>
    <cellStyle name="强调文字颜色 1 98 3" xfId="30253"/>
    <cellStyle name="强调文字颜色 1 99" xfId="8030"/>
    <cellStyle name="强调文字颜色 1 99 2" xfId="17731"/>
    <cellStyle name="强调文字颜色 1 99 3" xfId="30274"/>
    <cellStyle name="强调文字颜色 2 10" xfId="3196"/>
    <cellStyle name="强调文字颜色 2 10 2" xfId="17732"/>
    <cellStyle name="强调文字颜色 2 10 3" xfId="25440"/>
    <cellStyle name="强调文字颜色 2 100" xfId="8047"/>
    <cellStyle name="强调文字颜色 2 100 2" xfId="17733"/>
    <cellStyle name="强调文字颜色 2 100 3" xfId="30291"/>
    <cellStyle name="强调文字颜色 2 101" xfId="8068"/>
    <cellStyle name="强调文字颜色 2 101 2" xfId="17734"/>
    <cellStyle name="强调文字颜色 2 101 3" xfId="30312"/>
    <cellStyle name="强调文字颜色 2 102" xfId="8089"/>
    <cellStyle name="强调文字颜色 2 102 2" xfId="17735"/>
    <cellStyle name="强调文字颜色 2 102 3" xfId="30333"/>
    <cellStyle name="强调文字颜色 2 103" xfId="8110"/>
    <cellStyle name="强调文字颜色 2 103 2" xfId="17736"/>
    <cellStyle name="强调文字颜色 2 103 3" xfId="30354"/>
    <cellStyle name="强调文字颜色 2 104" xfId="8129"/>
    <cellStyle name="强调文字颜色 2 104 2" xfId="17737"/>
    <cellStyle name="强调文字颜色 2 104 3" xfId="30373"/>
    <cellStyle name="强调文字颜色 2 105" xfId="8152"/>
    <cellStyle name="强调文字颜色 2 105 2" xfId="17738"/>
    <cellStyle name="强调文字颜色 2 105 3" xfId="30396"/>
    <cellStyle name="强调文字颜色 2 106" xfId="8172"/>
    <cellStyle name="强调文字颜色 2 106 2" xfId="17739"/>
    <cellStyle name="强调文字颜色 2 106 3" xfId="30416"/>
    <cellStyle name="强调文字颜色 2 107" xfId="8194"/>
    <cellStyle name="强调文字颜色 2 107 2" xfId="17740"/>
    <cellStyle name="强调文字颜色 2 107 3" xfId="30438"/>
    <cellStyle name="强调文字颜色 2 108" xfId="8214"/>
    <cellStyle name="强调文字颜色 2 108 2" xfId="17741"/>
    <cellStyle name="强调文字颜色 2 108 3" xfId="30458"/>
    <cellStyle name="强调文字颜色 2 109" xfId="8235"/>
    <cellStyle name="强调文字颜色 2 109 2" xfId="17742"/>
    <cellStyle name="强调文字颜色 2 109 3" xfId="30479"/>
    <cellStyle name="强调文字颜色 2 11" xfId="3223"/>
    <cellStyle name="强调文字颜色 2 11 2" xfId="17743"/>
    <cellStyle name="强调文字颜色 2 11 3" xfId="25467"/>
    <cellStyle name="强调文字颜色 2 110" xfId="8256"/>
    <cellStyle name="强调文字颜色 2 110 2" xfId="17744"/>
    <cellStyle name="强调文字颜色 2 110 3" xfId="30500"/>
    <cellStyle name="强调文字颜色 2 111" xfId="8271"/>
    <cellStyle name="强调文字颜色 2 111 2" xfId="17745"/>
    <cellStyle name="强调文字颜色 2 111 3" xfId="30515"/>
    <cellStyle name="强调文字颜色 2 112" xfId="8296"/>
    <cellStyle name="强调文字颜色 2 112 2" xfId="17746"/>
    <cellStyle name="强调文字颜色 2 112 3" xfId="30540"/>
    <cellStyle name="强调文字颜色 2 113" xfId="8314"/>
    <cellStyle name="强调文字颜色 2 113 2" xfId="17747"/>
    <cellStyle name="强调文字颜色 2 113 3" xfId="30558"/>
    <cellStyle name="强调文字颜色 2 114" xfId="8328"/>
    <cellStyle name="强调文字颜色 2 114 2" xfId="17748"/>
    <cellStyle name="强调文字颜色 2 114 3" xfId="30572"/>
    <cellStyle name="强调文字颜色 2 115" xfId="8336"/>
    <cellStyle name="强调文字颜色 2 115 2" xfId="17749"/>
    <cellStyle name="强调文字颜色 2 115 3" xfId="30580"/>
    <cellStyle name="强调文字颜色 2 116" xfId="8343"/>
    <cellStyle name="强调文字颜色 2 116 2" xfId="17750"/>
    <cellStyle name="强调文字颜色 2 116 3" xfId="30587"/>
    <cellStyle name="强调文字颜色 2 117" xfId="10110"/>
    <cellStyle name="强调文字颜色 2 117 2" xfId="17751"/>
    <cellStyle name="强调文字颜色 2 117 3" xfId="31198"/>
    <cellStyle name="强调文字颜色 2 118" xfId="10115"/>
    <cellStyle name="强调文字颜色 2 118 2" xfId="17752"/>
    <cellStyle name="强调文字颜色 2 118 3" xfId="31203"/>
    <cellStyle name="强调文字颜色 2 119" xfId="10125"/>
    <cellStyle name="强调文字颜色 2 119 2" xfId="17753"/>
    <cellStyle name="强调文字颜色 2 119 3" xfId="31213"/>
    <cellStyle name="强调文字颜色 2 12" xfId="3244"/>
    <cellStyle name="强调文字颜色 2 12 2" xfId="17754"/>
    <cellStyle name="强调文字颜色 2 12 3" xfId="25488"/>
    <cellStyle name="强调文字颜色 2 120" xfId="10197"/>
    <cellStyle name="强调文字颜色 2 120 2" xfId="17755"/>
    <cellStyle name="强调文字颜色 2 120 3" xfId="31285"/>
    <cellStyle name="强调文字颜色 2 121" xfId="10223"/>
    <cellStyle name="强调文字颜色 2 121 2" xfId="17756"/>
    <cellStyle name="强调文字颜色 2 121 3" xfId="31311"/>
    <cellStyle name="强调文字颜色 2 122" xfId="10248"/>
    <cellStyle name="强调文字颜色 2 122 2" xfId="17757"/>
    <cellStyle name="强调文字颜色 2 122 3" xfId="31336"/>
    <cellStyle name="强调文字颜色 2 123" xfId="10262"/>
    <cellStyle name="强调文字颜色 2 123 2" xfId="17758"/>
    <cellStyle name="强调文字颜色 2 123 3" xfId="31350"/>
    <cellStyle name="强调文字颜色 2 124" xfId="10278"/>
    <cellStyle name="强调文字颜色 2 124 2" xfId="17759"/>
    <cellStyle name="强调文字颜色 2 124 3" xfId="31366"/>
    <cellStyle name="强调文字颜色 2 125" xfId="10286"/>
    <cellStyle name="强调文字颜色 2 125 2" xfId="17760"/>
    <cellStyle name="强调文字颜色 2 125 3" xfId="31374"/>
    <cellStyle name="强调文字颜色 2 126" xfId="10293"/>
    <cellStyle name="强调文字颜色 2 126 2" xfId="17761"/>
    <cellStyle name="强调文字颜色 2 126 3" xfId="31381"/>
    <cellStyle name="强调文字颜色 2 127" xfId="10301"/>
    <cellStyle name="强调文字颜色 2 127 2" xfId="17762"/>
    <cellStyle name="强调文字颜色 2 127 3" xfId="31389"/>
    <cellStyle name="强调文字颜色 2 128" xfId="10364"/>
    <cellStyle name="强调文字颜色 2 128 2" xfId="17763"/>
    <cellStyle name="强调文字颜色 2 128 3" xfId="31452"/>
    <cellStyle name="强调文字颜色 2 129" xfId="10379"/>
    <cellStyle name="强调文字颜色 2 129 2" xfId="17764"/>
    <cellStyle name="强调文字颜色 2 129 3" xfId="31467"/>
    <cellStyle name="强调文字颜色 2 13" xfId="3265"/>
    <cellStyle name="强调文字颜色 2 13 2" xfId="17765"/>
    <cellStyle name="强调文字颜色 2 13 3" xfId="25509"/>
    <cellStyle name="强调文字颜色 2 130" xfId="10387"/>
    <cellStyle name="强调文字颜色 2 130 2" xfId="17766"/>
    <cellStyle name="强调文字颜色 2 130 3" xfId="31475"/>
    <cellStyle name="强调文字颜色 2 131" xfId="10397"/>
    <cellStyle name="强调文字颜色 2 131 2" xfId="17767"/>
    <cellStyle name="强调文字颜色 2 131 3" xfId="31485"/>
    <cellStyle name="强调文字颜色 2 132" xfId="10469"/>
    <cellStyle name="强调文字颜色 2 132 2" xfId="17768"/>
    <cellStyle name="强调文字颜色 2 132 3" xfId="31557"/>
    <cellStyle name="强调文字颜色 2 133" xfId="10494"/>
    <cellStyle name="强调文字颜色 2 133 2" xfId="17769"/>
    <cellStyle name="强调文字颜色 2 133 3" xfId="31582"/>
    <cellStyle name="强调文字颜色 2 134" xfId="10515"/>
    <cellStyle name="强调文字颜色 2 134 2" xfId="17770"/>
    <cellStyle name="强调文字颜色 2 134 3" xfId="31603"/>
    <cellStyle name="强调文字颜色 2 135" xfId="10536"/>
    <cellStyle name="强调文字颜色 2 135 2" xfId="17771"/>
    <cellStyle name="强调文字颜色 2 135 3" xfId="31624"/>
    <cellStyle name="强调文字颜色 2 136" xfId="10551"/>
    <cellStyle name="强调文字颜色 2 136 2" xfId="17772"/>
    <cellStyle name="强调文字颜色 2 136 3" xfId="31639"/>
    <cellStyle name="强调文字颜色 2 137" xfId="10559"/>
    <cellStyle name="强调文字颜色 2 137 2" xfId="17773"/>
    <cellStyle name="强调文字颜色 2 137 3" xfId="31647"/>
    <cellStyle name="强调文字颜色 2 138" xfId="10566"/>
    <cellStyle name="强调文字颜色 2 138 2" xfId="17774"/>
    <cellStyle name="强调文字颜色 2 138 3" xfId="31654"/>
    <cellStyle name="强调文字颜色 2 139" xfId="10606"/>
    <cellStyle name="强调文字颜色 2 139 2" xfId="17775"/>
    <cellStyle name="强调文字颜色 2 139 3" xfId="31694"/>
    <cellStyle name="强调文字颜色 2 14" xfId="3286"/>
    <cellStyle name="强调文字颜色 2 14 2" xfId="17776"/>
    <cellStyle name="强调文字颜色 2 14 3" xfId="25530"/>
    <cellStyle name="强调文字颜色 2 140" xfId="10614"/>
    <cellStyle name="强调文字颜色 2 140 2" xfId="17777"/>
    <cellStyle name="强调文字颜色 2 140 3" xfId="31702"/>
    <cellStyle name="强调文字颜色 2 141" xfId="10662"/>
    <cellStyle name="强调文字颜色 2 141 2" xfId="17778"/>
    <cellStyle name="强调文字颜色 2 141 3" xfId="31750"/>
    <cellStyle name="强调文字颜色 2 142" xfId="10669"/>
    <cellStyle name="强调文字颜色 2 142 2" xfId="17779"/>
    <cellStyle name="强调文字颜色 2 142 3" xfId="31757"/>
    <cellStyle name="强调文字颜色 2 15" xfId="3307"/>
    <cellStyle name="强调文字颜色 2 15 2" xfId="17780"/>
    <cellStyle name="强调文字颜色 2 15 3" xfId="25551"/>
    <cellStyle name="强调文字颜色 2 16" xfId="3328"/>
    <cellStyle name="强调文字颜色 2 16 2" xfId="17781"/>
    <cellStyle name="强调文字颜色 2 16 3" xfId="25572"/>
    <cellStyle name="强调文字颜色 2 17" xfId="3344"/>
    <cellStyle name="强调文字颜色 2 17 2" xfId="17782"/>
    <cellStyle name="强调文字颜色 2 17 3" xfId="25588"/>
    <cellStyle name="强调文字颜色 2 18" xfId="3358"/>
    <cellStyle name="强调文字颜色 2 18 2" xfId="17783"/>
    <cellStyle name="强调文字颜色 2 18 3" xfId="25602"/>
    <cellStyle name="强调文字颜色 2 19" xfId="3366"/>
    <cellStyle name="强调文字颜色 2 19 2" xfId="17784"/>
    <cellStyle name="强调文字颜色 2 19 3" xfId="25610"/>
    <cellStyle name="强调文字颜色 2 2" xfId="2550"/>
    <cellStyle name="强调文字颜色 2 2 2" xfId="17785"/>
    <cellStyle name="强调文字颜色 2 2 3" xfId="24825"/>
    <cellStyle name="强调文字颜色 2 20" xfId="3373"/>
    <cellStyle name="强调文字颜色 2 20 2" xfId="17786"/>
    <cellStyle name="强调文字颜色 2 20 3" xfId="25617"/>
    <cellStyle name="强调文字颜色 2 21" xfId="3380"/>
    <cellStyle name="强调文字颜色 2 21 2" xfId="17787"/>
    <cellStyle name="强调文字颜色 2 21 3" xfId="25624"/>
    <cellStyle name="强调文字颜色 2 22" xfId="3415"/>
    <cellStyle name="强调文字颜色 2 22 2" xfId="17788"/>
    <cellStyle name="强调文字颜色 2 22 3" xfId="25659"/>
    <cellStyle name="强调文字颜色 2 23" xfId="3424"/>
    <cellStyle name="强调文字颜色 2 23 2" xfId="17789"/>
    <cellStyle name="强调文字颜色 2 23 3" xfId="25668"/>
    <cellStyle name="强调文字颜色 2 24" xfId="3487"/>
    <cellStyle name="强调文字颜色 2 24 2" xfId="17790"/>
    <cellStyle name="强调文字颜色 2 24 3" xfId="25731"/>
    <cellStyle name="强调文字颜色 2 25" xfId="3497"/>
    <cellStyle name="强调文字颜色 2 25 2" xfId="17791"/>
    <cellStyle name="强调文字颜色 2 25 3" xfId="25741"/>
    <cellStyle name="强调文字颜色 2 26" xfId="3504"/>
    <cellStyle name="强调文字颜色 2 26 2" xfId="17792"/>
    <cellStyle name="强调文字颜色 2 26 3" xfId="25748"/>
    <cellStyle name="强调文字颜色 2 27" xfId="3514"/>
    <cellStyle name="强调文字颜色 2 27 2" xfId="17793"/>
    <cellStyle name="强调文字颜色 2 27 3" xfId="25758"/>
    <cellStyle name="强调文字颜色 2 28" xfId="3577"/>
    <cellStyle name="强调文字颜色 2 28 2" xfId="17794"/>
    <cellStyle name="强调文字颜色 2 28 3" xfId="25821"/>
    <cellStyle name="强调文字颜色 2 29" xfId="3586"/>
    <cellStyle name="强调文字颜色 2 29 2" xfId="17795"/>
    <cellStyle name="强调文字颜色 2 29 3" xfId="25830"/>
    <cellStyle name="强调文字颜色 2 3" xfId="2995"/>
    <cellStyle name="强调文字颜色 2 3 2" xfId="17796"/>
    <cellStyle name="强调文字颜色 2 3 3" xfId="25239"/>
    <cellStyle name="强调文字颜色 2 30" xfId="3593"/>
    <cellStyle name="强调文字颜色 2 30 2" xfId="17797"/>
    <cellStyle name="强调文字颜色 2 30 3" xfId="25837"/>
    <cellStyle name="强调文字颜色 2 31" xfId="3603"/>
    <cellStyle name="强调文字颜色 2 31 2" xfId="17798"/>
    <cellStyle name="强调文字颜色 2 31 3" xfId="25847"/>
    <cellStyle name="强调文字颜色 2 32" xfId="3663"/>
    <cellStyle name="强调文字颜色 2 32 2" xfId="17799"/>
    <cellStyle name="强调文字颜色 2 32 3" xfId="25907"/>
    <cellStyle name="强调文字颜色 2 33" xfId="3675"/>
    <cellStyle name="强调文字颜色 2 33 2" xfId="17800"/>
    <cellStyle name="强调文字颜色 2 33 3" xfId="25919"/>
    <cellStyle name="强调文字颜色 2 34" xfId="3682"/>
    <cellStyle name="强调文字颜色 2 34 2" xfId="17801"/>
    <cellStyle name="强调文字颜色 2 34 3" xfId="25926"/>
    <cellStyle name="强调文字颜色 2 35" xfId="3690"/>
    <cellStyle name="强调文字颜色 2 35 2" xfId="17802"/>
    <cellStyle name="强调文字颜色 2 35 3" xfId="25934"/>
    <cellStyle name="强调文字颜色 2 36" xfId="3751"/>
    <cellStyle name="强调文字颜色 2 36 2" xfId="17803"/>
    <cellStyle name="强调文字颜色 2 36 3" xfId="25995"/>
    <cellStyle name="强调文字颜色 2 37" xfId="3759"/>
    <cellStyle name="强调文字颜色 2 37 2" xfId="17804"/>
    <cellStyle name="强调文字颜色 2 37 3" xfId="26003"/>
    <cellStyle name="强调文字颜色 2 38" xfId="3766"/>
    <cellStyle name="强调文字颜色 2 38 2" xfId="17805"/>
    <cellStyle name="强调文字颜色 2 38 3" xfId="26010"/>
    <cellStyle name="强调文字颜色 2 39" xfId="3775"/>
    <cellStyle name="强调文字颜色 2 39 2" xfId="17806"/>
    <cellStyle name="强调文字颜色 2 39 3" xfId="26019"/>
    <cellStyle name="强调文字颜色 2 4" xfId="3053"/>
    <cellStyle name="强调文字颜色 2 4 2" xfId="17807"/>
    <cellStyle name="强调文字颜色 2 4 3" xfId="25297"/>
    <cellStyle name="强调文字颜色 2 40" xfId="3834"/>
    <cellStyle name="强调文字颜色 2 40 2" xfId="17808"/>
    <cellStyle name="强调文字颜色 2 40 3" xfId="26078"/>
    <cellStyle name="强调文字颜色 2 41" xfId="3843"/>
    <cellStyle name="强调文字颜色 2 41 2" xfId="17809"/>
    <cellStyle name="强调文字颜色 2 41 3" xfId="26087"/>
    <cellStyle name="强调文字颜色 2 42" xfId="3850"/>
    <cellStyle name="强调文字颜色 2 42 2" xfId="17810"/>
    <cellStyle name="强调文字颜色 2 42 3" xfId="26094"/>
    <cellStyle name="强调文字颜色 2 43" xfId="3859"/>
    <cellStyle name="强调文字颜色 2 43 2" xfId="17811"/>
    <cellStyle name="强调文字颜色 2 43 3" xfId="26103"/>
    <cellStyle name="强调文字颜色 2 44" xfId="3922"/>
    <cellStyle name="强调文字颜色 2 44 2" xfId="17812"/>
    <cellStyle name="强调文字颜色 2 44 3" xfId="26166"/>
    <cellStyle name="强调文字颜色 2 45" xfId="3932"/>
    <cellStyle name="强调文字颜色 2 45 2" xfId="17813"/>
    <cellStyle name="强调文字颜色 2 45 3" xfId="26176"/>
    <cellStyle name="强调文字颜色 2 46" xfId="3939"/>
    <cellStyle name="强调文字颜色 2 46 2" xfId="17814"/>
    <cellStyle name="强调文字颜色 2 46 3" xfId="26183"/>
    <cellStyle name="强调文字颜色 2 47" xfId="3947"/>
    <cellStyle name="强调文字颜色 2 47 2" xfId="17815"/>
    <cellStyle name="强调文字颜色 2 47 3" xfId="26191"/>
    <cellStyle name="强调文字颜色 2 48" xfId="4010"/>
    <cellStyle name="强调文字颜色 2 48 2" xfId="17816"/>
    <cellStyle name="强调文字颜色 2 48 3" xfId="26254"/>
    <cellStyle name="强调文字颜色 2 49" xfId="4020"/>
    <cellStyle name="强调文字颜色 2 49 2" xfId="17817"/>
    <cellStyle name="强调文字颜色 2 49 3" xfId="26264"/>
    <cellStyle name="强调文字颜色 2 5" xfId="3062"/>
    <cellStyle name="强调文字颜色 2 5 2" xfId="17818"/>
    <cellStyle name="强调文字颜色 2 5 3" xfId="25306"/>
    <cellStyle name="强调文字颜色 2 50" xfId="4028"/>
    <cellStyle name="强调文字颜色 2 50 2" xfId="17819"/>
    <cellStyle name="强调文字颜色 2 50 3" xfId="26272"/>
    <cellStyle name="强调文字颜色 2 51" xfId="4038"/>
    <cellStyle name="强调文字颜色 2 51 2" xfId="17820"/>
    <cellStyle name="强调文字颜色 2 51 3" xfId="26282"/>
    <cellStyle name="强调文字颜色 2 52" xfId="4098"/>
    <cellStyle name="强调文字颜色 2 52 2" xfId="17821"/>
    <cellStyle name="强调文字颜色 2 52 3" xfId="26342"/>
    <cellStyle name="强调文字颜色 2 53" xfId="4110"/>
    <cellStyle name="强调文字颜色 2 53 2" xfId="17822"/>
    <cellStyle name="强调文字颜色 2 53 3" xfId="26354"/>
    <cellStyle name="强调文字颜色 2 54" xfId="4117"/>
    <cellStyle name="强调文字颜色 2 54 2" xfId="17823"/>
    <cellStyle name="强调文字颜色 2 54 3" xfId="26361"/>
    <cellStyle name="强调文字颜色 2 55" xfId="4127"/>
    <cellStyle name="强调文字颜色 2 55 2" xfId="17824"/>
    <cellStyle name="强调文字颜色 2 55 3" xfId="26371"/>
    <cellStyle name="强调文字颜色 2 56" xfId="4190"/>
    <cellStyle name="强调文字颜色 2 56 2" xfId="17825"/>
    <cellStyle name="强调文字颜色 2 56 3" xfId="26434"/>
    <cellStyle name="强调文字颜色 2 57" xfId="4199"/>
    <cellStyle name="强调文字颜色 2 57 2" xfId="17826"/>
    <cellStyle name="强调文字颜色 2 57 3" xfId="26443"/>
    <cellStyle name="强调文字颜色 2 58" xfId="4206"/>
    <cellStyle name="强调文字颜色 2 58 2" xfId="17827"/>
    <cellStyle name="强调文字颜色 2 58 3" xfId="26450"/>
    <cellStyle name="强调文字颜色 2 59" xfId="4216"/>
    <cellStyle name="强调文字颜色 2 59 2" xfId="17828"/>
    <cellStyle name="强调文字颜色 2 59 3" xfId="26460"/>
    <cellStyle name="强调文字颜色 2 6" xfId="3069"/>
    <cellStyle name="强调文字颜色 2 6 2" xfId="17829"/>
    <cellStyle name="强调文字颜色 2 6 3" xfId="25313"/>
    <cellStyle name="强调文字颜色 2 60" xfId="4287"/>
    <cellStyle name="强调文字颜色 2 60 2" xfId="17830"/>
    <cellStyle name="强调文字颜色 2 60 3" xfId="26531"/>
    <cellStyle name="强调文字颜色 2 61" xfId="4312"/>
    <cellStyle name="强调文字颜色 2 61 2" xfId="17831"/>
    <cellStyle name="强调文字颜色 2 61 3" xfId="26556"/>
    <cellStyle name="强调文字颜色 2 62" xfId="4331"/>
    <cellStyle name="强调文字颜色 2 62 2" xfId="17832"/>
    <cellStyle name="强调文字颜色 2 62 3" xfId="26575"/>
    <cellStyle name="强调文字颜色 2 63" xfId="4347"/>
    <cellStyle name="强调文字颜色 2 63 2" xfId="17833"/>
    <cellStyle name="强调文字颜色 2 63 3" xfId="26591"/>
    <cellStyle name="强调文字颜色 2 64" xfId="7225"/>
    <cellStyle name="强调文字颜色 2 64 2" xfId="17834"/>
    <cellStyle name="强调文字颜色 2 64 3" xfId="29469"/>
    <cellStyle name="强调文字颜色 2 65" xfId="7288"/>
    <cellStyle name="强调文字颜色 2 65 2" xfId="17835"/>
    <cellStyle name="强调文字颜色 2 65 3" xfId="29532"/>
    <cellStyle name="强调文字颜色 2 66" xfId="7297"/>
    <cellStyle name="强调文字颜色 2 66 2" xfId="17836"/>
    <cellStyle name="强调文字颜色 2 66 3" xfId="29541"/>
    <cellStyle name="强调文字颜色 2 67" xfId="7304"/>
    <cellStyle name="强调文字颜色 2 67 2" xfId="17837"/>
    <cellStyle name="强调文字颜色 2 67 3" xfId="29548"/>
    <cellStyle name="强调文字颜色 2 68" xfId="7314"/>
    <cellStyle name="强调文字颜色 2 68 2" xfId="17838"/>
    <cellStyle name="强调文字颜色 2 68 3" xfId="29558"/>
    <cellStyle name="强调文字颜色 2 69" xfId="7381"/>
    <cellStyle name="强调文字颜色 2 69 2" xfId="17839"/>
    <cellStyle name="强调文字颜色 2 69 3" xfId="29625"/>
    <cellStyle name="强调文字颜色 2 7" xfId="3077"/>
    <cellStyle name="强调文字颜色 2 7 2" xfId="17840"/>
    <cellStyle name="强调文字颜色 2 7 3" xfId="25321"/>
    <cellStyle name="强调文字颜色 2 70" xfId="7399"/>
    <cellStyle name="强调文字颜色 2 70 2" xfId="17841"/>
    <cellStyle name="强调文字颜色 2 70 3" xfId="29643"/>
    <cellStyle name="强调文字颜色 2 71" xfId="7407"/>
    <cellStyle name="强调文字颜色 2 71 2" xfId="17842"/>
    <cellStyle name="强调文字颜色 2 71 3" xfId="29651"/>
    <cellStyle name="强调文字颜色 2 72" xfId="7414"/>
    <cellStyle name="强调文字颜色 2 72 2" xfId="17843"/>
    <cellStyle name="强调文字颜色 2 72 3" xfId="29658"/>
    <cellStyle name="强调文字颜色 2 73" xfId="7422"/>
    <cellStyle name="强调文字颜色 2 73 2" xfId="17844"/>
    <cellStyle name="强调文字颜色 2 73 3" xfId="29666"/>
    <cellStyle name="强调文字颜色 2 74" xfId="7482"/>
    <cellStyle name="强调文字颜色 2 74 2" xfId="17845"/>
    <cellStyle name="强调文字颜色 2 74 3" xfId="29726"/>
    <cellStyle name="强调文字颜色 2 75" xfId="7491"/>
    <cellStyle name="强调文字颜色 2 75 2" xfId="17846"/>
    <cellStyle name="强调文字颜色 2 75 3" xfId="29735"/>
    <cellStyle name="强调文字颜色 2 76" xfId="7498"/>
    <cellStyle name="强调文字颜色 2 76 2" xfId="17847"/>
    <cellStyle name="强调文字颜色 2 76 3" xfId="29742"/>
    <cellStyle name="强调文字颜色 2 77" xfId="7506"/>
    <cellStyle name="强调文字颜色 2 77 2" xfId="17848"/>
    <cellStyle name="强调文字颜色 2 77 3" xfId="29750"/>
    <cellStyle name="强调文字颜色 2 78" xfId="7567"/>
    <cellStyle name="强调文字颜色 2 78 2" xfId="17849"/>
    <cellStyle name="强调文字颜色 2 78 3" xfId="29811"/>
    <cellStyle name="强调文字颜色 2 79" xfId="7575"/>
    <cellStyle name="强调文字颜色 2 79 2" xfId="17850"/>
    <cellStyle name="强调文字颜色 2 79 3" xfId="29819"/>
    <cellStyle name="强调文字颜色 2 8" xfId="3112"/>
    <cellStyle name="强调文字颜色 2 8 2" xfId="17851"/>
    <cellStyle name="强调文字颜色 2 8 3" xfId="25356"/>
    <cellStyle name="强调文字颜色 2 80" xfId="7582"/>
    <cellStyle name="强调文字颜色 2 80 2" xfId="17852"/>
    <cellStyle name="强调文字颜色 2 80 3" xfId="29826"/>
    <cellStyle name="强调文字颜色 2 81" xfId="7590"/>
    <cellStyle name="强调文字颜色 2 81 2" xfId="17853"/>
    <cellStyle name="强调文字颜色 2 81 3" xfId="29834"/>
    <cellStyle name="强调文字颜色 2 82" xfId="7650"/>
    <cellStyle name="强调文字颜色 2 82 2" xfId="17854"/>
    <cellStyle name="强调文字颜色 2 82 3" xfId="29894"/>
    <cellStyle name="强调文字颜色 2 83" xfId="7659"/>
    <cellStyle name="强调文字颜色 2 83 2" xfId="17855"/>
    <cellStyle name="强调文字颜色 2 83 3" xfId="29903"/>
    <cellStyle name="强调文字颜色 2 84" xfId="7666"/>
    <cellStyle name="强调文字颜色 2 84 2" xfId="17856"/>
    <cellStyle name="强调文字颜色 2 84 3" xfId="29910"/>
    <cellStyle name="强调文字颜色 2 85" xfId="7676"/>
    <cellStyle name="强调文字颜色 2 85 2" xfId="17857"/>
    <cellStyle name="强调文字颜色 2 85 3" xfId="29920"/>
    <cellStyle name="强调文字颜色 2 86" xfId="7739"/>
    <cellStyle name="强调文字颜色 2 86 2" xfId="17858"/>
    <cellStyle name="强调文字颜色 2 86 3" xfId="29983"/>
    <cellStyle name="强调文字颜色 2 87" xfId="7748"/>
    <cellStyle name="强调文字颜色 2 87 2" xfId="17859"/>
    <cellStyle name="强调文字颜色 2 87 3" xfId="29992"/>
    <cellStyle name="强调文字颜色 2 88" xfId="7755"/>
    <cellStyle name="强调文字颜色 2 88 2" xfId="17860"/>
    <cellStyle name="强调文字颜色 2 88 3" xfId="29999"/>
    <cellStyle name="强调文字颜色 2 89" xfId="7765"/>
    <cellStyle name="强调文字颜色 2 89 2" xfId="17861"/>
    <cellStyle name="强调文字颜色 2 89 3" xfId="30009"/>
    <cellStyle name="强调文字颜色 2 9" xfId="3126"/>
    <cellStyle name="强调文字颜色 2 9 2" xfId="17862"/>
    <cellStyle name="强调文字颜色 2 9 3" xfId="25370"/>
    <cellStyle name="强调文字颜色 2 90" xfId="7823"/>
    <cellStyle name="强调文字颜色 2 90 2" xfId="17863"/>
    <cellStyle name="强调文字颜色 2 90 3" xfId="30067"/>
    <cellStyle name="强调文字颜色 2 91" xfId="7839"/>
    <cellStyle name="强调文字颜色 2 91 2" xfId="17864"/>
    <cellStyle name="强调文字颜色 2 91 3" xfId="30083"/>
    <cellStyle name="强调文字颜色 2 92" xfId="7879"/>
    <cellStyle name="强调文字颜色 2 92 2" xfId="17865"/>
    <cellStyle name="强调文字颜色 2 92 3" xfId="30123"/>
    <cellStyle name="强调文字颜色 2 93" xfId="7900"/>
    <cellStyle name="强调文字颜色 2 93 2" xfId="17866"/>
    <cellStyle name="强调文字颜色 2 93 3" xfId="30144"/>
    <cellStyle name="强调文字颜色 2 94" xfId="7921"/>
    <cellStyle name="强调文字颜色 2 94 2" xfId="17867"/>
    <cellStyle name="强调文字颜色 2 94 3" xfId="30165"/>
    <cellStyle name="强调文字颜色 2 95" xfId="7942"/>
    <cellStyle name="强调文字颜色 2 95 2" xfId="17868"/>
    <cellStyle name="强调文字颜色 2 95 3" xfId="30186"/>
    <cellStyle name="强调文字颜色 2 96" xfId="7963"/>
    <cellStyle name="强调文字颜色 2 96 2" xfId="17869"/>
    <cellStyle name="强调文字颜色 2 96 3" xfId="30207"/>
    <cellStyle name="强调文字颜色 2 97" xfId="7982"/>
    <cellStyle name="强调文字颜色 2 97 2" xfId="17870"/>
    <cellStyle name="强调文字颜色 2 97 3" xfId="30226"/>
    <cellStyle name="强调文字颜色 2 98" xfId="8005"/>
    <cellStyle name="强调文字颜色 2 98 2" xfId="17871"/>
    <cellStyle name="强调文字颜色 2 98 3" xfId="30249"/>
    <cellStyle name="强调文字颜色 2 99" xfId="8026"/>
    <cellStyle name="强调文字颜色 2 99 2" xfId="17872"/>
    <cellStyle name="强调文字颜色 2 99 3" xfId="30270"/>
    <cellStyle name="强调文字颜色 3 10" xfId="3192"/>
    <cellStyle name="强调文字颜色 3 10 2" xfId="17873"/>
    <cellStyle name="强调文字颜色 3 10 3" xfId="25436"/>
    <cellStyle name="强调文字颜色 3 100" xfId="8043"/>
    <cellStyle name="强调文字颜色 3 100 2" xfId="17874"/>
    <cellStyle name="强调文字颜色 3 100 3" xfId="30287"/>
    <cellStyle name="强调文字颜色 3 101" xfId="8064"/>
    <cellStyle name="强调文字颜色 3 101 2" xfId="17875"/>
    <cellStyle name="强调文字颜色 3 101 3" xfId="30308"/>
    <cellStyle name="强调文字颜色 3 102" xfId="8085"/>
    <cellStyle name="强调文字颜色 3 102 2" xfId="17876"/>
    <cellStyle name="强调文字颜色 3 102 3" xfId="30329"/>
    <cellStyle name="强调文字颜色 3 103" xfId="8106"/>
    <cellStyle name="强调文字颜色 3 103 2" xfId="17877"/>
    <cellStyle name="强调文字颜色 3 103 3" xfId="30350"/>
    <cellStyle name="强调文字颜色 3 104" xfId="8125"/>
    <cellStyle name="强调文字颜色 3 104 2" xfId="17878"/>
    <cellStyle name="强调文字颜色 3 104 3" xfId="30369"/>
    <cellStyle name="强调文字颜色 3 105" xfId="8148"/>
    <cellStyle name="强调文字颜色 3 105 2" xfId="17879"/>
    <cellStyle name="强调文字颜色 3 105 3" xfId="30392"/>
    <cellStyle name="强调文字颜色 3 106" xfId="8168"/>
    <cellStyle name="强调文字颜色 3 106 2" xfId="17880"/>
    <cellStyle name="强调文字颜色 3 106 3" xfId="30412"/>
    <cellStyle name="强调文字颜色 3 107" xfId="8190"/>
    <cellStyle name="强调文字颜色 3 107 2" xfId="17881"/>
    <cellStyle name="强调文字颜色 3 107 3" xfId="30434"/>
    <cellStyle name="强调文字颜色 3 108" xfId="8210"/>
    <cellStyle name="强调文字颜色 3 108 2" xfId="17882"/>
    <cellStyle name="强调文字颜色 3 108 3" xfId="30454"/>
    <cellStyle name="强调文字颜色 3 109" xfId="8231"/>
    <cellStyle name="强调文字颜色 3 109 2" xfId="17883"/>
    <cellStyle name="强调文字颜色 3 109 3" xfId="30475"/>
    <cellStyle name="强调文字颜色 3 11" xfId="3219"/>
    <cellStyle name="强调文字颜色 3 11 2" xfId="17884"/>
    <cellStyle name="强调文字颜色 3 11 3" xfId="25463"/>
    <cellStyle name="强调文字颜色 3 110" xfId="8252"/>
    <cellStyle name="强调文字颜色 3 110 2" xfId="17885"/>
    <cellStyle name="强调文字颜色 3 110 3" xfId="30496"/>
    <cellStyle name="强调文字颜色 3 111" xfId="8267"/>
    <cellStyle name="强调文字颜色 3 111 2" xfId="17886"/>
    <cellStyle name="强调文字颜色 3 111 3" xfId="30511"/>
    <cellStyle name="强调文字颜色 3 112" xfId="8292"/>
    <cellStyle name="强调文字颜色 3 112 2" xfId="17887"/>
    <cellStyle name="强调文字颜色 3 112 3" xfId="30536"/>
    <cellStyle name="强调文字颜色 3 113" xfId="8312"/>
    <cellStyle name="强调文字颜色 3 113 2" xfId="17888"/>
    <cellStyle name="强调文字颜色 3 113 3" xfId="30556"/>
    <cellStyle name="强调文字颜色 3 114" xfId="8326"/>
    <cellStyle name="强调文字颜色 3 114 2" xfId="17889"/>
    <cellStyle name="强调文字颜色 3 114 3" xfId="30570"/>
    <cellStyle name="强调文字颜色 3 115" xfId="8335"/>
    <cellStyle name="强调文字颜色 3 115 2" xfId="17890"/>
    <cellStyle name="强调文字颜色 3 115 3" xfId="30579"/>
    <cellStyle name="强调文字颜色 3 116" xfId="8342"/>
    <cellStyle name="强调文字颜色 3 116 2" xfId="17891"/>
    <cellStyle name="强调文字颜色 3 116 3" xfId="30586"/>
    <cellStyle name="强调文字颜色 3 117" xfId="10109"/>
    <cellStyle name="强调文字颜色 3 117 2" xfId="17892"/>
    <cellStyle name="强调文字颜色 3 117 3" xfId="31197"/>
    <cellStyle name="强调文字颜色 3 118" xfId="10114"/>
    <cellStyle name="强调文字颜色 3 118 2" xfId="17893"/>
    <cellStyle name="强调文字颜色 3 118 3" xfId="31202"/>
    <cellStyle name="强调文字颜色 3 119" xfId="10129"/>
    <cellStyle name="强调文字颜色 3 119 2" xfId="17894"/>
    <cellStyle name="强调文字颜色 3 119 3" xfId="31217"/>
    <cellStyle name="强调文字颜色 3 12" xfId="3240"/>
    <cellStyle name="强调文字颜色 3 12 2" xfId="17895"/>
    <cellStyle name="强调文字颜色 3 12 3" xfId="25484"/>
    <cellStyle name="强调文字颜色 3 120" xfId="10193"/>
    <cellStyle name="强调文字颜色 3 120 2" xfId="17896"/>
    <cellStyle name="强调文字颜色 3 120 3" xfId="31281"/>
    <cellStyle name="强调文字颜色 3 121" xfId="10219"/>
    <cellStyle name="强调文字颜色 3 121 2" xfId="17897"/>
    <cellStyle name="强调文字颜色 3 121 3" xfId="31307"/>
    <cellStyle name="强调文字颜色 3 122" xfId="10244"/>
    <cellStyle name="强调文字颜色 3 122 2" xfId="17898"/>
    <cellStyle name="强调文字颜色 3 122 3" xfId="31332"/>
    <cellStyle name="强调文字颜色 3 123" xfId="10261"/>
    <cellStyle name="强调文字颜色 3 123 2" xfId="17899"/>
    <cellStyle name="强调文字颜色 3 123 3" xfId="31349"/>
    <cellStyle name="强调文字颜色 3 124" xfId="10275"/>
    <cellStyle name="强调文字颜色 3 124 2" xfId="17900"/>
    <cellStyle name="强调文字颜色 3 124 3" xfId="31363"/>
    <cellStyle name="强调文字颜色 3 125" xfId="10285"/>
    <cellStyle name="强调文字颜色 3 125 2" xfId="17901"/>
    <cellStyle name="强调文字颜色 3 125 3" xfId="31373"/>
    <cellStyle name="强调文字颜色 3 126" xfId="10292"/>
    <cellStyle name="强调文字颜色 3 126 2" xfId="17902"/>
    <cellStyle name="强调文字颜色 3 126 3" xfId="31380"/>
    <cellStyle name="强调文字颜色 3 127" xfId="10303"/>
    <cellStyle name="强调文字颜色 3 127 2" xfId="17903"/>
    <cellStyle name="强调文字颜色 3 127 3" xfId="31391"/>
    <cellStyle name="强调文字颜色 3 128" xfId="10363"/>
    <cellStyle name="强调文字颜色 3 128 2" xfId="17904"/>
    <cellStyle name="强调文字颜色 3 128 3" xfId="31451"/>
    <cellStyle name="强调文字颜色 3 129" xfId="10378"/>
    <cellStyle name="强调文字颜色 3 129 2" xfId="17905"/>
    <cellStyle name="强调文字颜色 3 129 3" xfId="31466"/>
    <cellStyle name="强调文字颜色 3 13" xfId="3261"/>
    <cellStyle name="强调文字颜色 3 13 2" xfId="17906"/>
    <cellStyle name="强调文字颜色 3 13 3" xfId="25505"/>
    <cellStyle name="强调文字颜色 3 130" xfId="10386"/>
    <cellStyle name="强调文字颜色 3 130 2" xfId="17907"/>
    <cellStyle name="强调文字颜色 3 130 3" xfId="31474"/>
    <cellStyle name="强调文字颜色 3 131" xfId="10401"/>
    <cellStyle name="强调文字颜色 3 131 2" xfId="17908"/>
    <cellStyle name="强调文字颜色 3 131 3" xfId="31489"/>
    <cellStyle name="强调文字颜色 3 132" xfId="10465"/>
    <cellStyle name="强调文字颜色 3 132 2" xfId="17909"/>
    <cellStyle name="强调文字颜色 3 132 3" xfId="31553"/>
    <cellStyle name="强调文字颜色 3 133" xfId="10491"/>
    <cellStyle name="强调文字颜色 3 133 2" xfId="17910"/>
    <cellStyle name="强调文字颜色 3 133 3" xfId="31579"/>
    <cellStyle name="强调文字颜色 3 134" xfId="10513"/>
    <cellStyle name="强调文字颜色 3 134 2" xfId="17911"/>
    <cellStyle name="强调文字颜色 3 134 3" xfId="31601"/>
    <cellStyle name="强调文字颜色 3 135" xfId="10535"/>
    <cellStyle name="强调文字颜色 3 135 2" xfId="17912"/>
    <cellStyle name="强调文字颜色 3 135 3" xfId="31623"/>
    <cellStyle name="强调文字颜色 3 136" xfId="10550"/>
    <cellStyle name="强调文字颜色 3 136 2" xfId="17913"/>
    <cellStyle name="强调文字颜色 3 136 3" xfId="31638"/>
    <cellStyle name="强调文字颜色 3 137" xfId="10558"/>
    <cellStyle name="强调文字颜色 3 137 2" xfId="17914"/>
    <cellStyle name="强调文字颜色 3 137 3" xfId="31646"/>
    <cellStyle name="强调文字颜色 3 138" xfId="10567"/>
    <cellStyle name="强调文字颜色 3 138 2" xfId="17915"/>
    <cellStyle name="强调文字颜色 3 138 3" xfId="31655"/>
    <cellStyle name="强调文字颜色 3 139" xfId="10605"/>
    <cellStyle name="强调文字颜色 3 139 2" xfId="17916"/>
    <cellStyle name="强调文字颜色 3 139 3" xfId="31693"/>
    <cellStyle name="强调文字颜色 3 14" xfId="3282"/>
    <cellStyle name="强调文字颜色 3 14 2" xfId="17917"/>
    <cellStyle name="强调文字颜色 3 14 3" xfId="25526"/>
    <cellStyle name="强调文字颜色 3 140" xfId="10616"/>
    <cellStyle name="强调文字颜色 3 140 2" xfId="17918"/>
    <cellStyle name="强调文字颜色 3 140 3" xfId="31704"/>
    <cellStyle name="强调文字颜色 3 141" xfId="10661"/>
    <cellStyle name="强调文字颜色 3 141 2" xfId="17919"/>
    <cellStyle name="强调文字颜色 3 141 3" xfId="31749"/>
    <cellStyle name="强调文字颜色 3 142" xfId="10668"/>
    <cellStyle name="强调文字颜色 3 142 2" xfId="17920"/>
    <cellStyle name="强调文字颜色 3 142 3" xfId="31756"/>
    <cellStyle name="强调文字颜色 3 15" xfId="3303"/>
    <cellStyle name="强调文字颜色 3 15 2" xfId="17921"/>
    <cellStyle name="强调文字颜色 3 15 3" xfId="25547"/>
    <cellStyle name="强调文字颜色 3 16" xfId="3324"/>
    <cellStyle name="强调文字颜色 3 16 2" xfId="17922"/>
    <cellStyle name="强调文字颜色 3 16 3" xfId="25568"/>
    <cellStyle name="强调文字颜色 3 17" xfId="3342"/>
    <cellStyle name="强调文字颜色 3 17 2" xfId="17923"/>
    <cellStyle name="强调文字颜色 3 17 3" xfId="25586"/>
    <cellStyle name="强调文字颜色 3 18" xfId="3356"/>
    <cellStyle name="强调文字颜色 3 18 2" xfId="17924"/>
    <cellStyle name="强调文字颜色 3 18 3" xfId="25600"/>
    <cellStyle name="强调文字颜色 3 19" xfId="3365"/>
    <cellStyle name="强调文字颜色 3 19 2" xfId="17925"/>
    <cellStyle name="强调文字颜色 3 19 3" xfId="25609"/>
    <cellStyle name="强调文字颜色 3 2" xfId="2551"/>
    <cellStyle name="强调文字颜色 3 2 2" xfId="17926"/>
    <cellStyle name="强调文字颜色 3 2 3" xfId="24826"/>
    <cellStyle name="强调文字颜色 3 20" xfId="3372"/>
    <cellStyle name="强调文字颜色 3 20 2" xfId="17927"/>
    <cellStyle name="强调文字颜色 3 20 3" xfId="25616"/>
    <cellStyle name="强调文字颜色 3 21" xfId="3381"/>
    <cellStyle name="强调文字颜色 3 21 2" xfId="17928"/>
    <cellStyle name="强调文字颜色 3 21 3" xfId="25625"/>
    <cellStyle name="强调文字颜色 3 22" xfId="3414"/>
    <cellStyle name="强调文字颜色 3 22 2" xfId="17929"/>
    <cellStyle name="强调文字颜色 3 22 3" xfId="25658"/>
    <cellStyle name="强调文字颜色 3 23" xfId="3426"/>
    <cellStyle name="强调文字颜色 3 23 2" xfId="17930"/>
    <cellStyle name="强调文字颜色 3 23 3" xfId="25670"/>
    <cellStyle name="强调文字颜色 3 24" xfId="3485"/>
    <cellStyle name="强调文字颜色 3 24 2" xfId="17931"/>
    <cellStyle name="强调文字颜色 3 24 3" xfId="25729"/>
    <cellStyle name="强调文字颜色 3 25" xfId="3496"/>
    <cellStyle name="强调文字颜色 3 25 2" xfId="17932"/>
    <cellStyle name="强调文字颜色 3 25 3" xfId="25740"/>
    <cellStyle name="强调文字颜色 3 26" xfId="3503"/>
    <cellStyle name="强调文字颜色 3 26 2" xfId="17933"/>
    <cellStyle name="强调文字颜色 3 26 3" xfId="25747"/>
    <cellStyle name="强调文字颜色 3 27" xfId="3515"/>
    <cellStyle name="强调文字颜色 3 27 2" xfId="17934"/>
    <cellStyle name="强调文字颜色 3 27 3" xfId="25759"/>
    <cellStyle name="强调文字颜色 3 28" xfId="3575"/>
    <cellStyle name="强调文字颜色 3 28 2" xfId="17935"/>
    <cellStyle name="强调文字颜色 3 28 3" xfId="25819"/>
    <cellStyle name="强调文字颜色 3 29" xfId="3585"/>
    <cellStyle name="强调文字颜色 3 29 2" xfId="17936"/>
    <cellStyle name="强调文字颜色 3 29 3" xfId="25829"/>
    <cellStyle name="强调文字颜色 3 3" xfId="2996"/>
    <cellStyle name="强调文字颜色 3 3 2" xfId="17937"/>
    <cellStyle name="强调文字颜色 3 3 3" xfId="25240"/>
    <cellStyle name="强调文字颜色 3 30" xfId="3592"/>
    <cellStyle name="强调文字颜色 3 30 2" xfId="17938"/>
    <cellStyle name="强调文字颜色 3 30 3" xfId="25836"/>
    <cellStyle name="强调文字颜色 3 31" xfId="3607"/>
    <cellStyle name="强调文字颜色 3 31 2" xfId="17939"/>
    <cellStyle name="强调文字颜色 3 31 3" xfId="25851"/>
    <cellStyle name="强调文字颜色 3 32" xfId="3657"/>
    <cellStyle name="强调文字颜色 3 32 2" xfId="17940"/>
    <cellStyle name="强调文字颜色 3 32 3" xfId="25901"/>
    <cellStyle name="强调文字颜色 3 33" xfId="3674"/>
    <cellStyle name="强调文字颜色 3 33 2" xfId="17941"/>
    <cellStyle name="强调文字颜色 3 33 3" xfId="25918"/>
    <cellStyle name="强调文字颜色 3 34" xfId="3681"/>
    <cellStyle name="强调文字颜色 3 34 2" xfId="17942"/>
    <cellStyle name="强调文字颜色 3 34 3" xfId="25925"/>
    <cellStyle name="强调文字颜色 3 35" xfId="3692"/>
    <cellStyle name="强调文字颜色 3 35 2" xfId="17943"/>
    <cellStyle name="强调文字颜色 3 35 3" xfId="25936"/>
    <cellStyle name="强调文字颜色 3 36" xfId="3749"/>
    <cellStyle name="强调文字颜色 3 36 2" xfId="17944"/>
    <cellStyle name="强调文字颜色 3 36 3" xfId="25993"/>
    <cellStyle name="强调文字颜色 3 37" xfId="3758"/>
    <cellStyle name="强调文字颜色 3 37 2" xfId="17945"/>
    <cellStyle name="强调文字颜色 3 37 3" xfId="26002"/>
    <cellStyle name="强调文字颜色 3 38" xfId="3765"/>
    <cellStyle name="强调文字颜色 3 38 2" xfId="17946"/>
    <cellStyle name="强调文字颜色 3 38 3" xfId="26009"/>
    <cellStyle name="强调文字颜色 3 39" xfId="3777"/>
    <cellStyle name="强调文字颜色 3 39 2" xfId="17947"/>
    <cellStyle name="强调文字颜色 3 39 3" xfId="26021"/>
    <cellStyle name="强调文字颜色 3 4" xfId="3051"/>
    <cellStyle name="强调文字颜色 3 4 2" xfId="17948"/>
    <cellStyle name="强调文字颜色 3 4 3" xfId="25295"/>
    <cellStyle name="强调文字颜色 3 40" xfId="3832"/>
    <cellStyle name="强调文字颜色 3 40 2" xfId="17949"/>
    <cellStyle name="强调文字颜色 3 40 3" xfId="26076"/>
    <cellStyle name="强调文字颜色 3 41" xfId="3842"/>
    <cellStyle name="强调文字颜色 3 41 2" xfId="17950"/>
    <cellStyle name="强调文字颜色 3 41 3" xfId="26086"/>
    <cellStyle name="强调文字颜色 3 42" xfId="3849"/>
    <cellStyle name="强调文字颜色 3 42 2" xfId="17951"/>
    <cellStyle name="强调文字颜色 3 42 3" xfId="26093"/>
    <cellStyle name="强调文字颜色 3 43" xfId="3861"/>
    <cellStyle name="强调文字颜色 3 43 2" xfId="17952"/>
    <cellStyle name="强调文字颜色 3 43 3" xfId="26105"/>
    <cellStyle name="强调文字颜色 3 44" xfId="3920"/>
    <cellStyle name="强调文字颜色 3 44 2" xfId="17953"/>
    <cellStyle name="强调文字颜色 3 44 3" xfId="26164"/>
    <cellStyle name="强调文字颜色 3 45" xfId="3931"/>
    <cellStyle name="强调文字颜色 3 45 2" xfId="17954"/>
    <cellStyle name="强调文字颜色 3 45 3" xfId="26175"/>
    <cellStyle name="强调文字颜色 3 46" xfId="3938"/>
    <cellStyle name="强调文字颜色 3 46 2" xfId="17955"/>
    <cellStyle name="强调文字颜色 3 46 3" xfId="26182"/>
    <cellStyle name="强调文字颜色 3 47" xfId="3949"/>
    <cellStyle name="强调文字颜色 3 47 2" xfId="17956"/>
    <cellStyle name="强调文字颜色 3 47 3" xfId="26193"/>
    <cellStyle name="强调文字颜色 3 48" xfId="4009"/>
    <cellStyle name="强调文字颜色 3 48 2" xfId="17957"/>
    <cellStyle name="强调文字颜色 3 48 3" xfId="26253"/>
    <cellStyle name="强调文字颜色 3 49" xfId="4019"/>
    <cellStyle name="强调文字颜色 3 49 2" xfId="17958"/>
    <cellStyle name="强调文字颜色 3 49 3" xfId="26263"/>
    <cellStyle name="强调文字颜色 3 5" xfId="3061"/>
    <cellStyle name="强调文字颜色 3 5 2" xfId="17959"/>
    <cellStyle name="强调文字颜色 3 5 3" xfId="25305"/>
    <cellStyle name="强调文字颜色 3 50" xfId="4027"/>
    <cellStyle name="强调文字颜色 3 50 2" xfId="17960"/>
    <cellStyle name="强调文字颜色 3 50 3" xfId="26271"/>
    <cellStyle name="强调文字颜色 3 51" xfId="4042"/>
    <cellStyle name="强调文字颜色 3 51 2" xfId="17961"/>
    <cellStyle name="强调文字颜色 3 51 3" xfId="26286"/>
    <cellStyle name="强调文字颜色 3 52" xfId="4092"/>
    <cellStyle name="强调文字颜色 3 52 2" xfId="17962"/>
    <cellStyle name="强调文字颜色 3 52 3" xfId="26336"/>
    <cellStyle name="强调文字颜色 3 53" xfId="4109"/>
    <cellStyle name="强调文字颜色 3 53 2" xfId="17963"/>
    <cellStyle name="强调文字颜色 3 53 3" xfId="26353"/>
    <cellStyle name="强调文字颜色 3 54" xfId="4116"/>
    <cellStyle name="强调文字颜色 3 54 2" xfId="17964"/>
    <cellStyle name="强调文字颜色 3 54 3" xfId="26360"/>
    <cellStyle name="强调文字颜色 3 55" xfId="4128"/>
    <cellStyle name="强调文字颜色 3 55 2" xfId="17965"/>
    <cellStyle name="强调文字颜色 3 55 3" xfId="26372"/>
    <cellStyle name="强调文字颜色 3 56" xfId="4188"/>
    <cellStyle name="强调文字颜色 3 56 2" xfId="17966"/>
    <cellStyle name="强调文字颜色 3 56 3" xfId="26432"/>
    <cellStyle name="强调文字颜色 3 57" xfId="4198"/>
    <cellStyle name="强调文字颜色 3 57 2" xfId="17967"/>
    <cellStyle name="强调文字颜色 3 57 3" xfId="26442"/>
    <cellStyle name="强调文字颜色 3 58" xfId="4205"/>
    <cellStyle name="强调文字颜色 3 58 2" xfId="17968"/>
    <cellStyle name="强调文字颜色 3 58 3" xfId="26449"/>
    <cellStyle name="强调文字颜色 3 59" xfId="4220"/>
    <cellStyle name="强调文字颜色 3 59 2" xfId="17969"/>
    <cellStyle name="强调文字颜色 3 59 3" xfId="26464"/>
    <cellStyle name="强调文字颜色 3 6" xfId="3068"/>
    <cellStyle name="强调文字颜色 3 6 2" xfId="17970"/>
    <cellStyle name="强调文字颜色 3 6 3" xfId="25312"/>
    <cellStyle name="强调文字颜色 3 60" xfId="4284"/>
    <cellStyle name="强调文字颜色 3 60 2" xfId="17971"/>
    <cellStyle name="强调文字颜色 3 60 3" xfId="26528"/>
    <cellStyle name="强调文字颜色 3 61" xfId="4309"/>
    <cellStyle name="强调文字颜色 3 61 2" xfId="17972"/>
    <cellStyle name="强调文字颜色 3 61 3" xfId="26553"/>
    <cellStyle name="强调文字颜色 3 62" xfId="4328"/>
    <cellStyle name="强调文字颜色 3 62 2" xfId="17973"/>
    <cellStyle name="强调文字颜色 3 62 3" xfId="26572"/>
    <cellStyle name="强调文字颜色 3 63" xfId="4344"/>
    <cellStyle name="强调文字颜色 3 63 2" xfId="17974"/>
    <cellStyle name="强调文字颜色 3 63 3" xfId="26588"/>
    <cellStyle name="强调文字颜色 3 64" xfId="7226"/>
    <cellStyle name="强调文字颜色 3 64 2" xfId="17975"/>
    <cellStyle name="强调文字颜色 3 64 3" xfId="29470"/>
    <cellStyle name="强调文字颜色 3 65" xfId="7286"/>
    <cellStyle name="强调文字颜色 3 65 2" xfId="17976"/>
    <cellStyle name="强调文字颜色 3 65 3" xfId="29530"/>
    <cellStyle name="强调文字颜色 3 66" xfId="7296"/>
    <cellStyle name="强调文字颜色 3 66 2" xfId="17977"/>
    <cellStyle name="强调文字颜色 3 66 3" xfId="29540"/>
    <cellStyle name="强调文字颜色 3 67" xfId="7303"/>
    <cellStyle name="强调文字颜色 3 67 2" xfId="17978"/>
    <cellStyle name="强调文字颜色 3 67 3" xfId="29547"/>
    <cellStyle name="强调文字颜色 3 68" xfId="7318"/>
    <cellStyle name="强调文字颜色 3 68 2" xfId="17979"/>
    <cellStyle name="强调文字颜色 3 68 3" xfId="29562"/>
    <cellStyle name="强调文字颜色 3 69" xfId="7379"/>
    <cellStyle name="强调文字颜色 3 69 2" xfId="17980"/>
    <cellStyle name="强调文字颜色 3 69 3" xfId="29623"/>
    <cellStyle name="强调文字颜色 3 7" xfId="3078"/>
    <cellStyle name="强调文字颜色 3 7 2" xfId="17981"/>
    <cellStyle name="强调文字颜色 3 7 3" xfId="25322"/>
    <cellStyle name="强调文字颜色 3 70" xfId="7398"/>
    <cellStyle name="强调文字颜色 3 70 2" xfId="17982"/>
    <cellStyle name="强调文字颜色 3 70 3" xfId="29642"/>
    <cellStyle name="强调文字颜色 3 71" xfId="7406"/>
    <cellStyle name="强调文字颜色 3 71 2" xfId="17983"/>
    <cellStyle name="强调文字颜色 3 71 3" xfId="29650"/>
    <cellStyle name="强调文字颜色 3 72" xfId="7413"/>
    <cellStyle name="强调文字颜色 3 72 2" xfId="17984"/>
    <cellStyle name="强调文字颜色 3 72 3" xfId="29657"/>
    <cellStyle name="强调文字颜色 3 73" xfId="7425"/>
    <cellStyle name="强调文字颜色 3 73 2" xfId="17985"/>
    <cellStyle name="强调文字颜色 3 73 3" xfId="29669"/>
    <cellStyle name="强调文字颜色 3 74" xfId="7480"/>
    <cellStyle name="强调文字颜色 3 74 2" xfId="17986"/>
    <cellStyle name="强调文字颜色 3 74 3" xfId="29724"/>
    <cellStyle name="强调文字颜色 3 75" xfId="7490"/>
    <cellStyle name="强调文字颜色 3 75 2" xfId="17987"/>
    <cellStyle name="强调文字颜色 3 75 3" xfId="29734"/>
    <cellStyle name="强调文字颜色 3 76" xfId="7497"/>
    <cellStyle name="强调文字颜色 3 76 2" xfId="17988"/>
    <cellStyle name="强调文字颜色 3 76 3" xfId="29741"/>
    <cellStyle name="强调文字颜色 3 77" xfId="7508"/>
    <cellStyle name="强调文字颜色 3 77 2" xfId="17989"/>
    <cellStyle name="强调文字颜色 3 77 3" xfId="29752"/>
    <cellStyle name="强调文字颜色 3 78" xfId="7565"/>
    <cellStyle name="强调文字颜色 3 78 2" xfId="17990"/>
    <cellStyle name="强调文字颜色 3 78 3" xfId="29809"/>
    <cellStyle name="强调文字颜色 3 79" xfId="7574"/>
    <cellStyle name="强调文字颜色 3 79 2" xfId="17991"/>
    <cellStyle name="强调文字颜色 3 79 3" xfId="29818"/>
    <cellStyle name="强调文字颜色 3 8" xfId="3111"/>
    <cellStyle name="强调文字颜色 3 8 2" xfId="17992"/>
    <cellStyle name="强调文字颜色 3 8 3" xfId="25355"/>
    <cellStyle name="强调文字颜色 3 80" xfId="7581"/>
    <cellStyle name="强调文字颜色 3 80 2" xfId="17993"/>
    <cellStyle name="强调文字颜色 3 80 3" xfId="29825"/>
    <cellStyle name="强调文字颜色 3 81" xfId="7593"/>
    <cellStyle name="强调文字颜色 3 81 2" xfId="17994"/>
    <cellStyle name="强调文字颜色 3 81 3" xfId="29837"/>
    <cellStyle name="强调文字颜色 3 82" xfId="7648"/>
    <cellStyle name="强调文字颜色 3 82 2" xfId="17995"/>
    <cellStyle name="强调文字颜色 3 82 3" xfId="29892"/>
    <cellStyle name="强调文字颜色 3 83" xfId="7658"/>
    <cellStyle name="强调文字颜色 3 83 2" xfId="17996"/>
    <cellStyle name="强调文字颜色 3 83 3" xfId="29902"/>
    <cellStyle name="强调文字颜色 3 84" xfId="7665"/>
    <cellStyle name="强调文字颜色 3 84 2" xfId="17997"/>
    <cellStyle name="强调文字颜色 3 84 3" xfId="29909"/>
    <cellStyle name="强调文字颜色 3 85" xfId="7677"/>
    <cellStyle name="强调文字颜色 3 85 2" xfId="17998"/>
    <cellStyle name="强调文字颜色 3 85 3" xfId="29921"/>
    <cellStyle name="强调文字颜色 3 86" xfId="7737"/>
    <cellStyle name="强调文字颜色 3 86 2" xfId="17999"/>
    <cellStyle name="强调文字颜色 3 86 3" xfId="29981"/>
    <cellStyle name="强调文字颜色 3 87" xfId="7747"/>
    <cellStyle name="强调文字颜色 3 87 2" xfId="18000"/>
    <cellStyle name="强调文字颜色 3 87 3" xfId="29991"/>
    <cellStyle name="强调文字颜色 3 88" xfId="7754"/>
    <cellStyle name="强调文字颜色 3 88 2" xfId="18001"/>
    <cellStyle name="强调文字颜色 3 88 3" xfId="29998"/>
    <cellStyle name="强调文字颜色 3 89" xfId="7769"/>
    <cellStyle name="强调文字颜色 3 89 2" xfId="18002"/>
    <cellStyle name="强调文字颜色 3 89 3" xfId="30013"/>
    <cellStyle name="强调文字颜色 3 9" xfId="3130"/>
    <cellStyle name="强调文字颜色 3 9 2" xfId="18003"/>
    <cellStyle name="强调文字颜色 3 9 3" xfId="25374"/>
    <cellStyle name="强调文字颜色 3 90" xfId="7819"/>
    <cellStyle name="强调文字颜色 3 90 2" xfId="18004"/>
    <cellStyle name="强调文字颜色 3 90 3" xfId="30063"/>
    <cellStyle name="强调文字颜色 3 91" xfId="7835"/>
    <cellStyle name="强调文字颜色 3 91 2" xfId="18005"/>
    <cellStyle name="强调文字颜色 3 91 3" xfId="30079"/>
    <cellStyle name="强调文字颜色 3 92" xfId="7875"/>
    <cellStyle name="强调文字颜色 3 92 2" xfId="18006"/>
    <cellStyle name="强调文字颜色 3 92 3" xfId="30119"/>
    <cellStyle name="强调文字颜色 3 93" xfId="7896"/>
    <cellStyle name="强调文字颜色 3 93 2" xfId="18007"/>
    <cellStyle name="强调文字颜色 3 93 3" xfId="30140"/>
    <cellStyle name="强调文字颜色 3 94" xfId="7917"/>
    <cellStyle name="强调文字颜色 3 94 2" xfId="18008"/>
    <cellStyle name="强调文字颜色 3 94 3" xfId="30161"/>
    <cellStyle name="强调文字颜色 3 95" xfId="7938"/>
    <cellStyle name="强调文字颜色 3 95 2" xfId="18009"/>
    <cellStyle name="强调文字颜色 3 95 3" xfId="30182"/>
    <cellStyle name="强调文字颜色 3 96" xfId="7959"/>
    <cellStyle name="强调文字颜色 3 96 2" xfId="18010"/>
    <cellStyle name="强调文字颜色 3 96 3" xfId="30203"/>
    <cellStyle name="强调文字颜色 3 97" xfId="7978"/>
    <cellStyle name="强调文字颜色 3 97 2" xfId="18011"/>
    <cellStyle name="强调文字颜色 3 97 3" xfId="30222"/>
    <cellStyle name="强调文字颜色 3 98" xfId="8001"/>
    <cellStyle name="强调文字颜色 3 98 2" xfId="18012"/>
    <cellStyle name="强调文字颜色 3 98 3" xfId="30245"/>
    <cellStyle name="强调文字颜色 3 99" xfId="8022"/>
    <cellStyle name="强调文字颜色 3 99 2" xfId="18013"/>
    <cellStyle name="强调文字颜色 3 99 3" xfId="30266"/>
    <cellStyle name="强调文字颜色 4 10" xfId="3185"/>
    <cellStyle name="强调文字颜色 4 10 2" xfId="18014"/>
    <cellStyle name="强调文字颜色 4 10 3" xfId="25429"/>
    <cellStyle name="强调文字颜色 4 100" xfId="8039"/>
    <cellStyle name="强调文字颜色 4 100 2" xfId="18015"/>
    <cellStyle name="强调文字颜色 4 100 3" xfId="30283"/>
    <cellStyle name="强调文字颜色 4 101" xfId="8060"/>
    <cellStyle name="强调文字颜色 4 101 2" xfId="18016"/>
    <cellStyle name="强调文字颜色 4 101 3" xfId="30304"/>
    <cellStyle name="强调文字颜色 4 102" xfId="8081"/>
    <cellStyle name="强调文字颜色 4 102 2" xfId="18017"/>
    <cellStyle name="强调文字颜色 4 102 3" xfId="30325"/>
    <cellStyle name="强调文字颜色 4 103" xfId="8102"/>
    <cellStyle name="强调文字颜色 4 103 2" xfId="18018"/>
    <cellStyle name="强调文字颜色 4 103 3" xfId="30346"/>
    <cellStyle name="强调文字颜色 4 104" xfId="8121"/>
    <cellStyle name="强调文字颜色 4 104 2" xfId="18019"/>
    <cellStyle name="强调文字颜色 4 104 3" xfId="30365"/>
    <cellStyle name="强调文字颜色 4 105" xfId="8144"/>
    <cellStyle name="强调文字颜色 4 105 2" xfId="18020"/>
    <cellStyle name="强调文字颜色 4 105 3" xfId="30388"/>
    <cellStyle name="强调文字颜色 4 106" xfId="8164"/>
    <cellStyle name="强调文字颜色 4 106 2" xfId="18021"/>
    <cellStyle name="强调文字颜色 4 106 3" xfId="30408"/>
    <cellStyle name="强调文字颜色 4 107" xfId="8186"/>
    <cellStyle name="强调文字颜色 4 107 2" xfId="18022"/>
    <cellStyle name="强调文字颜色 4 107 3" xfId="30430"/>
    <cellStyle name="强调文字颜色 4 108" xfId="8206"/>
    <cellStyle name="强调文字颜色 4 108 2" xfId="18023"/>
    <cellStyle name="强调文字颜色 4 108 3" xfId="30450"/>
    <cellStyle name="强调文字颜色 4 109" xfId="8227"/>
    <cellStyle name="强调文字颜色 4 109 2" xfId="18024"/>
    <cellStyle name="强调文字颜色 4 109 3" xfId="30471"/>
    <cellStyle name="强调文字颜色 4 11" xfId="3215"/>
    <cellStyle name="强调文字颜色 4 11 2" xfId="18025"/>
    <cellStyle name="强调文字颜色 4 11 3" xfId="25459"/>
    <cellStyle name="强调文字颜色 4 110" xfId="8248"/>
    <cellStyle name="强调文字颜色 4 110 2" xfId="18026"/>
    <cellStyle name="强调文字颜色 4 110 3" xfId="30492"/>
    <cellStyle name="强调文字颜色 4 111" xfId="8263"/>
    <cellStyle name="强调文字颜色 4 111 2" xfId="18027"/>
    <cellStyle name="强调文字颜色 4 111 3" xfId="30507"/>
    <cellStyle name="强调文字颜色 4 112" xfId="8288"/>
    <cellStyle name="强调文字颜色 4 112 2" xfId="18028"/>
    <cellStyle name="强调文字颜色 4 112 3" xfId="30532"/>
    <cellStyle name="强调文字颜色 4 113" xfId="8309"/>
    <cellStyle name="强调文字颜色 4 113 2" xfId="18029"/>
    <cellStyle name="强调文字颜色 4 113 3" xfId="30553"/>
    <cellStyle name="强调文字颜色 4 114" xfId="8323"/>
    <cellStyle name="强调文字颜色 4 114 2" xfId="18030"/>
    <cellStyle name="强调文字颜色 4 114 3" xfId="30567"/>
    <cellStyle name="强调文字颜色 4 115" xfId="8334"/>
    <cellStyle name="强调文字颜色 4 115 2" xfId="18031"/>
    <cellStyle name="强调文字颜色 4 115 3" xfId="30578"/>
    <cellStyle name="强调文字颜色 4 116" xfId="8341"/>
    <cellStyle name="强调文字颜色 4 116 2" xfId="18032"/>
    <cellStyle name="强调文字颜色 4 116 3" xfId="30585"/>
    <cellStyle name="强调文字颜色 4 117" xfId="10108"/>
    <cellStyle name="强调文字颜色 4 117 2" xfId="18033"/>
    <cellStyle name="强调文字颜色 4 117 3" xfId="31196"/>
    <cellStyle name="强调文字颜色 4 118" xfId="10113"/>
    <cellStyle name="强调文字颜色 4 118 2" xfId="18034"/>
    <cellStyle name="强调文字颜色 4 118 3" xfId="31201"/>
    <cellStyle name="强调文字颜色 4 119" xfId="10133"/>
    <cellStyle name="强调文字颜色 4 119 2" xfId="18035"/>
    <cellStyle name="强调文字颜色 4 119 3" xfId="31221"/>
    <cellStyle name="强调文字颜色 4 12" xfId="3236"/>
    <cellStyle name="强调文字颜色 4 12 2" xfId="18036"/>
    <cellStyle name="强调文字颜色 4 12 3" xfId="25480"/>
    <cellStyle name="强调文字颜色 4 120" xfId="10187"/>
    <cellStyle name="强调文字颜色 4 120 2" xfId="18037"/>
    <cellStyle name="强调文字颜色 4 120 3" xfId="31275"/>
    <cellStyle name="强调文字颜色 4 121" xfId="10213"/>
    <cellStyle name="强调文字颜色 4 121 2" xfId="18038"/>
    <cellStyle name="强调文字颜色 4 121 3" xfId="31301"/>
    <cellStyle name="强调文字颜色 4 122" xfId="10240"/>
    <cellStyle name="强调文字颜色 4 122 2" xfId="18039"/>
    <cellStyle name="强调文字颜色 4 122 3" xfId="31328"/>
    <cellStyle name="强调文字颜色 4 123" xfId="10257"/>
    <cellStyle name="强调文字颜色 4 123 2" xfId="18040"/>
    <cellStyle name="强调文字颜色 4 123 3" xfId="31345"/>
    <cellStyle name="强调文字颜色 4 124" xfId="10273"/>
    <cellStyle name="强调文字颜色 4 124 2" xfId="18041"/>
    <cellStyle name="强调文字颜色 4 124 3" xfId="31361"/>
    <cellStyle name="强调文字颜色 4 125" xfId="10284"/>
    <cellStyle name="强调文字颜色 4 125 2" xfId="18042"/>
    <cellStyle name="强调文字颜色 4 125 3" xfId="31372"/>
    <cellStyle name="强调文字颜色 4 126" xfId="10291"/>
    <cellStyle name="强调文字颜色 4 126 2" xfId="18043"/>
    <cellStyle name="强调文字颜色 4 126 3" xfId="31379"/>
    <cellStyle name="强调文字颜色 4 127" xfId="10306"/>
    <cellStyle name="强调文字颜色 4 127 2" xfId="18044"/>
    <cellStyle name="强调文字颜色 4 127 3" xfId="31394"/>
    <cellStyle name="强调文字颜色 4 128" xfId="10357"/>
    <cellStyle name="强调文字颜色 4 128 2" xfId="18045"/>
    <cellStyle name="强调文字颜色 4 128 3" xfId="31445"/>
    <cellStyle name="强调文字颜色 4 129" xfId="10375"/>
    <cellStyle name="强调文字颜色 4 129 2" xfId="18046"/>
    <cellStyle name="强调文字颜色 4 129 3" xfId="31463"/>
    <cellStyle name="强调文字颜色 4 13" xfId="3257"/>
    <cellStyle name="强调文字颜色 4 13 2" xfId="18047"/>
    <cellStyle name="强调文字颜色 4 13 3" xfId="25501"/>
    <cellStyle name="强调文字颜色 4 130" xfId="10385"/>
    <cellStyle name="强调文字颜色 4 130 2" xfId="18048"/>
    <cellStyle name="强调文字颜色 4 130 3" xfId="31473"/>
    <cellStyle name="强调文字颜色 4 131" xfId="10405"/>
    <cellStyle name="强调文字颜色 4 131 2" xfId="18049"/>
    <cellStyle name="强调文字颜色 4 131 3" xfId="31493"/>
    <cellStyle name="强调文字颜色 4 132" xfId="10459"/>
    <cellStyle name="强调文字颜色 4 132 2" xfId="18050"/>
    <cellStyle name="强调文字颜色 4 132 3" xfId="31547"/>
    <cellStyle name="强调文字颜色 4 133" xfId="10485"/>
    <cellStyle name="强调文字颜色 4 133 2" xfId="18051"/>
    <cellStyle name="强调文字颜色 4 133 3" xfId="31573"/>
    <cellStyle name="强调文字颜色 4 134" xfId="10508"/>
    <cellStyle name="强调文字颜色 4 134 2" xfId="18052"/>
    <cellStyle name="强调文字颜色 4 134 3" xfId="31596"/>
    <cellStyle name="强调文字颜色 4 135" xfId="10529"/>
    <cellStyle name="强调文字颜色 4 135 2" xfId="18053"/>
    <cellStyle name="强调文字颜色 4 135 3" xfId="31617"/>
    <cellStyle name="强调文字颜色 4 136" xfId="10547"/>
    <cellStyle name="强调文字颜色 4 136 2" xfId="18054"/>
    <cellStyle name="强调文字颜色 4 136 3" xfId="31635"/>
    <cellStyle name="强调文字颜色 4 137" xfId="10557"/>
    <cellStyle name="强调文字颜色 4 137 2" xfId="18055"/>
    <cellStyle name="强调文字颜色 4 137 3" xfId="31645"/>
    <cellStyle name="强调文字颜色 4 138" xfId="10568"/>
    <cellStyle name="强调文字颜色 4 138 2" xfId="18056"/>
    <cellStyle name="强调文字颜色 4 138 3" xfId="31656"/>
    <cellStyle name="强调文字颜色 4 139" xfId="10602"/>
    <cellStyle name="强调文字颜色 4 139 2" xfId="18057"/>
    <cellStyle name="强调文字颜色 4 139 3" xfId="31690"/>
    <cellStyle name="强调文字颜色 4 14" xfId="3278"/>
    <cellStyle name="强调文字颜色 4 14 2" xfId="18058"/>
    <cellStyle name="强调文字颜色 4 14 3" xfId="25522"/>
    <cellStyle name="强调文字颜色 4 140" xfId="10619"/>
    <cellStyle name="强调文字颜色 4 140 2" xfId="18059"/>
    <cellStyle name="强调文字颜色 4 140 3" xfId="31707"/>
    <cellStyle name="强调文字颜色 4 141" xfId="10660"/>
    <cellStyle name="强调文字颜色 4 141 2" xfId="18060"/>
    <cellStyle name="强调文字颜色 4 141 3" xfId="31748"/>
    <cellStyle name="强调文字颜色 4 142" xfId="10667"/>
    <cellStyle name="强调文字颜色 4 142 2" xfId="18061"/>
    <cellStyle name="强调文字颜色 4 142 3" xfId="31755"/>
    <cellStyle name="强调文字颜色 4 15" xfId="3299"/>
    <cellStyle name="强调文字颜色 4 15 2" xfId="18062"/>
    <cellStyle name="强调文字颜色 4 15 3" xfId="25543"/>
    <cellStyle name="强调文字颜色 4 16" xfId="3320"/>
    <cellStyle name="强调文字颜色 4 16 2" xfId="18063"/>
    <cellStyle name="强调文字颜色 4 16 3" xfId="25564"/>
    <cellStyle name="强调文字颜色 4 17" xfId="3339"/>
    <cellStyle name="强调文字颜色 4 17 2" xfId="18064"/>
    <cellStyle name="强调文字颜色 4 17 3" xfId="25583"/>
    <cellStyle name="强调文字颜色 4 18" xfId="3353"/>
    <cellStyle name="强调文字颜色 4 18 2" xfId="18065"/>
    <cellStyle name="强调文字颜色 4 18 3" xfId="25597"/>
    <cellStyle name="强调文字颜色 4 19" xfId="3364"/>
    <cellStyle name="强调文字颜色 4 19 2" xfId="18066"/>
    <cellStyle name="强调文字颜色 4 19 3" xfId="25608"/>
    <cellStyle name="强调文字颜色 4 2" xfId="2552"/>
    <cellStyle name="强调文字颜色 4 2 2" xfId="18067"/>
    <cellStyle name="强调文字颜色 4 2 3" xfId="24827"/>
    <cellStyle name="强调文字颜色 4 20" xfId="3371"/>
    <cellStyle name="强调文字颜色 4 20 2" xfId="18068"/>
    <cellStyle name="强调文字颜色 4 20 3" xfId="25615"/>
    <cellStyle name="强调文字颜色 4 21" xfId="3382"/>
    <cellStyle name="强调文字颜色 4 21 2" xfId="18069"/>
    <cellStyle name="强调文字颜色 4 21 3" xfId="25626"/>
    <cellStyle name="强调文字颜色 4 22" xfId="3413"/>
    <cellStyle name="强调文字颜色 4 22 2" xfId="18070"/>
    <cellStyle name="强调文字颜色 4 22 3" xfId="25657"/>
    <cellStyle name="强调文字颜色 4 23" xfId="3430"/>
    <cellStyle name="强调文字颜色 4 23 2" xfId="18071"/>
    <cellStyle name="强调文字颜色 4 23 3" xfId="25674"/>
    <cellStyle name="强调文字颜色 4 24" xfId="3479"/>
    <cellStyle name="强调文字颜色 4 24 2" xfId="18072"/>
    <cellStyle name="强调文字颜色 4 24 3" xfId="25723"/>
    <cellStyle name="强调文字颜色 4 25" xfId="3495"/>
    <cellStyle name="强调文字颜色 4 25 2" xfId="18073"/>
    <cellStyle name="强调文字颜色 4 25 3" xfId="25739"/>
    <cellStyle name="强调文字颜色 4 26" xfId="3502"/>
    <cellStyle name="强调文字颜色 4 26 2" xfId="18074"/>
    <cellStyle name="强调文字颜色 4 26 3" xfId="25746"/>
    <cellStyle name="强调文字颜色 4 27" xfId="3519"/>
    <cellStyle name="强调文字颜色 4 27 2" xfId="18075"/>
    <cellStyle name="强调文字颜色 4 27 3" xfId="25763"/>
    <cellStyle name="强调文字颜色 4 28" xfId="3570"/>
    <cellStyle name="强调文字颜色 4 28 2" xfId="18076"/>
    <cellStyle name="强调文字颜色 4 28 3" xfId="25814"/>
    <cellStyle name="强调文字颜色 4 29" xfId="3584"/>
    <cellStyle name="强调文字颜色 4 29 2" xfId="18077"/>
    <cellStyle name="强调文字颜色 4 29 3" xfId="25828"/>
    <cellStyle name="强调文字颜色 4 3" xfId="3000"/>
    <cellStyle name="强调文字颜色 4 3 2" xfId="18078"/>
    <cellStyle name="强调文字颜色 4 3 3" xfId="25244"/>
    <cellStyle name="强调文字颜色 4 30" xfId="3591"/>
    <cellStyle name="强调文字颜色 4 30 2" xfId="18079"/>
    <cellStyle name="强调文字颜色 4 30 3" xfId="25835"/>
    <cellStyle name="强调文字颜色 4 31" xfId="3611"/>
    <cellStyle name="强调文字颜色 4 31 2" xfId="18080"/>
    <cellStyle name="强调文字颜色 4 31 3" xfId="25855"/>
    <cellStyle name="强调文字颜色 4 32" xfId="3653"/>
    <cellStyle name="强调文字颜色 4 32 2" xfId="18081"/>
    <cellStyle name="强调文字颜色 4 32 3" xfId="25897"/>
    <cellStyle name="强调文字颜色 4 33" xfId="3673"/>
    <cellStyle name="强调文字颜色 4 33 2" xfId="18082"/>
    <cellStyle name="强调文字颜色 4 33 3" xfId="25917"/>
    <cellStyle name="强调文字颜色 4 34" xfId="3680"/>
    <cellStyle name="强调文字颜色 4 34 2" xfId="18083"/>
    <cellStyle name="强调文字颜色 4 34 3" xfId="25924"/>
    <cellStyle name="强调文字颜色 4 35" xfId="3695"/>
    <cellStyle name="强调文字颜色 4 35 2" xfId="18084"/>
    <cellStyle name="强调文字颜色 4 35 3" xfId="25939"/>
    <cellStyle name="强调文字颜色 4 36" xfId="3746"/>
    <cellStyle name="强调文字颜色 4 36 2" xfId="18085"/>
    <cellStyle name="强调文字颜色 4 36 3" xfId="25990"/>
    <cellStyle name="强调文字颜色 4 37" xfId="3757"/>
    <cellStyle name="强调文字颜色 4 37 2" xfId="18086"/>
    <cellStyle name="强调文字颜色 4 37 3" xfId="26001"/>
    <cellStyle name="强调文字颜色 4 38" xfId="3764"/>
    <cellStyle name="强调文字颜色 4 38 2" xfId="18087"/>
    <cellStyle name="强调文字颜色 4 38 3" xfId="26008"/>
    <cellStyle name="强调文字颜色 4 39" xfId="3780"/>
    <cellStyle name="强调文字颜色 4 39 2" xfId="18088"/>
    <cellStyle name="强调文字颜色 4 39 3" xfId="26024"/>
    <cellStyle name="强调文字颜色 4 4" xfId="3048"/>
    <cellStyle name="强调文字颜色 4 4 2" xfId="18089"/>
    <cellStyle name="强调文字颜色 4 4 3" xfId="25292"/>
    <cellStyle name="强调文字颜色 4 40" xfId="3829"/>
    <cellStyle name="强调文字颜色 4 40 2" xfId="18090"/>
    <cellStyle name="强调文字颜色 4 40 3" xfId="26073"/>
    <cellStyle name="强调文字颜色 4 41" xfId="3841"/>
    <cellStyle name="强调文字颜色 4 41 2" xfId="18091"/>
    <cellStyle name="强调文字颜色 4 41 3" xfId="26085"/>
    <cellStyle name="强调文字颜色 4 42" xfId="3848"/>
    <cellStyle name="强调文字颜色 4 42 2" xfId="18092"/>
    <cellStyle name="强调文字颜色 4 42 3" xfId="26092"/>
    <cellStyle name="强调文字颜色 4 43" xfId="3865"/>
    <cellStyle name="强调文字颜色 4 43 2" xfId="18093"/>
    <cellStyle name="强调文字颜色 4 43 3" xfId="26109"/>
    <cellStyle name="强调文字颜色 4 44" xfId="3914"/>
    <cellStyle name="强调文字颜色 4 44 2" xfId="18094"/>
    <cellStyle name="强调文字颜色 4 44 3" xfId="26158"/>
    <cellStyle name="强调文字颜色 4 45" xfId="3930"/>
    <cellStyle name="强调文字颜色 4 45 2" xfId="18095"/>
    <cellStyle name="强调文字颜色 4 45 3" xfId="26174"/>
    <cellStyle name="强调文字颜色 4 46" xfId="3937"/>
    <cellStyle name="强调文字颜色 4 46 2" xfId="18096"/>
    <cellStyle name="强调文字颜色 4 46 3" xfId="26181"/>
    <cellStyle name="强调文字颜色 4 47" xfId="3952"/>
    <cellStyle name="强调文字颜色 4 47 2" xfId="18097"/>
    <cellStyle name="强调文字颜色 4 47 3" xfId="26196"/>
    <cellStyle name="强调文字颜色 4 48" xfId="4003"/>
    <cellStyle name="强调文字颜色 4 48 2" xfId="18098"/>
    <cellStyle name="强调文字颜色 4 48 3" xfId="26247"/>
    <cellStyle name="强调文字颜色 4 49" xfId="4018"/>
    <cellStyle name="强调文字颜色 4 49 2" xfId="18099"/>
    <cellStyle name="强调文字颜色 4 49 3" xfId="26262"/>
    <cellStyle name="强调文字颜色 4 5" xfId="3060"/>
    <cellStyle name="强调文字颜色 4 5 2" xfId="18100"/>
    <cellStyle name="强调文字颜色 4 5 3" xfId="25304"/>
    <cellStyle name="强调文字颜色 4 50" xfId="4026"/>
    <cellStyle name="强调文字颜色 4 50 2" xfId="18101"/>
    <cellStyle name="强调文字颜色 4 50 3" xfId="26270"/>
    <cellStyle name="强调文字颜色 4 51" xfId="4046"/>
    <cellStyle name="强调文字颜色 4 51 2" xfId="18102"/>
    <cellStyle name="强调文字颜色 4 51 3" xfId="26290"/>
    <cellStyle name="强调文字颜色 4 52" xfId="4088"/>
    <cellStyle name="强调文字颜色 4 52 2" xfId="18103"/>
    <cellStyle name="强调文字颜色 4 52 3" xfId="26332"/>
    <cellStyle name="强调文字颜色 4 53" xfId="4108"/>
    <cellStyle name="强调文字颜色 4 53 2" xfId="18104"/>
    <cellStyle name="强调文字颜色 4 53 3" xfId="26352"/>
    <cellStyle name="强调文字颜色 4 54" xfId="4115"/>
    <cellStyle name="强调文字颜色 4 54 2" xfId="18105"/>
    <cellStyle name="强调文字颜色 4 54 3" xfId="26359"/>
    <cellStyle name="强调文字颜色 4 55" xfId="4132"/>
    <cellStyle name="强调文字颜色 4 55 2" xfId="18106"/>
    <cellStyle name="强调文字颜色 4 55 3" xfId="26376"/>
    <cellStyle name="强调文字颜色 4 56" xfId="4183"/>
    <cellStyle name="强调文字颜色 4 56 2" xfId="18107"/>
    <cellStyle name="强调文字颜色 4 56 3" xfId="26427"/>
    <cellStyle name="强调文字颜色 4 57" xfId="4197"/>
    <cellStyle name="强调文字颜色 4 57 2" xfId="18108"/>
    <cellStyle name="强调文字颜色 4 57 3" xfId="26441"/>
    <cellStyle name="强调文字颜色 4 58" xfId="4204"/>
    <cellStyle name="强调文字颜色 4 58 2" xfId="18109"/>
    <cellStyle name="强调文字颜色 4 58 3" xfId="26448"/>
    <cellStyle name="强调文字颜色 4 59" xfId="4224"/>
    <cellStyle name="强调文字颜色 4 59 2" xfId="18110"/>
    <cellStyle name="强调文字颜色 4 59 3" xfId="26468"/>
    <cellStyle name="强调文字颜色 4 6" xfId="3067"/>
    <cellStyle name="强调文字颜色 4 6 2" xfId="18111"/>
    <cellStyle name="强调文字颜色 4 6 3" xfId="25311"/>
    <cellStyle name="强调文字颜色 4 60" xfId="4278"/>
    <cellStyle name="强调文字颜色 4 60 2" xfId="18112"/>
    <cellStyle name="强调文字颜色 4 60 3" xfId="26522"/>
    <cellStyle name="强调文字颜色 4 61" xfId="4305"/>
    <cellStyle name="强调文字颜色 4 61 2" xfId="18113"/>
    <cellStyle name="强调文字颜色 4 61 3" xfId="26549"/>
    <cellStyle name="强调文字颜色 4 62" xfId="4325"/>
    <cellStyle name="强调文字颜色 4 62 2" xfId="18114"/>
    <cellStyle name="强调文字颜色 4 62 3" xfId="26569"/>
    <cellStyle name="强调文字颜色 4 63" xfId="4341"/>
    <cellStyle name="强调文字颜色 4 63 2" xfId="18115"/>
    <cellStyle name="强调文字颜色 4 63 3" xfId="26585"/>
    <cellStyle name="强调文字颜色 4 64" xfId="7230"/>
    <cellStyle name="强调文字颜色 4 64 2" xfId="18116"/>
    <cellStyle name="强调文字颜色 4 64 3" xfId="29474"/>
    <cellStyle name="强调文字颜色 4 65" xfId="7281"/>
    <cellStyle name="强调文字颜色 4 65 2" xfId="18117"/>
    <cellStyle name="强调文字颜色 4 65 3" xfId="29525"/>
    <cellStyle name="强调文字颜色 4 66" xfId="7295"/>
    <cellStyle name="强调文字颜色 4 66 2" xfId="18118"/>
    <cellStyle name="强调文字颜色 4 66 3" xfId="29539"/>
    <cellStyle name="强调文字颜色 4 67" xfId="7302"/>
    <cellStyle name="强调文字颜色 4 67 2" xfId="18119"/>
    <cellStyle name="强调文字颜色 4 67 3" xfId="29546"/>
    <cellStyle name="强调文字颜色 4 68" xfId="7322"/>
    <cellStyle name="强调文字颜色 4 68 2" xfId="18120"/>
    <cellStyle name="强调文字颜色 4 68 3" xfId="29566"/>
    <cellStyle name="强调文字颜色 4 69" xfId="7374"/>
    <cellStyle name="强调文字颜色 4 69 2" xfId="18121"/>
    <cellStyle name="强调文字颜色 4 69 3" xfId="29618"/>
    <cellStyle name="强调文字颜色 4 7" xfId="3079"/>
    <cellStyle name="强调文字颜色 4 7 2" xfId="18122"/>
    <cellStyle name="强调文字颜色 4 7 3" xfId="25323"/>
    <cellStyle name="强调文字颜色 4 70" xfId="7394"/>
    <cellStyle name="强调文字颜色 4 70 2" xfId="18123"/>
    <cellStyle name="强调文字颜色 4 70 3" xfId="29638"/>
    <cellStyle name="强调文字颜色 4 71" xfId="7405"/>
    <cellStyle name="强调文字颜色 4 71 2" xfId="18124"/>
    <cellStyle name="强调文字颜色 4 71 3" xfId="29649"/>
    <cellStyle name="强调文字颜色 4 72" xfId="7412"/>
    <cellStyle name="强调文字颜色 4 72 2" xfId="18125"/>
    <cellStyle name="强调文字颜色 4 72 3" xfId="29656"/>
    <cellStyle name="强调文字颜色 4 73" xfId="7427"/>
    <cellStyle name="强调文字颜色 4 73 2" xfId="18126"/>
    <cellStyle name="强调文字颜色 4 73 3" xfId="29671"/>
    <cellStyle name="强调文字颜色 4 74" xfId="7477"/>
    <cellStyle name="强调文字颜色 4 74 2" xfId="18127"/>
    <cellStyle name="强调文字颜色 4 74 3" xfId="29721"/>
    <cellStyle name="强调文字颜色 4 75" xfId="7489"/>
    <cellStyle name="强调文字颜色 4 75 2" xfId="18128"/>
    <cellStyle name="强调文字颜色 4 75 3" xfId="29733"/>
    <cellStyle name="强调文字颜色 4 76" xfId="7496"/>
    <cellStyle name="强调文字颜色 4 76 2" xfId="18129"/>
    <cellStyle name="强调文字颜色 4 76 3" xfId="29740"/>
    <cellStyle name="强调文字颜色 4 77" xfId="7511"/>
    <cellStyle name="强调文字颜色 4 77 2" xfId="18130"/>
    <cellStyle name="强调文字颜色 4 77 3" xfId="29755"/>
    <cellStyle name="强调文字颜色 4 78" xfId="7562"/>
    <cellStyle name="强调文字颜色 4 78 2" xfId="18131"/>
    <cellStyle name="强调文字颜色 4 78 3" xfId="29806"/>
    <cellStyle name="强调文字颜色 4 79" xfId="7573"/>
    <cellStyle name="强调文字颜色 4 79 2" xfId="18132"/>
    <cellStyle name="强调文字颜色 4 79 3" xfId="29817"/>
    <cellStyle name="强调文字颜色 4 8" xfId="3110"/>
    <cellStyle name="强调文字颜色 4 8 2" xfId="18133"/>
    <cellStyle name="强调文字颜色 4 8 3" xfId="25354"/>
    <cellStyle name="强调文字颜色 4 80" xfId="7580"/>
    <cellStyle name="强调文字颜色 4 80 2" xfId="18134"/>
    <cellStyle name="强调文字颜色 4 80 3" xfId="29824"/>
    <cellStyle name="强调文字颜色 4 81" xfId="7595"/>
    <cellStyle name="强调文字颜色 4 81 2" xfId="18135"/>
    <cellStyle name="强调文字颜色 4 81 3" xfId="29839"/>
    <cellStyle name="强调文字颜色 4 82" xfId="7645"/>
    <cellStyle name="强调文字颜色 4 82 2" xfId="18136"/>
    <cellStyle name="强调文字颜色 4 82 3" xfId="29889"/>
    <cellStyle name="强调文字颜色 4 83" xfId="7657"/>
    <cellStyle name="强调文字颜色 4 83 2" xfId="18137"/>
    <cellStyle name="强调文字颜色 4 83 3" xfId="29901"/>
    <cellStyle name="强调文字颜色 4 84" xfId="7664"/>
    <cellStyle name="强调文字颜色 4 84 2" xfId="18138"/>
    <cellStyle name="强调文字颜色 4 84 3" xfId="29908"/>
    <cellStyle name="强调文字颜色 4 85" xfId="7681"/>
    <cellStyle name="强调文字颜色 4 85 2" xfId="18139"/>
    <cellStyle name="强调文字颜色 4 85 3" xfId="29925"/>
    <cellStyle name="强调文字颜色 4 86" xfId="7732"/>
    <cellStyle name="强调文字颜色 4 86 2" xfId="18140"/>
    <cellStyle name="强调文字颜色 4 86 3" xfId="29976"/>
    <cellStyle name="强调文字颜色 4 87" xfId="7746"/>
    <cellStyle name="强调文字颜色 4 87 2" xfId="18141"/>
    <cellStyle name="强调文字颜色 4 87 3" xfId="29990"/>
    <cellStyle name="强调文字颜色 4 88" xfId="7753"/>
    <cellStyle name="强调文字颜色 4 88 2" xfId="18142"/>
    <cellStyle name="强调文字颜色 4 88 3" xfId="29997"/>
    <cellStyle name="强调文字颜色 4 89" xfId="7773"/>
    <cellStyle name="强调文字颜色 4 89 2" xfId="18143"/>
    <cellStyle name="强调文字颜色 4 89 3" xfId="30017"/>
    <cellStyle name="强调文字颜色 4 9" xfId="3134"/>
    <cellStyle name="强调文字颜色 4 9 2" xfId="18144"/>
    <cellStyle name="强调文字颜色 4 9 3" xfId="25378"/>
    <cellStyle name="强调文字颜色 4 90" xfId="7815"/>
    <cellStyle name="强调文字颜色 4 90 2" xfId="18145"/>
    <cellStyle name="强调文字颜色 4 90 3" xfId="30059"/>
    <cellStyle name="强调文字颜色 4 91" xfId="7831"/>
    <cellStyle name="强调文字颜色 4 91 2" xfId="18146"/>
    <cellStyle name="强调文字颜色 4 91 3" xfId="30075"/>
    <cellStyle name="强调文字颜色 4 92" xfId="7871"/>
    <cellStyle name="强调文字颜色 4 92 2" xfId="18147"/>
    <cellStyle name="强调文字颜色 4 92 3" xfId="30115"/>
    <cellStyle name="强调文字颜色 4 93" xfId="7892"/>
    <cellStyle name="强调文字颜色 4 93 2" xfId="18148"/>
    <cellStyle name="强调文字颜色 4 93 3" xfId="30136"/>
    <cellStyle name="强调文字颜色 4 94" xfId="7913"/>
    <cellStyle name="强调文字颜色 4 94 2" xfId="18149"/>
    <cellStyle name="强调文字颜色 4 94 3" xfId="30157"/>
    <cellStyle name="强调文字颜色 4 95" xfId="7934"/>
    <cellStyle name="强调文字颜色 4 95 2" xfId="18150"/>
    <cellStyle name="强调文字颜色 4 95 3" xfId="30178"/>
    <cellStyle name="强调文字颜色 4 96" xfId="7955"/>
    <cellStyle name="强调文字颜色 4 96 2" xfId="18151"/>
    <cellStyle name="强调文字颜色 4 96 3" xfId="30199"/>
    <cellStyle name="强调文字颜色 4 97" xfId="7974"/>
    <cellStyle name="强调文字颜色 4 97 2" xfId="18152"/>
    <cellStyle name="强调文字颜色 4 97 3" xfId="30218"/>
    <cellStyle name="强调文字颜色 4 98" xfId="7997"/>
    <cellStyle name="强调文字颜色 4 98 2" xfId="18153"/>
    <cellStyle name="强调文字颜色 4 98 3" xfId="30241"/>
    <cellStyle name="强调文字颜色 4 99" xfId="8018"/>
    <cellStyle name="强调文字颜色 4 99 2" xfId="18154"/>
    <cellStyle name="强调文字颜色 4 99 3" xfId="30262"/>
    <cellStyle name="强调文字颜色 5 10" xfId="3179"/>
    <cellStyle name="强调文字颜色 5 10 2" xfId="18155"/>
    <cellStyle name="强调文字颜色 5 10 3" xfId="25423"/>
    <cellStyle name="强调文字颜色 5 100" xfId="8035"/>
    <cellStyle name="强调文字颜色 5 100 2" xfId="18156"/>
    <cellStyle name="强调文字颜色 5 100 3" xfId="30279"/>
    <cellStyle name="强调文字颜色 5 101" xfId="8056"/>
    <cellStyle name="强调文字颜色 5 101 2" xfId="18157"/>
    <cellStyle name="强调文字颜色 5 101 3" xfId="30300"/>
    <cellStyle name="强调文字颜色 5 102" xfId="8077"/>
    <cellStyle name="强调文字颜色 5 102 2" xfId="18158"/>
    <cellStyle name="强调文字颜色 5 102 3" xfId="30321"/>
    <cellStyle name="强调文字颜色 5 103" xfId="8098"/>
    <cellStyle name="强调文字颜色 5 103 2" xfId="18159"/>
    <cellStyle name="强调文字颜色 5 103 3" xfId="30342"/>
    <cellStyle name="强调文字颜色 5 104" xfId="8117"/>
    <cellStyle name="强调文字颜色 5 104 2" xfId="18160"/>
    <cellStyle name="强调文字颜色 5 104 3" xfId="30361"/>
    <cellStyle name="强调文字颜色 5 105" xfId="8140"/>
    <cellStyle name="强调文字颜色 5 105 2" xfId="18161"/>
    <cellStyle name="强调文字颜色 5 105 3" xfId="30384"/>
    <cellStyle name="强调文字颜色 5 106" xfId="8160"/>
    <cellStyle name="强调文字颜色 5 106 2" xfId="18162"/>
    <cellStyle name="强调文字颜色 5 106 3" xfId="30404"/>
    <cellStyle name="强调文字颜色 5 107" xfId="8182"/>
    <cellStyle name="强调文字颜色 5 107 2" xfId="18163"/>
    <cellStyle name="强调文字颜色 5 107 3" xfId="30426"/>
    <cellStyle name="强调文字颜色 5 108" xfId="8202"/>
    <cellStyle name="强调文字颜色 5 108 2" xfId="18164"/>
    <cellStyle name="强调文字颜色 5 108 3" xfId="30446"/>
    <cellStyle name="强调文字颜色 5 109" xfId="8223"/>
    <cellStyle name="强调文字颜色 5 109 2" xfId="18165"/>
    <cellStyle name="强调文字颜色 5 109 3" xfId="30467"/>
    <cellStyle name="强调文字颜色 5 11" xfId="3211"/>
    <cellStyle name="强调文字颜色 5 11 2" xfId="18166"/>
    <cellStyle name="强调文字颜色 5 11 3" xfId="25455"/>
    <cellStyle name="强调文字颜色 5 110" xfId="8244"/>
    <cellStyle name="强调文字颜色 5 110 2" xfId="18167"/>
    <cellStyle name="强调文字颜色 5 110 3" xfId="30488"/>
    <cellStyle name="强调文字颜色 5 111" xfId="8234"/>
    <cellStyle name="强调文字颜色 5 111 2" xfId="18168"/>
    <cellStyle name="强调文字颜色 5 111 3" xfId="30478"/>
    <cellStyle name="强调文字颜色 5 112" xfId="8284"/>
    <cellStyle name="强调文字颜色 5 112 2" xfId="18169"/>
    <cellStyle name="强调文字颜色 5 112 3" xfId="30528"/>
    <cellStyle name="强调文字颜色 5 113" xfId="8307"/>
    <cellStyle name="强调文字颜色 5 113 2" xfId="18170"/>
    <cellStyle name="强调文字颜色 5 113 3" xfId="30551"/>
    <cellStyle name="强调文字颜色 5 114" xfId="8321"/>
    <cellStyle name="强调文字颜色 5 114 2" xfId="18171"/>
    <cellStyle name="强调文字颜色 5 114 3" xfId="30565"/>
    <cellStyle name="强调文字颜色 5 115" xfId="8333"/>
    <cellStyle name="强调文字颜色 5 115 2" xfId="18172"/>
    <cellStyle name="强调文字颜色 5 115 3" xfId="30577"/>
    <cellStyle name="强调文字颜色 5 116" xfId="8340"/>
    <cellStyle name="强调文字颜色 5 116 2" xfId="18173"/>
    <cellStyle name="强调文字颜色 5 116 3" xfId="30584"/>
    <cellStyle name="强调文字颜色 5 117" xfId="10107"/>
    <cellStyle name="强调文字颜色 5 117 2" xfId="18174"/>
    <cellStyle name="强调文字颜色 5 117 3" xfId="31195"/>
    <cellStyle name="强调文字颜色 5 118" xfId="10112"/>
    <cellStyle name="强调文字颜色 5 118 2" xfId="18175"/>
    <cellStyle name="强调文字颜色 5 118 3" xfId="31200"/>
    <cellStyle name="强调文字颜色 5 119" xfId="10137"/>
    <cellStyle name="强调文字颜色 5 119 2" xfId="18176"/>
    <cellStyle name="强调文字颜色 5 119 3" xfId="31225"/>
    <cellStyle name="强调文字颜色 5 12" xfId="3232"/>
    <cellStyle name="强调文字颜色 5 12 2" xfId="18177"/>
    <cellStyle name="强调文字颜色 5 12 3" xfId="25476"/>
    <cellStyle name="强调文字颜色 5 120" xfId="10180"/>
    <cellStyle name="强调文字颜色 5 120 2" xfId="18178"/>
    <cellStyle name="强调文字颜色 5 120 3" xfId="31268"/>
    <cellStyle name="强调文字颜色 5 121" xfId="10206"/>
    <cellStyle name="强调文字颜色 5 121 2" xfId="18179"/>
    <cellStyle name="强调文字颜色 5 121 3" xfId="31294"/>
    <cellStyle name="强调文字颜色 5 122" xfId="10237"/>
    <cellStyle name="强调文字颜色 5 122 2" xfId="18180"/>
    <cellStyle name="强调文字颜色 5 122 3" xfId="31325"/>
    <cellStyle name="强调文字颜色 5 123" xfId="10256"/>
    <cellStyle name="强调文字颜色 5 123 2" xfId="18181"/>
    <cellStyle name="强调文字颜色 5 123 3" xfId="31344"/>
    <cellStyle name="强调文字颜色 5 124" xfId="10270"/>
    <cellStyle name="强调文字颜色 5 124 2" xfId="18182"/>
    <cellStyle name="强调文字颜色 5 124 3" xfId="31358"/>
    <cellStyle name="强调文字颜色 5 125" xfId="10283"/>
    <cellStyle name="强调文字颜色 5 125 2" xfId="18183"/>
    <cellStyle name="强调文字颜色 5 125 3" xfId="31371"/>
    <cellStyle name="强调文字颜色 5 126" xfId="10290"/>
    <cellStyle name="强调文字颜色 5 126 2" xfId="18184"/>
    <cellStyle name="强调文字颜色 5 126 3" xfId="31378"/>
    <cellStyle name="强调文字颜色 5 127" xfId="10308"/>
    <cellStyle name="强调文字颜色 5 127 2" xfId="18185"/>
    <cellStyle name="强调文字颜色 5 127 3" xfId="31396"/>
    <cellStyle name="强调文字颜色 5 128" xfId="10350"/>
    <cellStyle name="强调文字颜色 5 128 2" xfId="18186"/>
    <cellStyle name="强调文字颜色 5 128 3" xfId="31438"/>
    <cellStyle name="强调文字颜色 5 129" xfId="10371"/>
    <cellStyle name="强调文字颜色 5 129 2" xfId="18187"/>
    <cellStyle name="强调文字颜色 5 129 3" xfId="31459"/>
    <cellStyle name="强调文字颜色 5 13" xfId="3253"/>
    <cellStyle name="强调文字颜色 5 13 2" xfId="18188"/>
    <cellStyle name="强调文字颜色 5 13 3" xfId="25497"/>
    <cellStyle name="强调文字颜色 5 130" xfId="10384"/>
    <cellStyle name="强调文字颜色 5 130 2" xfId="18189"/>
    <cellStyle name="强调文字颜色 5 130 3" xfId="31472"/>
    <cellStyle name="强调文字颜色 5 131" xfId="10409"/>
    <cellStyle name="强调文字颜色 5 131 2" xfId="18190"/>
    <cellStyle name="强调文字颜色 5 131 3" xfId="31497"/>
    <cellStyle name="强调文字颜色 5 132" xfId="10452"/>
    <cellStyle name="强调文字颜色 5 132 2" xfId="18191"/>
    <cellStyle name="强调文字颜色 5 132 3" xfId="31540"/>
    <cellStyle name="强调文字颜色 5 133" xfId="10478"/>
    <cellStyle name="强调文字颜色 5 133 2" xfId="18192"/>
    <cellStyle name="强调文字颜色 5 133 3" xfId="31566"/>
    <cellStyle name="强调文字颜色 5 134" xfId="10503"/>
    <cellStyle name="强调文字颜色 5 134 2" xfId="18193"/>
    <cellStyle name="强调文字颜色 5 134 3" xfId="31591"/>
    <cellStyle name="强调文字颜色 5 135" xfId="10522"/>
    <cellStyle name="强调文字颜色 5 135 2" xfId="18194"/>
    <cellStyle name="强调文字颜色 5 135 3" xfId="31610"/>
    <cellStyle name="强调文字颜色 5 136" xfId="10543"/>
    <cellStyle name="强调文字颜色 5 136 2" xfId="18195"/>
    <cellStyle name="强调文字颜色 5 136 3" xfId="31631"/>
    <cellStyle name="强调文字颜色 5 137" xfId="10556"/>
    <cellStyle name="强调文字颜色 5 137 2" xfId="18196"/>
    <cellStyle name="强调文字颜色 5 137 3" xfId="31644"/>
    <cellStyle name="强调文字颜色 5 138" xfId="10569"/>
    <cellStyle name="强调文字颜色 5 138 2" xfId="18197"/>
    <cellStyle name="强调文字颜色 5 138 3" xfId="31657"/>
    <cellStyle name="强调文字颜色 5 139" xfId="10598"/>
    <cellStyle name="强调文字颜色 5 139 2" xfId="18198"/>
    <cellStyle name="强调文字颜色 5 139 3" xfId="31686"/>
    <cellStyle name="强调文字颜色 5 14" xfId="3274"/>
    <cellStyle name="强调文字颜色 5 14 2" xfId="18199"/>
    <cellStyle name="强调文字颜色 5 14 3" xfId="25518"/>
    <cellStyle name="强调文字颜色 5 140" xfId="10621"/>
    <cellStyle name="强调文字颜色 5 140 2" xfId="18200"/>
    <cellStyle name="强调文字颜色 5 140 3" xfId="31709"/>
    <cellStyle name="强调文字颜色 5 141" xfId="10659"/>
    <cellStyle name="强调文字颜色 5 141 2" xfId="18201"/>
    <cellStyle name="强调文字颜色 5 141 3" xfId="31747"/>
    <cellStyle name="强调文字颜色 5 142" xfId="10666"/>
    <cellStyle name="强调文字颜色 5 142 2" xfId="18202"/>
    <cellStyle name="强调文字颜色 5 142 3" xfId="31754"/>
    <cellStyle name="强调文字颜色 5 15" xfId="3295"/>
    <cellStyle name="强调文字颜色 5 15 2" xfId="18203"/>
    <cellStyle name="强调文字颜色 5 15 3" xfId="25539"/>
    <cellStyle name="强调文字颜色 5 16" xfId="3316"/>
    <cellStyle name="强调文字颜色 5 16 2" xfId="18204"/>
    <cellStyle name="强调文字颜色 5 16 3" xfId="25560"/>
    <cellStyle name="强调文字颜色 5 17" xfId="3337"/>
    <cellStyle name="强调文字颜色 5 17 2" xfId="18205"/>
    <cellStyle name="强调文字颜色 5 17 3" xfId="25581"/>
    <cellStyle name="强调文字颜色 5 18" xfId="3351"/>
    <cellStyle name="强调文字颜色 5 18 2" xfId="18206"/>
    <cellStyle name="强调文字颜色 5 18 3" xfId="25595"/>
    <cellStyle name="强调文字颜色 5 19" xfId="3363"/>
    <cellStyle name="强调文字颜色 5 19 2" xfId="18207"/>
    <cellStyle name="强调文字颜色 5 19 3" xfId="25607"/>
    <cellStyle name="强调文字颜色 5 2" xfId="2553"/>
    <cellStyle name="强调文字颜色 5 2 2" xfId="18208"/>
    <cellStyle name="强调文字颜色 5 2 3" xfId="24828"/>
    <cellStyle name="强调文字颜色 5 20" xfId="3370"/>
    <cellStyle name="强调文字颜色 5 20 2" xfId="18209"/>
    <cellStyle name="强调文字颜色 5 20 3" xfId="25614"/>
    <cellStyle name="强调文字颜色 5 21" xfId="3383"/>
    <cellStyle name="强调文字颜色 5 21 2" xfId="18210"/>
    <cellStyle name="强调文字颜色 5 21 3" xfId="25627"/>
    <cellStyle name="强调文字颜色 5 22" xfId="3412"/>
    <cellStyle name="强调文字颜色 5 22 2" xfId="18211"/>
    <cellStyle name="强调文字颜色 5 22 3" xfId="25656"/>
    <cellStyle name="强调文字颜色 5 23" xfId="3434"/>
    <cellStyle name="强调文字颜色 5 23 2" xfId="18212"/>
    <cellStyle name="强调文字颜色 5 23 3" xfId="25678"/>
    <cellStyle name="强调文字颜色 5 24" xfId="3475"/>
    <cellStyle name="强调文字颜色 5 24 2" xfId="18213"/>
    <cellStyle name="强调文字颜色 5 24 3" xfId="25719"/>
    <cellStyle name="强调文字颜色 5 25" xfId="3494"/>
    <cellStyle name="强调文字颜色 5 25 2" xfId="18214"/>
    <cellStyle name="强调文字颜色 5 25 3" xfId="25738"/>
    <cellStyle name="强调文字颜色 5 26" xfId="3501"/>
    <cellStyle name="强调文字颜色 5 26 2" xfId="18215"/>
    <cellStyle name="强调文字颜色 5 26 3" xfId="25745"/>
    <cellStyle name="强调文字颜色 5 27" xfId="3523"/>
    <cellStyle name="强调文字颜色 5 27 2" xfId="18216"/>
    <cellStyle name="强调文字颜色 5 27 3" xfId="25767"/>
    <cellStyle name="强调文字颜色 5 28" xfId="3565"/>
    <cellStyle name="强调文字颜色 5 28 2" xfId="18217"/>
    <cellStyle name="强调文字颜色 5 28 3" xfId="25809"/>
    <cellStyle name="强调文字颜色 5 29" xfId="3583"/>
    <cellStyle name="强调文字颜色 5 29 2" xfId="18218"/>
    <cellStyle name="强调文字颜色 5 29 3" xfId="25827"/>
    <cellStyle name="强调文字颜色 5 3" xfId="3004"/>
    <cellStyle name="强调文字颜色 5 3 2" xfId="18219"/>
    <cellStyle name="强调文字颜色 5 3 3" xfId="25248"/>
    <cellStyle name="强调文字颜色 5 30" xfId="3590"/>
    <cellStyle name="强调文字颜色 5 30 2" xfId="18220"/>
    <cellStyle name="强调文字颜色 5 30 3" xfId="25834"/>
    <cellStyle name="强调文字颜色 5 31" xfId="3614"/>
    <cellStyle name="强调文字颜色 5 31 2" xfId="18221"/>
    <cellStyle name="强调文字颜色 5 31 3" xfId="25858"/>
    <cellStyle name="强调文字颜色 5 32" xfId="3651"/>
    <cellStyle name="强调文字颜色 5 32 2" xfId="18222"/>
    <cellStyle name="强调文字颜色 5 32 3" xfId="25895"/>
    <cellStyle name="强调文字颜色 5 33" xfId="3672"/>
    <cellStyle name="强调文字颜色 5 33 2" xfId="18223"/>
    <cellStyle name="强调文字颜色 5 33 3" xfId="25916"/>
    <cellStyle name="强调文字颜色 5 34" xfId="3679"/>
    <cellStyle name="强调文字颜色 5 34 2" xfId="18224"/>
    <cellStyle name="强调文字颜色 5 34 3" xfId="25923"/>
    <cellStyle name="强调文字颜色 5 35" xfId="3697"/>
    <cellStyle name="强调文字颜色 5 35 2" xfId="18225"/>
    <cellStyle name="强调文字颜色 5 35 3" xfId="25941"/>
    <cellStyle name="强调文字颜色 5 36" xfId="3744"/>
    <cellStyle name="强调文字颜色 5 36 2" xfId="18226"/>
    <cellStyle name="强调文字颜色 5 36 3" xfId="25988"/>
    <cellStyle name="强调文字颜色 5 37" xfId="3756"/>
    <cellStyle name="强调文字颜色 5 37 2" xfId="18227"/>
    <cellStyle name="强调文字颜色 5 37 3" xfId="26000"/>
    <cellStyle name="强调文字颜色 5 38" xfId="3763"/>
    <cellStyle name="强调文字颜色 5 38 2" xfId="18228"/>
    <cellStyle name="强调文字颜色 5 38 3" xfId="26007"/>
    <cellStyle name="强调文字颜色 5 39" xfId="3784"/>
    <cellStyle name="强调文字颜色 5 39 2" xfId="18229"/>
    <cellStyle name="强调文字颜色 5 39 3" xfId="26028"/>
    <cellStyle name="强调文字颜色 5 4" xfId="3046"/>
    <cellStyle name="强调文字颜色 5 4 2" xfId="18230"/>
    <cellStyle name="强调文字颜色 5 4 3" xfId="25290"/>
    <cellStyle name="强调文字颜色 5 40" xfId="3827"/>
    <cellStyle name="强调文字颜色 5 40 2" xfId="18231"/>
    <cellStyle name="强调文字颜色 5 40 3" xfId="26071"/>
    <cellStyle name="强调文字颜色 5 41" xfId="3840"/>
    <cellStyle name="强调文字颜色 5 41 2" xfId="18232"/>
    <cellStyle name="强调文字颜色 5 41 3" xfId="26084"/>
    <cellStyle name="强调文字颜色 5 42" xfId="3847"/>
    <cellStyle name="强调文字颜色 5 42 2" xfId="18233"/>
    <cellStyle name="强调文字颜色 5 42 3" xfId="26091"/>
    <cellStyle name="强调文字颜色 5 43" xfId="3869"/>
    <cellStyle name="强调文字颜色 5 43 2" xfId="18234"/>
    <cellStyle name="强调文字颜色 5 43 3" xfId="26113"/>
    <cellStyle name="强调文字颜色 5 44" xfId="3910"/>
    <cellStyle name="强调文字颜色 5 44 2" xfId="18235"/>
    <cellStyle name="强调文字颜色 5 44 3" xfId="26154"/>
    <cellStyle name="强调文字颜色 5 45" xfId="3929"/>
    <cellStyle name="强调文字颜色 5 45 2" xfId="18236"/>
    <cellStyle name="强调文字颜色 5 45 3" xfId="26173"/>
    <cellStyle name="强调文字颜色 5 46" xfId="3936"/>
    <cellStyle name="强调文字颜色 5 46 2" xfId="18237"/>
    <cellStyle name="强调文字颜色 5 46 3" xfId="26180"/>
    <cellStyle name="强调文字颜色 5 47" xfId="3954"/>
    <cellStyle name="强调文字颜色 5 47 2" xfId="18238"/>
    <cellStyle name="强调文字颜色 5 47 3" xfId="26198"/>
    <cellStyle name="强调文字颜色 5 48" xfId="3996"/>
    <cellStyle name="强调文字颜色 5 48 2" xfId="18239"/>
    <cellStyle name="强调文字颜色 5 48 3" xfId="26240"/>
    <cellStyle name="强调文字颜色 5 49" xfId="4017"/>
    <cellStyle name="强调文字颜色 5 49 2" xfId="18240"/>
    <cellStyle name="强调文字颜色 5 49 3" xfId="26261"/>
    <cellStyle name="强调文字颜色 5 5" xfId="3059"/>
    <cellStyle name="强调文字颜色 5 5 2" xfId="18241"/>
    <cellStyle name="强调文字颜色 5 5 3" xfId="25303"/>
    <cellStyle name="强调文字颜色 5 50" xfId="4025"/>
    <cellStyle name="强调文字颜色 5 50 2" xfId="18242"/>
    <cellStyle name="强调文字颜色 5 50 3" xfId="26269"/>
    <cellStyle name="强调文字颜色 5 51" xfId="4049"/>
    <cellStyle name="强调文字颜色 5 51 2" xfId="18243"/>
    <cellStyle name="强调文字颜色 5 51 3" xfId="26293"/>
    <cellStyle name="强调文字颜色 5 52" xfId="4086"/>
    <cellStyle name="强调文字颜色 5 52 2" xfId="18244"/>
    <cellStyle name="强调文字颜色 5 52 3" xfId="26330"/>
    <cellStyle name="强调文字颜色 5 53" xfId="4107"/>
    <cellStyle name="强调文字颜色 5 53 2" xfId="18245"/>
    <cellStyle name="强调文字颜色 5 53 3" xfId="26351"/>
    <cellStyle name="强调文字颜色 5 54" xfId="4114"/>
    <cellStyle name="强调文字颜色 5 54 2" xfId="18246"/>
    <cellStyle name="强调文字颜色 5 54 3" xfId="26358"/>
    <cellStyle name="强调文字颜色 5 55" xfId="4136"/>
    <cellStyle name="强调文字颜色 5 55 2" xfId="18247"/>
    <cellStyle name="强调文字颜色 5 55 3" xfId="26380"/>
    <cellStyle name="强调文字颜色 5 56" xfId="4178"/>
    <cellStyle name="强调文字颜色 5 56 2" xfId="18248"/>
    <cellStyle name="强调文字颜色 5 56 3" xfId="26422"/>
    <cellStyle name="强调文字颜色 5 57" xfId="4196"/>
    <cellStyle name="强调文字颜色 5 57 2" xfId="18249"/>
    <cellStyle name="强调文字颜色 5 57 3" xfId="26440"/>
    <cellStyle name="强调文字颜色 5 58" xfId="4203"/>
    <cellStyle name="强调文字颜色 5 58 2" xfId="18250"/>
    <cellStyle name="强调文字颜色 5 58 3" xfId="26447"/>
    <cellStyle name="强调文字颜色 5 59" xfId="4228"/>
    <cellStyle name="强调文字颜色 5 59 2" xfId="18251"/>
    <cellStyle name="强调文字颜色 5 59 3" xfId="26472"/>
    <cellStyle name="强调文字颜色 5 6" xfId="3066"/>
    <cellStyle name="强调文字颜色 5 6 2" xfId="18252"/>
    <cellStyle name="强调文字颜色 5 6 3" xfId="25310"/>
    <cellStyle name="强调文字颜色 5 60" xfId="4271"/>
    <cellStyle name="强调文字颜色 5 60 2" xfId="18253"/>
    <cellStyle name="强调文字颜色 5 60 3" xfId="26515"/>
    <cellStyle name="强调文字颜色 5 61" xfId="4301"/>
    <cellStyle name="强调文字颜色 5 61 2" xfId="18254"/>
    <cellStyle name="强调文字颜色 5 61 3" xfId="26545"/>
    <cellStyle name="强调文字颜色 5 62" xfId="4321"/>
    <cellStyle name="强调文字颜色 5 62 2" xfId="18255"/>
    <cellStyle name="强调文字颜色 5 62 3" xfId="26565"/>
    <cellStyle name="强调文字颜色 5 63" xfId="4338"/>
    <cellStyle name="强调文字颜色 5 63 2" xfId="18256"/>
    <cellStyle name="强调文字颜色 5 63 3" xfId="26582"/>
    <cellStyle name="强调文字颜色 5 64" xfId="7234"/>
    <cellStyle name="强调文字颜色 5 64 2" xfId="18257"/>
    <cellStyle name="强调文字颜色 5 64 3" xfId="29478"/>
    <cellStyle name="强调文字颜色 5 65" xfId="7276"/>
    <cellStyle name="强调文字颜色 5 65 2" xfId="18258"/>
    <cellStyle name="强调文字颜色 5 65 3" xfId="29520"/>
    <cellStyle name="强调文字颜色 5 66" xfId="7294"/>
    <cellStyle name="强调文字颜色 5 66 2" xfId="18259"/>
    <cellStyle name="强调文字颜色 5 66 3" xfId="29538"/>
    <cellStyle name="强调文字颜色 5 67" xfId="7301"/>
    <cellStyle name="强调文字颜色 5 67 2" xfId="18260"/>
    <cellStyle name="强调文字颜色 5 67 3" xfId="29545"/>
    <cellStyle name="强调文字颜色 5 68" xfId="7326"/>
    <cellStyle name="强调文字颜色 5 68 2" xfId="18261"/>
    <cellStyle name="强调文字颜色 5 68 3" xfId="29570"/>
    <cellStyle name="强调文字颜色 5 69" xfId="7369"/>
    <cellStyle name="强调文字颜色 5 69 2" xfId="18262"/>
    <cellStyle name="强调文字颜色 5 69 3" xfId="29613"/>
    <cellStyle name="强调文字颜色 5 7" xfId="3080"/>
    <cellStyle name="强调文字颜色 5 7 2" xfId="18263"/>
    <cellStyle name="强调文字颜色 5 7 3" xfId="25324"/>
    <cellStyle name="强调文字颜色 5 70" xfId="7393"/>
    <cellStyle name="强调文字颜色 5 70 2" xfId="18264"/>
    <cellStyle name="强调文字颜色 5 70 3" xfId="29637"/>
    <cellStyle name="强调文字颜色 5 71" xfId="7404"/>
    <cellStyle name="强调文字颜色 5 71 2" xfId="18265"/>
    <cellStyle name="强调文字颜色 5 71 3" xfId="29648"/>
    <cellStyle name="强调文字颜色 5 72" xfId="7411"/>
    <cellStyle name="强调文字颜色 5 72 2" xfId="18266"/>
    <cellStyle name="强调文字颜色 5 72 3" xfId="29655"/>
    <cellStyle name="强调文字颜色 5 73" xfId="7431"/>
    <cellStyle name="强调文字颜色 5 73 2" xfId="18267"/>
    <cellStyle name="强调文字颜色 5 73 3" xfId="29675"/>
    <cellStyle name="强调文字颜色 5 74" xfId="7475"/>
    <cellStyle name="强调文字颜色 5 74 2" xfId="18268"/>
    <cellStyle name="强调文字颜色 5 74 3" xfId="29719"/>
    <cellStyle name="强调文字颜色 5 75" xfId="7488"/>
    <cellStyle name="强调文字颜色 5 75 2" xfId="18269"/>
    <cellStyle name="强调文字颜色 5 75 3" xfId="29732"/>
    <cellStyle name="强调文字颜色 5 76" xfId="7495"/>
    <cellStyle name="强调文字颜色 5 76 2" xfId="18270"/>
    <cellStyle name="强调文字颜色 5 76 3" xfId="29739"/>
    <cellStyle name="强调文字颜色 5 77" xfId="7513"/>
    <cellStyle name="强调文字颜色 5 77 2" xfId="18271"/>
    <cellStyle name="强调文字颜色 5 77 3" xfId="29757"/>
    <cellStyle name="强调文字颜色 5 78" xfId="7560"/>
    <cellStyle name="强调文字颜色 5 78 2" xfId="18272"/>
    <cellStyle name="强调文字颜色 5 78 3" xfId="29804"/>
    <cellStyle name="强调文字颜色 5 79" xfId="7572"/>
    <cellStyle name="强调文字颜色 5 79 2" xfId="18273"/>
    <cellStyle name="强调文字颜色 5 79 3" xfId="29816"/>
    <cellStyle name="强调文字颜色 5 8" xfId="3109"/>
    <cellStyle name="强调文字颜色 5 8 2" xfId="18274"/>
    <cellStyle name="强调文字颜色 5 8 3" xfId="25353"/>
    <cellStyle name="强调文字颜色 5 80" xfId="7579"/>
    <cellStyle name="强调文字颜色 5 80 2" xfId="18275"/>
    <cellStyle name="强调文字颜色 5 80 3" xfId="29823"/>
    <cellStyle name="强调文字颜色 5 81" xfId="7599"/>
    <cellStyle name="强调文字颜色 5 81 2" xfId="18276"/>
    <cellStyle name="强调文字颜色 5 81 3" xfId="29843"/>
    <cellStyle name="强调文字颜色 5 82" xfId="7643"/>
    <cellStyle name="强调文字颜色 5 82 2" xfId="18277"/>
    <cellStyle name="强调文字颜色 5 82 3" xfId="29887"/>
    <cellStyle name="强调文字颜色 5 83" xfId="7656"/>
    <cellStyle name="强调文字颜色 5 83 2" xfId="18278"/>
    <cellStyle name="强调文字颜色 5 83 3" xfId="29900"/>
    <cellStyle name="强调文字颜色 5 84" xfId="7663"/>
    <cellStyle name="强调文字颜色 5 84 2" xfId="18279"/>
    <cellStyle name="强调文字颜色 5 84 3" xfId="29907"/>
    <cellStyle name="强调文字颜色 5 85" xfId="7685"/>
    <cellStyle name="强调文字颜色 5 85 2" xfId="18280"/>
    <cellStyle name="强调文字颜色 5 85 3" xfId="29929"/>
    <cellStyle name="强调文字颜色 5 86" xfId="7727"/>
    <cellStyle name="强调文字颜色 5 86 2" xfId="18281"/>
    <cellStyle name="强调文字颜色 5 86 3" xfId="29971"/>
    <cellStyle name="强调文字颜色 5 87" xfId="7745"/>
    <cellStyle name="强调文字颜色 5 87 2" xfId="18282"/>
    <cellStyle name="强调文字颜色 5 87 3" xfId="29989"/>
    <cellStyle name="强调文字颜色 5 88" xfId="7752"/>
    <cellStyle name="强调文字颜色 5 88 2" xfId="18283"/>
    <cellStyle name="强调文字颜色 5 88 3" xfId="29996"/>
    <cellStyle name="强调文字颜色 5 89" xfId="7777"/>
    <cellStyle name="强调文字颜色 5 89 2" xfId="18284"/>
    <cellStyle name="强调文字颜色 5 89 3" xfId="30021"/>
    <cellStyle name="强调文字颜色 5 9" xfId="3138"/>
    <cellStyle name="强调文字颜色 5 9 2" xfId="18285"/>
    <cellStyle name="强调文字颜色 5 9 3" xfId="25382"/>
    <cellStyle name="强调文字颜色 5 90" xfId="7811"/>
    <cellStyle name="强调文字颜色 5 90 2" xfId="18286"/>
    <cellStyle name="强调文字颜色 5 90 3" xfId="30055"/>
    <cellStyle name="强调文字颜色 5 91" xfId="7764"/>
    <cellStyle name="强调文字颜色 5 91 2" xfId="18287"/>
    <cellStyle name="强调文字颜色 5 91 3" xfId="30008"/>
    <cellStyle name="强调文字颜色 5 92" xfId="7867"/>
    <cellStyle name="强调文字颜色 5 92 2" xfId="18288"/>
    <cellStyle name="强调文字颜色 5 92 3" xfId="30111"/>
    <cellStyle name="强调文字颜色 5 93" xfId="7888"/>
    <cellStyle name="强调文字颜色 5 93 2" xfId="18289"/>
    <cellStyle name="强调文字颜色 5 93 3" xfId="30132"/>
    <cellStyle name="强调文字颜色 5 94" xfId="7909"/>
    <cellStyle name="强调文字颜色 5 94 2" xfId="18290"/>
    <cellStyle name="强调文字颜色 5 94 3" xfId="30153"/>
    <cellStyle name="强调文字颜色 5 95" xfId="7930"/>
    <cellStyle name="强调文字颜色 5 95 2" xfId="18291"/>
    <cellStyle name="强调文字颜色 5 95 3" xfId="30174"/>
    <cellStyle name="强调文字颜色 5 96" xfId="7951"/>
    <cellStyle name="强调文字颜色 5 96 2" xfId="18292"/>
    <cellStyle name="强调文字颜色 5 96 3" xfId="30195"/>
    <cellStyle name="强调文字颜色 5 97" xfId="7970"/>
    <cellStyle name="强调文字颜色 5 97 2" xfId="18293"/>
    <cellStyle name="强调文字颜色 5 97 3" xfId="30214"/>
    <cellStyle name="强调文字颜色 5 98" xfId="7993"/>
    <cellStyle name="强调文字颜色 5 98 2" xfId="18294"/>
    <cellStyle name="强调文字颜色 5 98 3" xfId="30237"/>
    <cellStyle name="强调文字颜色 5 99" xfId="8014"/>
    <cellStyle name="强调文字颜色 5 99 2" xfId="18295"/>
    <cellStyle name="强调文字颜色 5 99 3" xfId="30258"/>
    <cellStyle name="强调文字颜色 6 10" xfId="3175"/>
    <cellStyle name="强调文字颜色 6 10 2" xfId="18296"/>
    <cellStyle name="强调文字颜色 6 10 3" xfId="25419"/>
    <cellStyle name="强调文字颜色 6 100" xfId="8007"/>
    <cellStyle name="强调文字颜色 6 100 2" xfId="18297"/>
    <cellStyle name="强调文字颜色 6 100 3" xfId="30251"/>
    <cellStyle name="强调文字颜色 6 101" xfId="8028"/>
    <cellStyle name="强调文字颜色 6 101 2" xfId="18298"/>
    <cellStyle name="强调文字颜色 6 101 3" xfId="30272"/>
    <cellStyle name="强调文字颜色 6 102" xfId="8049"/>
    <cellStyle name="强调文字颜色 6 102 2" xfId="18299"/>
    <cellStyle name="强调文字颜色 6 102 3" xfId="30293"/>
    <cellStyle name="强调文字颜色 6 103" xfId="8070"/>
    <cellStyle name="强调文字颜色 6 103 2" xfId="18300"/>
    <cellStyle name="强调文字颜色 6 103 3" xfId="30314"/>
    <cellStyle name="强调文字颜色 6 104" xfId="8088"/>
    <cellStyle name="强调文字颜色 6 104 2" xfId="18301"/>
    <cellStyle name="强调文字颜色 6 104 3" xfId="30332"/>
    <cellStyle name="强调文字颜色 6 105" xfId="8136"/>
    <cellStyle name="强调文字颜色 6 105 2" xfId="18302"/>
    <cellStyle name="强调文字颜色 6 105 3" xfId="30380"/>
    <cellStyle name="强调文字颜色 6 106" xfId="8130"/>
    <cellStyle name="强调文字颜色 6 106 2" xfId="18303"/>
    <cellStyle name="强调文字颜色 6 106 3" xfId="30374"/>
    <cellStyle name="强调文字颜色 6 107" xfId="8155"/>
    <cellStyle name="强调文字颜色 6 107 2" xfId="18304"/>
    <cellStyle name="强调文字颜色 6 107 3" xfId="30399"/>
    <cellStyle name="强调文字颜色 6 108" xfId="8174"/>
    <cellStyle name="强调文字颜色 6 108 2" xfId="18305"/>
    <cellStyle name="强调文字颜色 6 108 3" xfId="30418"/>
    <cellStyle name="强调文字颜色 6 109" xfId="8195"/>
    <cellStyle name="强调文字颜色 6 109 2" xfId="18306"/>
    <cellStyle name="强调文字颜色 6 109 3" xfId="30439"/>
    <cellStyle name="强调文字颜色 6 11" xfId="3207"/>
    <cellStyle name="强调文字颜色 6 11 2" xfId="18307"/>
    <cellStyle name="强调文字颜色 6 11 3" xfId="25451"/>
    <cellStyle name="强调文字颜色 6 110" xfId="8216"/>
    <cellStyle name="强调文字颜色 6 110 2" xfId="18308"/>
    <cellStyle name="强调文字颜色 6 110 3" xfId="30460"/>
    <cellStyle name="强调文字颜色 6 111" xfId="8229"/>
    <cellStyle name="强调文字颜色 6 111 2" xfId="18309"/>
    <cellStyle name="强调文字颜色 6 111 3" xfId="30473"/>
    <cellStyle name="强调文字颜色 6 112" xfId="8280"/>
    <cellStyle name="强调文字颜色 6 112 2" xfId="18310"/>
    <cellStyle name="强调文字颜色 6 112 3" xfId="30524"/>
    <cellStyle name="强调文字颜色 6 113" xfId="8303"/>
    <cellStyle name="强调文字颜色 6 113 2" xfId="18311"/>
    <cellStyle name="强调文字颜色 6 113 3" xfId="30547"/>
    <cellStyle name="强调文字颜色 6 114" xfId="8298"/>
    <cellStyle name="强调文字颜色 6 114 2" xfId="18312"/>
    <cellStyle name="强调文字颜色 6 114 3" xfId="30542"/>
    <cellStyle name="强调文字颜色 6 115" xfId="8315"/>
    <cellStyle name="强调文字颜色 6 115 2" xfId="18313"/>
    <cellStyle name="强调文字颜色 6 115 3" xfId="30559"/>
    <cellStyle name="强调文字颜色 6 116" xfId="8329"/>
    <cellStyle name="强调文字颜色 6 116 2" xfId="18314"/>
    <cellStyle name="强调文字颜色 6 116 3" xfId="30573"/>
    <cellStyle name="强调文字颜色 6 117" xfId="10106"/>
    <cellStyle name="强调文字颜色 6 117 2" xfId="18315"/>
    <cellStyle name="强调文字颜色 6 117 3" xfId="31194"/>
    <cellStyle name="强调文字颜色 6 118" xfId="10079"/>
    <cellStyle name="强调文字颜色 6 118 2" xfId="18316"/>
    <cellStyle name="强调文字颜色 6 118 3" xfId="31167"/>
    <cellStyle name="强调文字颜色 6 119" xfId="10141"/>
    <cellStyle name="强调文字颜色 6 119 2" xfId="18317"/>
    <cellStyle name="强调文字颜色 6 119 3" xfId="31229"/>
    <cellStyle name="强调文字颜色 6 12" xfId="3198"/>
    <cellStyle name="强调文字颜色 6 12 2" xfId="18318"/>
    <cellStyle name="强调文字颜色 6 12 3" xfId="25442"/>
    <cellStyle name="强调文字颜色 6 120" xfId="10176"/>
    <cellStyle name="强调文字颜色 6 120 2" xfId="18319"/>
    <cellStyle name="强调文字颜色 6 120 3" xfId="31264"/>
    <cellStyle name="强调文字颜色 6 121" xfId="10123"/>
    <cellStyle name="强调文字颜色 6 121 2" xfId="18320"/>
    <cellStyle name="强调文字颜色 6 121 3" xfId="31211"/>
    <cellStyle name="强调文字颜色 6 122" xfId="10233"/>
    <cellStyle name="强调文字颜色 6 122 2" xfId="18321"/>
    <cellStyle name="强调文字颜色 6 122 3" xfId="31321"/>
    <cellStyle name="强调文字颜色 6 123" xfId="10224"/>
    <cellStyle name="强调文字颜色 6 123 2" xfId="18322"/>
    <cellStyle name="强调文字颜色 6 123 3" xfId="31312"/>
    <cellStyle name="强调文字颜色 6 124" xfId="10251"/>
    <cellStyle name="强调文字颜色 6 124 2" xfId="18323"/>
    <cellStyle name="强调文字颜色 6 124 3" xfId="31339"/>
    <cellStyle name="强调文字颜色 6 125" xfId="10263"/>
    <cellStyle name="强调文字颜色 6 125 2" xfId="18324"/>
    <cellStyle name="强调文字颜色 6 125 3" xfId="31351"/>
    <cellStyle name="强调文字颜色 6 126" xfId="10279"/>
    <cellStyle name="强调文字颜色 6 126 2" xfId="18325"/>
    <cellStyle name="强调文字颜色 6 126 3" xfId="31367"/>
    <cellStyle name="强调文字颜色 6 127" xfId="10312"/>
    <cellStyle name="强调文字颜色 6 127 2" xfId="18326"/>
    <cellStyle name="强调文字颜色 6 127 3" xfId="31400"/>
    <cellStyle name="强调文字颜色 6 128" xfId="10346"/>
    <cellStyle name="强调文字颜色 6 128 2" xfId="18327"/>
    <cellStyle name="强调文字颜色 6 128 3" xfId="31434"/>
    <cellStyle name="强调文字颜色 6 129" xfId="10300"/>
    <cellStyle name="强调文字颜色 6 129 2" xfId="18328"/>
    <cellStyle name="强调文字颜色 6 129 3" xfId="31388"/>
    <cellStyle name="强调文字颜色 6 13" xfId="3225"/>
    <cellStyle name="强调文字颜色 6 13 2" xfId="18329"/>
    <cellStyle name="强调文字颜色 6 13 3" xfId="25469"/>
    <cellStyle name="强调文字颜色 6 130" xfId="10383"/>
    <cellStyle name="强调文字颜色 6 130 2" xfId="18330"/>
    <cellStyle name="强调文字颜色 6 130 3" xfId="31471"/>
    <cellStyle name="强调文字颜色 6 131" xfId="10413"/>
    <cellStyle name="强调文字颜色 6 131 2" xfId="18331"/>
    <cellStyle name="强调文字颜色 6 131 3" xfId="31501"/>
    <cellStyle name="强调文字颜色 6 132" xfId="10448"/>
    <cellStyle name="强调文字颜色 6 132 2" xfId="18332"/>
    <cellStyle name="强调文字颜色 6 132 3" xfId="31536"/>
    <cellStyle name="强调文字颜色 6 133" xfId="10395"/>
    <cellStyle name="强调文字颜色 6 133 2" xfId="18333"/>
    <cellStyle name="强调文字颜色 6 133 3" xfId="31483"/>
    <cellStyle name="强调文字颜色 6 134" xfId="10471"/>
    <cellStyle name="强调文字颜色 6 134 2" xfId="18334"/>
    <cellStyle name="强调文字颜色 6 134 3" xfId="31559"/>
    <cellStyle name="强调文字颜色 6 135" xfId="10496"/>
    <cellStyle name="强调文字颜色 6 135 2" xfId="18335"/>
    <cellStyle name="强调文字颜色 6 135 3" xfId="31584"/>
    <cellStyle name="强调文字颜色 6 136" xfId="10516"/>
    <cellStyle name="强调文字颜色 6 136 2" xfId="18336"/>
    <cellStyle name="强调文字颜色 6 136 3" xfId="31604"/>
    <cellStyle name="强调文字颜色 6 137" xfId="10555"/>
    <cellStyle name="强调文字颜色 6 137 2" xfId="18337"/>
    <cellStyle name="强调文字颜色 6 137 3" xfId="31643"/>
    <cellStyle name="强调文字颜色 6 138" xfId="10570"/>
    <cellStyle name="强调文字颜色 6 138 2" xfId="18338"/>
    <cellStyle name="强调文字颜色 6 138 3" xfId="31658"/>
    <cellStyle name="强调文字颜色 6 139" xfId="10597"/>
    <cellStyle name="强调文字颜色 6 139 2" xfId="18339"/>
    <cellStyle name="强调文字颜色 6 139 3" xfId="31685"/>
    <cellStyle name="强调文字颜色 6 14" xfId="3246"/>
    <cellStyle name="强调文字颜色 6 14 2" xfId="18340"/>
    <cellStyle name="强调文字颜色 6 14 3" xfId="25490"/>
    <cellStyle name="强调文字颜色 6 140" xfId="10625"/>
    <cellStyle name="强调文字颜色 6 140 2" xfId="18341"/>
    <cellStyle name="强调文字颜色 6 140 3" xfId="31713"/>
    <cellStyle name="强调文字颜色 6 141" xfId="10658"/>
    <cellStyle name="强调文字颜色 6 141 2" xfId="18342"/>
    <cellStyle name="强调文字颜色 6 141 3" xfId="31746"/>
    <cellStyle name="强调文字颜色 6 142" xfId="10613"/>
    <cellStyle name="强调文字颜色 6 142 2" xfId="18343"/>
    <cellStyle name="强调文字颜色 6 142 3" xfId="31701"/>
    <cellStyle name="强调文字颜色 6 15" xfId="3267"/>
    <cellStyle name="强调文字颜色 6 15 2" xfId="18344"/>
    <cellStyle name="强调文字颜色 6 15 3" xfId="25511"/>
    <cellStyle name="强调文字颜色 6 16" xfId="3288"/>
    <cellStyle name="强调文字颜色 6 16 2" xfId="18345"/>
    <cellStyle name="强调文字颜色 6 16 3" xfId="25532"/>
    <cellStyle name="强调文字颜色 6 17" xfId="3309"/>
    <cellStyle name="强调文字颜色 6 17 2" xfId="18346"/>
    <cellStyle name="强调文字颜色 6 17 3" xfId="25553"/>
    <cellStyle name="强调文字颜色 6 18" xfId="3330"/>
    <cellStyle name="强调文字颜色 6 18 2" xfId="18347"/>
    <cellStyle name="强调文字颜色 6 18 3" xfId="25574"/>
    <cellStyle name="强调文字颜色 6 19" xfId="3345"/>
    <cellStyle name="强调文字颜色 6 19 2" xfId="18348"/>
    <cellStyle name="强调文字颜色 6 19 3" xfId="25589"/>
    <cellStyle name="强调文字颜色 6 2" xfId="2554"/>
    <cellStyle name="强调文字颜色 6 2 2" xfId="18349"/>
    <cellStyle name="强调文字颜色 6 2 3" xfId="24829"/>
    <cellStyle name="强调文字颜色 6 20" xfId="3359"/>
    <cellStyle name="强调文字颜色 6 20 2" xfId="18350"/>
    <cellStyle name="强调文字颜色 6 20 3" xfId="25603"/>
    <cellStyle name="强调文字颜色 6 21" xfId="3384"/>
    <cellStyle name="强调文字颜色 6 21 2" xfId="18351"/>
    <cellStyle name="强调文字颜色 6 21 3" xfId="25628"/>
    <cellStyle name="强调文字颜色 6 22" xfId="3411"/>
    <cellStyle name="强调文字颜色 6 22 2" xfId="18352"/>
    <cellStyle name="强调文字颜色 6 22 3" xfId="25655"/>
    <cellStyle name="强调文字颜色 6 23" xfId="3438"/>
    <cellStyle name="强调文字颜色 6 23 2" xfId="18353"/>
    <cellStyle name="强调文字颜色 6 23 3" xfId="25682"/>
    <cellStyle name="强调文字颜色 6 24" xfId="3471"/>
    <cellStyle name="强调文字颜色 6 24 2" xfId="18354"/>
    <cellStyle name="强调文字颜色 6 24 3" xfId="25715"/>
    <cellStyle name="强调文字颜色 6 25" xfId="3493"/>
    <cellStyle name="强调文字颜色 6 25 2" xfId="18355"/>
    <cellStyle name="强调文字颜色 6 25 3" xfId="25737"/>
    <cellStyle name="强调文字颜色 6 26" xfId="3488"/>
    <cellStyle name="强调文字颜色 6 26 2" xfId="18356"/>
    <cellStyle name="强调文字颜色 6 26 3" xfId="25732"/>
    <cellStyle name="强调文字颜色 6 27" xfId="3527"/>
    <cellStyle name="强调文字颜色 6 27 2" xfId="18357"/>
    <cellStyle name="强调文字颜色 6 27 3" xfId="25771"/>
    <cellStyle name="强调文字颜色 6 28" xfId="3561"/>
    <cellStyle name="强调文字颜色 6 28 2" xfId="18358"/>
    <cellStyle name="强调文字颜色 6 28 3" xfId="25805"/>
    <cellStyle name="强调文字颜色 6 29" xfId="3582"/>
    <cellStyle name="强调文字颜色 6 29 2" xfId="18359"/>
    <cellStyle name="强调文字颜色 6 29 3" xfId="25826"/>
    <cellStyle name="强调文字颜色 6 3" xfId="3008"/>
    <cellStyle name="强调文字颜色 6 3 2" xfId="18360"/>
    <cellStyle name="强调文字颜色 6 3 3" xfId="25252"/>
    <cellStyle name="强调文字颜色 6 30" xfId="3578"/>
    <cellStyle name="强调文字颜色 6 30 2" xfId="18361"/>
    <cellStyle name="强调文字颜色 6 30 3" xfId="25822"/>
    <cellStyle name="强调文字颜色 6 31" xfId="3618"/>
    <cellStyle name="强调文字颜色 6 31 2" xfId="18362"/>
    <cellStyle name="强调文字颜色 6 31 3" xfId="25862"/>
    <cellStyle name="强调文字颜色 6 32" xfId="3647"/>
    <cellStyle name="强调文字颜色 6 32 2" xfId="18363"/>
    <cellStyle name="强调文字颜色 6 32 3" xfId="25891"/>
    <cellStyle name="强调文字颜色 6 33" xfId="3671"/>
    <cellStyle name="强调文字颜色 6 33 2" xfId="18364"/>
    <cellStyle name="强调文字颜色 6 33 3" xfId="25915"/>
    <cellStyle name="强调文字颜色 6 34" xfId="3664"/>
    <cellStyle name="强调文字颜色 6 34 2" xfId="18365"/>
    <cellStyle name="强调文字颜色 6 34 3" xfId="25908"/>
    <cellStyle name="强调文字颜色 6 35" xfId="3701"/>
    <cellStyle name="强调文字颜色 6 35 2" xfId="18366"/>
    <cellStyle name="强调文字颜色 6 35 3" xfId="25945"/>
    <cellStyle name="强调文字颜色 6 36" xfId="3740"/>
    <cellStyle name="强调文字颜色 6 36 2" xfId="18367"/>
    <cellStyle name="强调文字颜色 6 36 3" xfId="25984"/>
    <cellStyle name="强调文字颜色 6 37" xfId="3689"/>
    <cellStyle name="强调文字颜色 6 37 2" xfId="18368"/>
    <cellStyle name="强调文字颜色 6 37 3" xfId="25933"/>
    <cellStyle name="强调文字颜色 6 38" xfId="3752"/>
    <cellStyle name="强调文字颜色 6 38 2" xfId="18369"/>
    <cellStyle name="强调文字颜色 6 38 3" xfId="25996"/>
    <cellStyle name="强调文字颜色 6 39" xfId="3788"/>
    <cellStyle name="强调文字颜色 6 39 2" xfId="18370"/>
    <cellStyle name="强调文字颜色 6 39 3" xfId="26032"/>
    <cellStyle name="强调文字颜色 6 4" xfId="3042"/>
    <cellStyle name="强调文字颜色 6 4 2" xfId="18371"/>
    <cellStyle name="强调文字颜色 6 4 3" xfId="25286"/>
    <cellStyle name="强调文字颜色 6 40" xfId="3823"/>
    <cellStyle name="强调文字颜色 6 40 2" xfId="18372"/>
    <cellStyle name="强调文字颜色 6 40 3" xfId="26067"/>
    <cellStyle name="强调文字颜色 6 41" xfId="3839"/>
    <cellStyle name="强调文字颜色 6 41 2" xfId="18373"/>
    <cellStyle name="强调文字颜色 6 41 3" xfId="26083"/>
    <cellStyle name="强调文字颜色 6 42" xfId="3835"/>
    <cellStyle name="强调文字颜色 6 42 2" xfId="18374"/>
    <cellStyle name="强调文字颜色 6 42 3" xfId="26079"/>
    <cellStyle name="强调文字颜色 6 43" xfId="3873"/>
    <cellStyle name="强调文字颜色 6 43 2" xfId="18375"/>
    <cellStyle name="强调文字颜色 6 43 3" xfId="26117"/>
    <cellStyle name="强调文字颜色 6 44" xfId="3906"/>
    <cellStyle name="强调文字颜色 6 44 2" xfId="18376"/>
    <cellStyle name="强调文字颜色 6 44 3" xfId="26150"/>
    <cellStyle name="强调文字颜色 6 45" xfId="3928"/>
    <cellStyle name="强调文字颜色 6 45 2" xfId="18377"/>
    <cellStyle name="强调文字颜色 6 45 3" xfId="26172"/>
    <cellStyle name="强调文字颜色 6 46" xfId="3923"/>
    <cellStyle name="强调文字颜色 6 46 2" xfId="18378"/>
    <cellStyle name="强调文字颜色 6 46 3" xfId="26167"/>
    <cellStyle name="强调文字颜色 6 47" xfId="3958"/>
    <cellStyle name="强调文字颜色 6 47 2" xfId="18379"/>
    <cellStyle name="强调文字颜色 6 47 3" xfId="26202"/>
    <cellStyle name="强调文字颜色 6 48" xfId="3992"/>
    <cellStyle name="强调文字颜色 6 48 2" xfId="18380"/>
    <cellStyle name="强调文字颜色 6 48 3" xfId="26236"/>
    <cellStyle name="强调文字颜色 6 49" xfId="3946"/>
    <cellStyle name="强调文字颜色 6 49 2" xfId="18381"/>
    <cellStyle name="强调文字颜色 6 49 3" xfId="26190"/>
    <cellStyle name="强调文字颜色 6 5" xfId="3058"/>
    <cellStyle name="强调文字颜色 6 5 2" xfId="18382"/>
    <cellStyle name="强调文字颜色 6 5 3" xfId="25302"/>
    <cellStyle name="强调文字颜色 6 50" xfId="4024"/>
    <cellStyle name="强调文字颜色 6 50 2" xfId="18383"/>
    <cellStyle name="强调文字颜色 6 50 3" xfId="26268"/>
    <cellStyle name="强调文字颜色 6 51" xfId="4053"/>
    <cellStyle name="强调文字颜色 6 51 2" xfId="18384"/>
    <cellStyle name="强调文字颜色 6 51 3" xfId="26297"/>
    <cellStyle name="强调文字颜色 6 52" xfId="4082"/>
    <cellStyle name="强调文字颜色 6 52 2" xfId="18385"/>
    <cellStyle name="强调文字颜色 6 52 3" xfId="26326"/>
    <cellStyle name="强调文字颜色 6 53" xfId="4106"/>
    <cellStyle name="强调文字颜色 6 53 2" xfId="18386"/>
    <cellStyle name="强调文字颜色 6 53 3" xfId="26350"/>
    <cellStyle name="强调文字颜色 6 54" xfId="4099"/>
    <cellStyle name="强调文字颜色 6 54 2" xfId="18387"/>
    <cellStyle name="强调文字颜色 6 54 3" xfId="26343"/>
    <cellStyle name="强调文字颜色 6 55" xfId="4140"/>
    <cellStyle name="强调文字颜色 6 55 2" xfId="18388"/>
    <cellStyle name="强调文字颜色 6 55 3" xfId="26384"/>
    <cellStyle name="强调文字颜色 6 56" xfId="4174"/>
    <cellStyle name="强调文字颜色 6 56 2" xfId="18389"/>
    <cellStyle name="强调文字颜色 6 56 3" xfId="26418"/>
    <cellStyle name="强调文字颜色 6 57" xfId="4195"/>
    <cellStyle name="强调文字颜色 6 57 2" xfId="18390"/>
    <cellStyle name="强调文字颜色 6 57 3" xfId="26439"/>
    <cellStyle name="强调文字颜色 6 58" xfId="4191"/>
    <cellStyle name="强调文字颜色 6 58 2" xfId="18391"/>
    <cellStyle name="强调文字颜色 6 58 3" xfId="26435"/>
    <cellStyle name="强调文字颜色 6 59" xfId="4232"/>
    <cellStyle name="强调文字颜色 6 59 2" xfId="18392"/>
    <cellStyle name="强调文字颜色 6 59 3" xfId="26476"/>
    <cellStyle name="强调文字颜色 6 6" xfId="3054"/>
    <cellStyle name="强调文字颜色 6 6 2" xfId="18393"/>
    <cellStyle name="强调文字颜色 6 6 3" xfId="25298"/>
    <cellStyle name="强调文字颜色 6 60" xfId="4267"/>
    <cellStyle name="强调文字颜色 6 60 2" xfId="18394"/>
    <cellStyle name="强调文字颜色 6 60 3" xfId="26511"/>
    <cellStyle name="强调文字颜色 6 61" xfId="4297"/>
    <cellStyle name="强调文字颜色 6 61 2" xfId="18395"/>
    <cellStyle name="强调文字颜色 6 61 3" xfId="26541"/>
    <cellStyle name="强调文字颜色 6 62" xfId="4289"/>
    <cellStyle name="强调文字颜色 6 62 2" xfId="18396"/>
    <cellStyle name="强调文字颜色 6 62 3" xfId="26533"/>
    <cellStyle name="强调文字颜色 6 63" xfId="4313"/>
    <cellStyle name="强调文字颜色 6 63 2" xfId="18397"/>
    <cellStyle name="强调文字颜色 6 63 3" xfId="26557"/>
    <cellStyle name="强调文字颜色 6 64" xfId="7238"/>
    <cellStyle name="强调文字颜色 6 64 2" xfId="18398"/>
    <cellStyle name="强调文字颜色 6 64 3" xfId="29482"/>
    <cellStyle name="强调文字颜色 6 65" xfId="7272"/>
    <cellStyle name="强调文字颜色 6 65 2" xfId="18399"/>
    <cellStyle name="强调文字颜色 6 65 3" xfId="29516"/>
    <cellStyle name="强调文字颜色 6 66" xfId="7293"/>
    <cellStyle name="强调文字颜色 6 66 2" xfId="18400"/>
    <cellStyle name="强调文字颜色 6 66 3" xfId="29537"/>
    <cellStyle name="强调文字颜色 6 67" xfId="7289"/>
    <cellStyle name="强调文字颜色 6 67 2" xfId="18401"/>
    <cellStyle name="强调文字颜色 6 67 3" xfId="29533"/>
    <cellStyle name="强调文字颜色 6 68" xfId="7330"/>
    <cellStyle name="强调文字颜色 6 68 2" xfId="18402"/>
    <cellStyle name="强调文字颜色 6 68 3" xfId="29574"/>
    <cellStyle name="强调文字颜色 6 69" xfId="7365"/>
    <cellStyle name="强调文字颜色 6 69 2" xfId="18403"/>
    <cellStyle name="强调文字颜色 6 69 3" xfId="29609"/>
    <cellStyle name="强调文字颜色 6 7" xfId="3081"/>
    <cellStyle name="强调文字颜色 6 7 2" xfId="18404"/>
    <cellStyle name="强调文字颜色 6 7 3" xfId="25325"/>
    <cellStyle name="强调文字颜色 6 70" xfId="7389"/>
    <cellStyle name="强调文字颜色 6 70 2" xfId="18405"/>
    <cellStyle name="强调文字颜色 6 70 3" xfId="29633"/>
    <cellStyle name="强调文字颜色 6 71" xfId="7382"/>
    <cellStyle name="强调文字颜色 6 71 2" xfId="18406"/>
    <cellStyle name="强调文字颜色 6 71 3" xfId="29626"/>
    <cellStyle name="强调文字颜色 6 72" xfId="7400"/>
    <cellStyle name="强调文字颜色 6 72 2" xfId="18407"/>
    <cellStyle name="强调文字颜色 6 72 3" xfId="29644"/>
    <cellStyle name="强调文字颜色 6 73" xfId="7435"/>
    <cellStyle name="强调文字颜色 6 73 2" xfId="18408"/>
    <cellStyle name="强调文字颜色 6 73 3" xfId="29679"/>
    <cellStyle name="强调文字颜色 6 74" xfId="7471"/>
    <cellStyle name="强调文字颜色 6 74 2" xfId="18409"/>
    <cellStyle name="强调文字颜色 6 74 3" xfId="29715"/>
    <cellStyle name="强调文字颜色 6 75" xfId="7487"/>
    <cellStyle name="强调文字颜色 6 75 2" xfId="18410"/>
    <cellStyle name="强调文字颜色 6 75 3" xfId="29731"/>
    <cellStyle name="强调文字颜色 6 76" xfId="7483"/>
    <cellStyle name="强调文字颜色 6 76 2" xfId="18411"/>
    <cellStyle name="强调文字颜色 6 76 3" xfId="29727"/>
    <cellStyle name="强调文字颜色 6 77" xfId="7517"/>
    <cellStyle name="强调文字颜色 6 77 2" xfId="18412"/>
    <cellStyle name="强调文字颜色 6 77 3" xfId="29761"/>
    <cellStyle name="强调文字颜色 6 78" xfId="7556"/>
    <cellStyle name="强调文字颜色 6 78 2" xfId="18413"/>
    <cellStyle name="强调文字颜色 6 78 3" xfId="29800"/>
    <cellStyle name="强调文字颜色 6 79" xfId="7505"/>
    <cellStyle name="强调文字颜色 6 79 2" xfId="18414"/>
    <cellStyle name="强调文字颜色 6 79 3" xfId="29749"/>
    <cellStyle name="强调文字颜色 6 8" xfId="3108"/>
    <cellStyle name="强调文字颜色 6 8 2" xfId="18415"/>
    <cellStyle name="强调文字颜色 6 8 3" xfId="25352"/>
    <cellStyle name="强调文字颜色 6 80" xfId="7568"/>
    <cellStyle name="强调文字颜色 6 80 2" xfId="18416"/>
    <cellStyle name="强调文字颜色 6 80 3" xfId="29812"/>
    <cellStyle name="强调文字颜色 6 81" xfId="7603"/>
    <cellStyle name="强调文字颜色 6 81 2" xfId="18417"/>
    <cellStyle name="强调文字颜色 6 81 3" xfId="29847"/>
    <cellStyle name="强调文字颜色 6 82" xfId="7639"/>
    <cellStyle name="强调文字颜色 6 82 2" xfId="18418"/>
    <cellStyle name="强调文字颜色 6 82 3" xfId="29883"/>
    <cellStyle name="强调文字颜色 6 83" xfId="7655"/>
    <cellStyle name="强调文字颜色 6 83 2" xfId="18419"/>
    <cellStyle name="强调文字颜色 6 83 3" xfId="29899"/>
    <cellStyle name="强调文字颜色 6 84" xfId="7651"/>
    <cellStyle name="强调文字颜色 6 84 2" xfId="18420"/>
    <cellStyle name="强调文字颜色 6 84 3" xfId="29895"/>
    <cellStyle name="强调文字颜色 6 85" xfId="7689"/>
    <cellStyle name="强调文字颜色 6 85 2" xfId="18421"/>
    <cellStyle name="强调文字颜色 6 85 3" xfId="29933"/>
    <cellStyle name="强调文字颜色 6 86" xfId="7723"/>
    <cellStyle name="强调文字颜色 6 86 2" xfId="18422"/>
    <cellStyle name="强调文字颜色 6 86 3" xfId="29967"/>
    <cellStyle name="强调文字颜色 6 87" xfId="7744"/>
    <cellStyle name="强调文字颜色 6 87 2" xfId="18423"/>
    <cellStyle name="强调文字颜色 6 87 3" xfId="29988"/>
    <cellStyle name="强调文字颜色 6 88" xfId="7740"/>
    <cellStyle name="强调文字颜色 6 88 2" xfId="18424"/>
    <cellStyle name="强调文字颜色 6 88 3" xfId="29984"/>
    <cellStyle name="强调文字颜色 6 89" xfId="7781"/>
    <cellStyle name="强调文字颜色 6 89 2" xfId="18425"/>
    <cellStyle name="强调文字颜色 6 89 3" xfId="30025"/>
    <cellStyle name="强调文字颜色 6 9" xfId="3142"/>
    <cellStyle name="强调文字颜色 6 9 2" xfId="18426"/>
    <cellStyle name="强调文字颜色 6 9 3" xfId="25386"/>
    <cellStyle name="强调文字颜色 6 90" xfId="7807"/>
    <cellStyle name="强调文字颜色 6 90 2" xfId="18427"/>
    <cellStyle name="强调文字颜色 6 90 3" xfId="30051"/>
    <cellStyle name="强调文字颜色 6 91" xfId="7770"/>
    <cellStyle name="强调文字颜色 6 91 2" xfId="18428"/>
    <cellStyle name="强调文字颜色 6 91 3" xfId="30014"/>
    <cellStyle name="强调文字颜色 6 92" xfId="7863"/>
    <cellStyle name="强调文字颜色 6 92 2" xfId="18429"/>
    <cellStyle name="强调文字颜色 6 92 3" xfId="30107"/>
    <cellStyle name="强调文字颜色 6 93" xfId="7841"/>
    <cellStyle name="强调文字颜色 6 93 2" xfId="18430"/>
    <cellStyle name="强调文字颜色 6 93 3" xfId="30085"/>
    <cellStyle name="强调文字颜色 6 94" xfId="7881"/>
    <cellStyle name="强调文字颜色 6 94 2" xfId="18431"/>
    <cellStyle name="强调文字颜色 6 94 3" xfId="30125"/>
    <cellStyle name="强调文字颜色 6 95" xfId="7902"/>
    <cellStyle name="强调文字颜色 6 95 2" xfId="18432"/>
    <cellStyle name="强调文字颜色 6 95 3" xfId="30146"/>
    <cellStyle name="强调文字颜色 6 96" xfId="7923"/>
    <cellStyle name="强调文字颜色 6 96 2" xfId="18433"/>
    <cellStyle name="强调文字颜色 6 96 3" xfId="30167"/>
    <cellStyle name="强调文字颜色 6 97" xfId="7941"/>
    <cellStyle name="强调文字颜色 6 97 2" xfId="18434"/>
    <cellStyle name="强调文字颜色 6 97 3" xfId="30185"/>
    <cellStyle name="强调文字颜色 6 98" xfId="7989"/>
    <cellStyle name="强调文字颜色 6 98 2" xfId="18435"/>
    <cellStyle name="强调文字颜色 6 98 3" xfId="30233"/>
    <cellStyle name="强调文字颜色 6 99" xfId="7984"/>
    <cellStyle name="强调文字颜色 6 99 2" xfId="18436"/>
    <cellStyle name="强调文字颜色 6 99 3" xfId="30228"/>
    <cellStyle name="标题 1 10" xfId="3164"/>
    <cellStyle name="标题 1 10 2" xfId="18437"/>
    <cellStyle name="标题 1 10 3" xfId="25408"/>
    <cellStyle name="标题 1 100" xfId="7992"/>
    <cellStyle name="标题 1 100 2" xfId="18438"/>
    <cellStyle name="标题 1 100 3" xfId="30236"/>
    <cellStyle name="标题 1 101" xfId="8013"/>
    <cellStyle name="标题 1 101 2" xfId="18439"/>
    <cellStyle name="标题 1 101 3" xfId="30257"/>
    <cellStyle name="标题 1 102" xfId="8034"/>
    <cellStyle name="标题 1 102 2" xfId="18440"/>
    <cellStyle name="标题 1 102 3" xfId="30278"/>
    <cellStyle name="标题 1 103" xfId="8055"/>
    <cellStyle name="标题 1 103 2" xfId="18441"/>
    <cellStyle name="标题 1 103 3" xfId="30299"/>
    <cellStyle name="标题 1 104" xfId="8050"/>
    <cellStyle name="标题 1 104 2" xfId="18442"/>
    <cellStyle name="标题 1 104 3" xfId="30294"/>
    <cellStyle name="标题 1 105" xfId="8100"/>
    <cellStyle name="标题 1 105 2" xfId="18443"/>
    <cellStyle name="标题 1 105 3" xfId="30344"/>
    <cellStyle name="标题 1 106" xfId="8091"/>
    <cellStyle name="标题 1 106 2" xfId="18444"/>
    <cellStyle name="标题 1 106 3" xfId="30335"/>
    <cellStyle name="标题 1 107" xfId="8141"/>
    <cellStyle name="标题 1 107 2" xfId="18445"/>
    <cellStyle name="标题 1 107 3" xfId="30385"/>
    <cellStyle name="标题 1 108" xfId="8159"/>
    <cellStyle name="标题 1 108 2" xfId="18446"/>
    <cellStyle name="标题 1 108 3" xfId="30403"/>
    <cellStyle name="标题 1 109" xfId="8181"/>
    <cellStyle name="标题 1 109 2" xfId="18447"/>
    <cellStyle name="标题 1 109 3" xfId="30425"/>
    <cellStyle name="标题 1 11" xfId="3131"/>
    <cellStyle name="标题 1 11 2" xfId="18448"/>
    <cellStyle name="标题 1 11 3" xfId="25375"/>
    <cellStyle name="标题 1 110" xfId="8201"/>
    <cellStyle name="标题 1 110 2" xfId="18449"/>
    <cellStyle name="标题 1 110 3" xfId="30445"/>
    <cellStyle name="标题 1 111" xfId="8187"/>
    <cellStyle name="标题 1 111 2" xfId="18450"/>
    <cellStyle name="标题 1 111 3" xfId="30431"/>
    <cellStyle name="标题 1 112" xfId="8249"/>
    <cellStyle name="标题 1 112 2" xfId="18451"/>
    <cellStyle name="标题 1 112 3" xfId="30493"/>
    <cellStyle name="标题 1 113" xfId="8237"/>
    <cellStyle name="标题 1 113 2" xfId="18452"/>
    <cellStyle name="标题 1 113 3" xfId="30481"/>
    <cellStyle name="标题 1 114" xfId="8283"/>
    <cellStyle name="标题 1 114 2" xfId="18453"/>
    <cellStyle name="标题 1 114 3" xfId="30527"/>
    <cellStyle name="标题 1 115" xfId="8306"/>
    <cellStyle name="标题 1 115 2" xfId="18454"/>
    <cellStyle name="标题 1 115 3" xfId="30550"/>
    <cellStyle name="标题 1 116" xfId="8320"/>
    <cellStyle name="标题 1 116 2" xfId="18455"/>
    <cellStyle name="标题 1 116 3" xfId="30564"/>
    <cellStyle name="标题 1 117" xfId="10101"/>
    <cellStyle name="标题 1 117 2" xfId="18456"/>
    <cellStyle name="标题 1 117 3" xfId="31189"/>
    <cellStyle name="标题 1 118" xfId="10084"/>
    <cellStyle name="标题 1 118 2" xfId="18457"/>
    <cellStyle name="标题 1 118 3" xfId="31172"/>
    <cellStyle name="标题 1 119" xfId="10152"/>
    <cellStyle name="标题 1 119 2" xfId="18458"/>
    <cellStyle name="标题 1 119 3" xfId="31240"/>
    <cellStyle name="标题 1 12" xfId="3178"/>
    <cellStyle name="标题 1 12 2" xfId="18459"/>
    <cellStyle name="标题 1 12 3" xfId="25422"/>
    <cellStyle name="标题 1 120" xfId="10165"/>
    <cellStyle name="标题 1 120 2" xfId="18460"/>
    <cellStyle name="标题 1 120 3" xfId="31253"/>
    <cellStyle name="标题 1 121" xfId="10138"/>
    <cellStyle name="标题 1 121 2" xfId="18461"/>
    <cellStyle name="标题 1 121 3" xfId="31226"/>
    <cellStyle name="标题 1 122" xfId="10191"/>
    <cellStyle name="标题 1 122 2" xfId="18462"/>
    <cellStyle name="标题 1 122 3" xfId="31279"/>
    <cellStyle name="标题 1 123" xfId="10204"/>
    <cellStyle name="标题 1 123 2" xfId="18463"/>
    <cellStyle name="标题 1 123 3" xfId="31292"/>
    <cellStyle name="标题 1 124" xfId="10238"/>
    <cellStyle name="标题 1 124 2" xfId="18464"/>
    <cellStyle name="标题 1 124 3" xfId="31326"/>
    <cellStyle name="标题 1 125" xfId="10226"/>
    <cellStyle name="标题 1 125 2" xfId="18465"/>
    <cellStyle name="标题 1 125 3" xfId="31314"/>
    <cellStyle name="标题 1 126" xfId="10271"/>
    <cellStyle name="标题 1 126 2" xfId="18466"/>
    <cellStyle name="标题 1 126 3" xfId="31359"/>
    <cellStyle name="标题 1 127" xfId="10323"/>
    <cellStyle name="标题 1 127 2" xfId="18467"/>
    <cellStyle name="标题 1 127 3" xfId="31411"/>
    <cellStyle name="标题 1 128" xfId="10336"/>
    <cellStyle name="标题 1 128 2" xfId="18468"/>
    <cellStyle name="标题 1 128 3" xfId="31424"/>
    <cellStyle name="标题 1 129" xfId="10309"/>
    <cellStyle name="标题 1 129 2" xfId="18469"/>
    <cellStyle name="标题 1 129 3" xfId="31397"/>
    <cellStyle name="标题 1 13" xfId="3210"/>
    <cellStyle name="标题 1 13 2" xfId="18470"/>
    <cellStyle name="标题 1 13 3" xfId="25454"/>
    <cellStyle name="标题 1 130" xfId="10361"/>
    <cellStyle name="标题 1 130 2" xfId="18471"/>
    <cellStyle name="标题 1 130 3" xfId="31449"/>
    <cellStyle name="标题 1 131" xfId="10424"/>
    <cellStyle name="标题 1 131 2" xfId="18472"/>
    <cellStyle name="标题 1 131 3" xfId="31512"/>
    <cellStyle name="标题 1 132" xfId="10437"/>
    <cellStyle name="标题 1 132 2" xfId="18473"/>
    <cellStyle name="标题 1 132 3" xfId="31525"/>
    <cellStyle name="标题 1 133" xfId="10410"/>
    <cellStyle name="标题 1 133 2" xfId="18474"/>
    <cellStyle name="标题 1 133 3" xfId="31498"/>
    <cellStyle name="标题 1 134" xfId="10451"/>
    <cellStyle name="标题 1 134 2" xfId="18475"/>
    <cellStyle name="标题 1 134 3" xfId="31539"/>
    <cellStyle name="标题 1 135" xfId="10477"/>
    <cellStyle name="标题 1 135 2" xfId="18476"/>
    <cellStyle name="标题 1 135 3" xfId="31565"/>
    <cellStyle name="标题 1 136" xfId="10502"/>
    <cellStyle name="标题 1 136 2" xfId="18477"/>
    <cellStyle name="标题 1 136 3" xfId="31590"/>
    <cellStyle name="标题 1 137" xfId="10533"/>
    <cellStyle name="标题 1 137 2" xfId="18478"/>
    <cellStyle name="标题 1 137 3" xfId="31621"/>
    <cellStyle name="标题 1 138" xfId="10579"/>
    <cellStyle name="标题 1 138 2" xfId="18479"/>
    <cellStyle name="标题 1 138 3" xfId="31667"/>
    <cellStyle name="标题 1 139" xfId="10592"/>
    <cellStyle name="标题 1 139 2" xfId="18480"/>
    <cellStyle name="标题 1 139 3" xfId="31680"/>
    <cellStyle name="标题 1 14" xfId="3231"/>
    <cellStyle name="标题 1 14 2" xfId="18481"/>
    <cellStyle name="标题 1 14 3" xfId="25475"/>
    <cellStyle name="标题 1 140" xfId="10636"/>
    <cellStyle name="标题 1 140 2" xfId="18482"/>
    <cellStyle name="标题 1 140 3" xfId="31724"/>
    <cellStyle name="标题 1 141" xfId="10653"/>
    <cellStyle name="标题 1 141 2" xfId="18483"/>
    <cellStyle name="标题 1 141 3" xfId="31741"/>
    <cellStyle name="标题 1 142" xfId="10622"/>
    <cellStyle name="标题 1 142 2" xfId="18484"/>
    <cellStyle name="标题 1 142 3" xfId="31710"/>
    <cellStyle name="标题 1 15" xfId="3252"/>
    <cellStyle name="标题 1 15 2" xfId="18485"/>
    <cellStyle name="标题 1 15 3" xfId="25496"/>
    <cellStyle name="标题 1 16" xfId="3273"/>
    <cellStyle name="标题 1 16 2" xfId="18486"/>
    <cellStyle name="标题 1 16 3" xfId="25517"/>
    <cellStyle name="标题 1 17" xfId="3294"/>
    <cellStyle name="标题 1 17 2" xfId="18487"/>
    <cellStyle name="标题 1 17 3" xfId="25538"/>
    <cellStyle name="标题 1 18" xfId="3315"/>
    <cellStyle name="标题 1 18 2" xfId="18488"/>
    <cellStyle name="标题 1 18 3" xfId="25559"/>
    <cellStyle name="标题 1 19" xfId="3336"/>
    <cellStyle name="标题 1 19 2" xfId="18489"/>
    <cellStyle name="标题 1 19 3" xfId="25580"/>
    <cellStyle name="标题 1 2" xfId="2538"/>
    <cellStyle name="标题 1 2 2" xfId="18490"/>
    <cellStyle name="标题 1 2 3" xfId="24813"/>
    <cellStyle name="标题 1 20" xfId="3350"/>
    <cellStyle name="标题 1 20 2" xfId="18491"/>
    <cellStyle name="标题 1 20 3" xfId="25594"/>
    <cellStyle name="标题 1 21" xfId="3389"/>
    <cellStyle name="标题 1 21 2" xfId="18492"/>
    <cellStyle name="标题 1 21 3" xfId="25633"/>
    <cellStyle name="标题 1 22" xfId="3406"/>
    <cellStyle name="标题 1 22 2" xfId="18493"/>
    <cellStyle name="标题 1 22 3" xfId="25650"/>
    <cellStyle name="标题 1 23" xfId="3448"/>
    <cellStyle name="标题 1 23 2" xfId="18494"/>
    <cellStyle name="标题 1 23 3" xfId="25692"/>
    <cellStyle name="标题 1 24" xfId="3460"/>
    <cellStyle name="标题 1 24 2" xfId="18495"/>
    <cellStyle name="标题 1 24 3" xfId="25704"/>
    <cellStyle name="标题 1 25" xfId="3427"/>
    <cellStyle name="标题 1 25 2" xfId="18496"/>
    <cellStyle name="标题 1 25 3" xfId="25671"/>
    <cellStyle name="标题 1 26" xfId="3474"/>
    <cellStyle name="标题 1 26 2" xfId="18497"/>
    <cellStyle name="标题 1 26 3" xfId="25718"/>
    <cellStyle name="标题 1 27" xfId="3537"/>
    <cellStyle name="标题 1 27 2" xfId="18498"/>
    <cellStyle name="标题 1 27 3" xfId="25781"/>
    <cellStyle name="标题 1 28" xfId="3550"/>
    <cellStyle name="标题 1 28 2" xfId="18499"/>
    <cellStyle name="标题 1 28 3" xfId="25794"/>
    <cellStyle name="标题 1 29" xfId="3517"/>
    <cellStyle name="标题 1 29 2" xfId="18500"/>
    <cellStyle name="标题 1 29 3" xfId="25761"/>
    <cellStyle name="标题 1 3" xfId="3018"/>
    <cellStyle name="标题 1 3 2" xfId="18501"/>
    <cellStyle name="标题 1 3 3" xfId="25262"/>
    <cellStyle name="标题 1 30" xfId="3564"/>
    <cellStyle name="标题 1 30 2" xfId="18502"/>
    <cellStyle name="标题 1 30 3" xfId="25808"/>
    <cellStyle name="标题 1 31" xfId="3629"/>
    <cellStyle name="标题 1 31 2" xfId="18503"/>
    <cellStyle name="标题 1 31 3" xfId="25873"/>
    <cellStyle name="标题 1 32" xfId="3626"/>
    <cellStyle name="标题 1 32 2" xfId="18504"/>
    <cellStyle name="标题 1 32 3" xfId="25870"/>
    <cellStyle name="标题 1 33" xfId="3601"/>
    <cellStyle name="标题 1 33 2" xfId="18505"/>
    <cellStyle name="标题 1 33 3" xfId="25845"/>
    <cellStyle name="标题 1 34" xfId="3650"/>
    <cellStyle name="标题 1 34 2" xfId="18506"/>
    <cellStyle name="标题 1 34 3" xfId="25894"/>
    <cellStyle name="标题 1 35" xfId="3712"/>
    <cellStyle name="标题 1 35 2" xfId="18507"/>
    <cellStyle name="标题 1 35 3" xfId="25956"/>
    <cellStyle name="标题 1 36" xfId="3729"/>
    <cellStyle name="标题 1 36 2" xfId="18508"/>
    <cellStyle name="标题 1 36 3" xfId="25973"/>
    <cellStyle name="标题 1 37" xfId="3698"/>
    <cellStyle name="标题 1 37 2" xfId="18509"/>
    <cellStyle name="标题 1 37 3" xfId="25942"/>
    <cellStyle name="标题 1 38" xfId="3743"/>
    <cellStyle name="标题 1 38 2" xfId="18510"/>
    <cellStyle name="标题 1 38 3" xfId="25987"/>
    <cellStyle name="标题 1 39" xfId="3798"/>
    <cellStyle name="标题 1 39 2" xfId="18511"/>
    <cellStyle name="标题 1 39 3" xfId="26042"/>
    <cellStyle name="标题 1 4" xfId="3031"/>
    <cellStyle name="标题 1 4 2" xfId="18512"/>
    <cellStyle name="标题 1 4 3" xfId="25275"/>
    <cellStyle name="标题 1 40" xfId="3812"/>
    <cellStyle name="标题 1 40 2" xfId="18513"/>
    <cellStyle name="标题 1 40 3" xfId="26056"/>
    <cellStyle name="标题 1 41" xfId="3779"/>
    <cellStyle name="标题 1 41 2" xfId="18514"/>
    <cellStyle name="标题 1 41 3" xfId="26023"/>
    <cellStyle name="标题 1 42" xfId="3826"/>
    <cellStyle name="标题 1 42 2" xfId="18515"/>
    <cellStyle name="标题 1 42 3" xfId="26070"/>
    <cellStyle name="标题 1 43" xfId="3883"/>
    <cellStyle name="标题 1 43 2" xfId="18516"/>
    <cellStyle name="标题 1 43 3" xfId="26127"/>
    <cellStyle name="标题 1 44" xfId="3895"/>
    <cellStyle name="标题 1 44 2" xfId="18517"/>
    <cellStyle name="标题 1 44 3" xfId="26139"/>
    <cellStyle name="标题 1 45" xfId="3862"/>
    <cellStyle name="标题 1 45 2" xfId="18518"/>
    <cellStyle name="标题 1 45 3" xfId="26106"/>
    <cellStyle name="标题 1 46" xfId="3909"/>
    <cellStyle name="标题 1 46 2" xfId="18519"/>
    <cellStyle name="标题 1 46 3" xfId="26153"/>
    <cellStyle name="标题 1 47" xfId="3969"/>
    <cellStyle name="标题 1 47 2" xfId="18520"/>
    <cellStyle name="标题 1 47 3" xfId="26213"/>
    <cellStyle name="标题 1 48" xfId="3982"/>
    <cellStyle name="标题 1 48 2" xfId="18521"/>
    <cellStyle name="标题 1 48 3" xfId="26226"/>
    <cellStyle name="标题 1 49" xfId="3955"/>
    <cellStyle name="标题 1 49 2" xfId="18522"/>
    <cellStyle name="标题 1 49 3" xfId="26199"/>
    <cellStyle name="标题 1 5" xfId="2998"/>
    <cellStyle name="标题 1 5 2" xfId="18523"/>
    <cellStyle name="标题 1 5 3" xfId="25242"/>
    <cellStyle name="标题 1 50" xfId="4007"/>
    <cellStyle name="标题 1 50 2" xfId="18524"/>
    <cellStyle name="标题 1 50 3" xfId="26251"/>
    <cellStyle name="标题 1 51" xfId="4064"/>
    <cellStyle name="标题 1 51 2" xfId="18525"/>
    <cellStyle name="标题 1 51 3" xfId="26308"/>
    <cellStyle name="标题 1 52" xfId="4061"/>
    <cellStyle name="标题 1 52 2" xfId="18526"/>
    <cellStyle name="标题 1 52 3" xfId="26305"/>
    <cellStyle name="标题 1 53" xfId="4036"/>
    <cellStyle name="标题 1 53 2" xfId="18527"/>
    <cellStyle name="标题 1 53 3" xfId="26280"/>
    <cellStyle name="标题 1 54" xfId="4085"/>
    <cellStyle name="标题 1 54 2" xfId="18528"/>
    <cellStyle name="标题 1 54 3" xfId="26329"/>
    <cellStyle name="标题 1 55" xfId="4150"/>
    <cellStyle name="标题 1 55 2" xfId="18529"/>
    <cellStyle name="标题 1 55 3" xfId="26394"/>
    <cellStyle name="标题 1 56" xfId="4163"/>
    <cellStyle name="标题 1 56 2" xfId="18530"/>
    <cellStyle name="标题 1 56 3" xfId="26407"/>
    <cellStyle name="标题 1 57" xfId="4130"/>
    <cellStyle name="标题 1 57 2" xfId="18531"/>
    <cellStyle name="标题 1 57 3" xfId="26374"/>
    <cellStyle name="标题 1 58" xfId="4177"/>
    <cellStyle name="标题 1 58 2" xfId="18532"/>
    <cellStyle name="标题 1 58 3" xfId="26421"/>
    <cellStyle name="标题 1 59" xfId="4243"/>
    <cellStyle name="标题 1 59 2" xfId="18533"/>
    <cellStyle name="标题 1 59 3" xfId="26487"/>
    <cellStyle name="标题 1 6" xfId="3045"/>
    <cellStyle name="标题 1 6 2" xfId="18534"/>
    <cellStyle name="标题 1 6 3" xfId="25289"/>
    <cellStyle name="标题 1 60" xfId="4256"/>
    <cellStyle name="标题 1 60 2" xfId="18535"/>
    <cellStyle name="标题 1 60 3" xfId="26500"/>
    <cellStyle name="标题 1 61" xfId="4222"/>
    <cellStyle name="标题 1 61 2" xfId="18536"/>
    <cellStyle name="标题 1 61 3" xfId="26466"/>
    <cellStyle name="标题 1 62" xfId="4270"/>
    <cellStyle name="标题 1 62 2" xfId="18537"/>
    <cellStyle name="标题 1 62 3" xfId="26514"/>
    <cellStyle name="标题 1 63" xfId="4299"/>
    <cellStyle name="标题 1 63 2" xfId="18538"/>
    <cellStyle name="标题 1 63 3" xfId="26543"/>
    <cellStyle name="标题 1 64" xfId="7248"/>
    <cellStyle name="标题 1 64 2" xfId="18539"/>
    <cellStyle name="标题 1 64 3" xfId="29492"/>
    <cellStyle name="标题 1 65" xfId="7261"/>
    <cellStyle name="标题 1 65 2" xfId="18540"/>
    <cellStyle name="标题 1 65 3" xfId="29505"/>
    <cellStyle name="标题 1 66" xfId="7228"/>
    <cellStyle name="标题 1 66 2" xfId="18541"/>
    <cellStyle name="标题 1 66 3" xfId="29472"/>
    <cellStyle name="标题 1 67" xfId="7275"/>
    <cellStyle name="标题 1 67 2" xfId="18542"/>
    <cellStyle name="标题 1 67 3" xfId="29519"/>
    <cellStyle name="标题 1 68" xfId="7341"/>
    <cellStyle name="标题 1 68 2" xfId="18543"/>
    <cellStyle name="标题 1 68 3" xfId="29585"/>
    <cellStyle name="标题 1 69" xfId="7354"/>
    <cellStyle name="标题 1 69 2" xfId="18544"/>
    <cellStyle name="标题 1 69 3" xfId="29598"/>
    <cellStyle name="标题 1 7" xfId="3086"/>
    <cellStyle name="标题 1 7 2" xfId="18545"/>
    <cellStyle name="标题 1 7 3" xfId="25330"/>
    <cellStyle name="标题 1 70" xfId="7320"/>
    <cellStyle name="标题 1 70 2" xfId="18546"/>
    <cellStyle name="标题 1 70 3" xfId="29564"/>
    <cellStyle name="标题 1 71" xfId="7368"/>
    <cellStyle name="标题 1 71 2" xfId="18547"/>
    <cellStyle name="标题 1 71 3" xfId="29612"/>
    <cellStyle name="标题 1 72" xfId="7391"/>
    <cellStyle name="标题 1 72 2" xfId="18548"/>
    <cellStyle name="标题 1 72 3" xfId="29635"/>
    <cellStyle name="标题 1 73" xfId="7445"/>
    <cellStyle name="标题 1 73 2" xfId="18549"/>
    <cellStyle name="标题 1 73 3" xfId="29689"/>
    <cellStyle name="标题 1 74" xfId="7460"/>
    <cellStyle name="标题 1 74 2" xfId="18550"/>
    <cellStyle name="标题 1 74 3" xfId="29704"/>
    <cellStyle name="标题 1 75" xfId="7428"/>
    <cellStyle name="标题 1 75 2" xfId="18551"/>
    <cellStyle name="标题 1 75 3" xfId="29672"/>
    <cellStyle name="标题 1 76" xfId="7474"/>
    <cellStyle name="标题 1 76 2" xfId="18552"/>
    <cellStyle name="标题 1 76 3" xfId="29718"/>
    <cellStyle name="标题 1 77" xfId="7528"/>
    <cellStyle name="标题 1 77 2" xfId="18553"/>
    <cellStyle name="标题 1 77 3" xfId="29772"/>
    <cellStyle name="标题 1 78" xfId="7545"/>
    <cellStyle name="标题 1 78 2" xfId="18554"/>
    <cellStyle name="标题 1 78 3" xfId="29789"/>
    <cellStyle name="标题 1 79" xfId="7514"/>
    <cellStyle name="标题 1 79 2" xfId="18555"/>
    <cellStyle name="标题 1 79 3" xfId="29758"/>
    <cellStyle name="标题 1 8" xfId="3103"/>
    <cellStyle name="标题 1 8 2" xfId="18556"/>
    <cellStyle name="标题 1 8 3" xfId="25347"/>
    <cellStyle name="标题 1 80" xfId="7559"/>
    <cellStyle name="标题 1 80 2" xfId="18557"/>
    <cellStyle name="标题 1 80 3" xfId="29803"/>
    <cellStyle name="标题 1 81" xfId="7613"/>
    <cellStyle name="标题 1 81 2" xfId="18558"/>
    <cellStyle name="标题 1 81 3" xfId="29857"/>
    <cellStyle name="标题 1 82" xfId="7628"/>
    <cellStyle name="标题 1 82 2" xfId="18559"/>
    <cellStyle name="标题 1 82 3" xfId="29872"/>
    <cellStyle name="标题 1 83" xfId="7596"/>
    <cellStyle name="标题 1 83 2" xfId="18560"/>
    <cellStyle name="标题 1 83 3" xfId="29840"/>
    <cellStyle name="标题 1 84" xfId="7642"/>
    <cellStyle name="标题 1 84 2" xfId="18561"/>
    <cellStyle name="标题 1 84 3" xfId="29886"/>
    <cellStyle name="标题 1 85" xfId="7699"/>
    <cellStyle name="标题 1 85 2" xfId="18562"/>
    <cellStyle name="标题 1 85 3" xfId="29943"/>
    <cellStyle name="标题 1 86" xfId="7712"/>
    <cellStyle name="标题 1 86 2" xfId="18563"/>
    <cellStyle name="标题 1 86 3" xfId="29956"/>
    <cellStyle name="标题 1 87" xfId="7679"/>
    <cellStyle name="标题 1 87 2" xfId="18564"/>
    <cellStyle name="标题 1 87 3" xfId="29923"/>
    <cellStyle name="标题 1 88" xfId="7726"/>
    <cellStyle name="标题 1 88 2" xfId="18565"/>
    <cellStyle name="标题 1 88 3" xfId="29970"/>
    <cellStyle name="标题 1 89" xfId="7792"/>
    <cellStyle name="标题 1 89 2" xfId="18566"/>
    <cellStyle name="标题 1 89 3" xfId="30036"/>
    <cellStyle name="标题 1 9" xfId="3152"/>
    <cellStyle name="标题 1 9 2" xfId="18567"/>
    <cellStyle name="标题 1 9 3" xfId="25396"/>
    <cellStyle name="标题 1 90" xfId="7783"/>
    <cellStyle name="标题 1 90 2" xfId="18568"/>
    <cellStyle name="标题 1 90 3" xfId="30027"/>
    <cellStyle name="标题 1 91" xfId="7812"/>
    <cellStyle name="标题 1 91 2" xfId="18569"/>
    <cellStyle name="标题 1 91 3" xfId="30056"/>
    <cellStyle name="标题 1 92" xfId="7852"/>
    <cellStyle name="标题 1 92 2" xfId="18570"/>
    <cellStyle name="标题 1 92 3" xfId="30096"/>
    <cellStyle name="标题 1 93" xfId="7766"/>
    <cellStyle name="标题 1 93 2" xfId="18571"/>
    <cellStyle name="标题 1 93 3" xfId="30010"/>
    <cellStyle name="标题 1 94" xfId="7866"/>
    <cellStyle name="标题 1 94 2" xfId="18572"/>
    <cellStyle name="标题 1 94 3" xfId="30110"/>
    <cellStyle name="标题 1 95" xfId="7887"/>
    <cellStyle name="标题 1 95 2" xfId="18573"/>
    <cellStyle name="标题 1 95 3" xfId="30131"/>
    <cellStyle name="标题 1 96" xfId="7908"/>
    <cellStyle name="标题 1 96 2" xfId="18574"/>
    <cellStyle name="标题 1 96 3" xfId="30152"/>
    <cellStyle name="标题 1 97" xfId="7903"/>
    <cellStyle name="标题 1 97 2" xfId="18575"/>
    <cellStyle name="标题 1 97 3" xfId="30147"/>
    <cellStyle name="标题 1 98" xfId="7953"/>
    <cellStyle name="标题 1 98 2" xfId="18576"/>
    <cellStyle name="标题 1 98 3" xfId="30197"/>
    <cellStyle name="标题 1 99" xfId="7945"/>
    <cellStyle name="标题 1 99 2" xfId="18577"/>
    <cellStyle name="标题 1 99 3" xfId="30189"/>
    <cellStyle name="标题 2 10" xfId="3163"/>
    <cellStyle name="标题 2 10 2" xfId="18578"/>
    <cellStyle name="标题 2 10 3" xfId="25407"/>
    <cellStyle name="标题 2 100" xfId="7991"/>
    <cellStyle name="标题 2 100 2" xfId="18579"/>
    <cellStyle name="标题 2 100 3" xfId="30235"/>
    <cellStyle name="标题 2 101" xfId="8012"/>
    <cellStyle name="标题 2 101 2" xfId="18580"/>
    <cellStyle name="标题 2 101 3" xfId="30256"/>
    <cellStyle name="标题 2 102" xfId="8033"/>
    <cellStyle name="标题 2 102 2" xfId="18581"/>
    <cellStyle name="标题 2 102 3" xfId="30277"/>
    <cellStyle name="标题 2 103" xfId="8054"/>
    <cellStyle name="标题 2 103 2" xfId="18582"/>
    <cellStyle name="标题 2 103 3" xfId="30298"/>
    <cellStyle name="标题 2 104" xfId="8048"/>
    <cellStyle name="标题 2 104 2" xfId="18583"/>
    <cellStyle name="标题 2 104 3" xfId="30292"/>
    <cellStyle name="标题 2 105" xfId="8099"/>
    <cellStyle name="标题 2 105 2" xfId="18584"/>
    <cellStyle name="标题 2 105 3" xfId="30343"/>
    <cellStyle name="标题 2 106" xfId="8090"/>
    <cellStyle name="标题 2 106 2" xfId="18585"/>
    <cellStyle name="标题 2 106 3" xfId="30334"/>
    <cellStyle name="标题 2 107" xfId="8139"/>
    <cellStyle name="标题 2 107 2" xfId="18586"/>
    <cellStyle name="标题 2 107 3" xfId="30383"/>
    <cellStyle name="标题 2 108" xfId="8132"/>
    <cellStyle name="标题 2 108 2" xfId="18587"/>
    <cellStyle name="标题 2 108 3" xfId="30376"/>
    <cellStyle name="标题 2 109" xfId="8180"/>
    <cellStyle name="标题 2 109 2" xfId="18588"/>
    <cellStyle name="标题 2 109 3" xfId="30424"/>
    <cellStyle name="标题 2 11" xfId="3132"/>
    <cellStyle name="标题 2 11 2" xfId="18589"/>
    <cellStyle name="标题 2 11 3" xfId="25376"/>
    <cellStyle name="标题 2 110" xfId="8200"/>
    <cellStyle name="标题 2 110 2" xfId="18590"/>
    <cellStyle name="标题 2 110 3" xfId="30444"/>
    <cellStyle name="标题 2 111" xfId="8185"/>
    <cellStyle name="标题 2 111 2" xfId="18591"/>
    <cellStyle name="标题 2 111 3" xfId="30429"/>
    <cellStyle name="标题 2 112" xfId="8247"/>
    <cellStyle name="标题 2 112 2" xfId="18592"/>
    <cellStyle name="标题 2 112 3" xfId="30491"/>
    <cellStyle name="标题 2 113" xfId="8236"/>
    <cellStyle name="标题 2 113 2" xfId="18593"/>
    <cellStyle name="标题 2 113 3" xfId="30480"/>
    <cellStyle name="标题 2 114" xfId="8282"/>
    <cellStyle name="标题 2 114 2" xfId="18594"/>
    <cellStyle name="标题 2 114 3" xfId="30526"/>
    <cellStyle name="标题 2 115" xfId="8305"/>
    <cellStyle name="标题 2 115 2" xfId="18595"/>
    <cellStyle name="标题 2 115 3" xfId="30549"/>
    <cellStyle name="标题 2 116" xfId="8319"/>
    <cellStyle name="标题 2 116 2" xfId="18596"/>
    <cellStyle name="标题 2 116 3" xfId="30563"/>
    <cellStyle name="标题 2 117" xfId="10100"/>
    <cellStyle name="标题 2 117 2" xfId="18597"/>
    <cellStyle name="标题 2 117 3" xfId="31188"/>
    <cellStyle name="标题 2 118" xfId="10085"/>
    <cellStyle name="标题 2 118 2" xfId="18598"/>
    <cellStyle name="标题 2 118 3" xfId="31173"/>
    <cellStyle name="标题 2 119" xfId="10153"/>
    <cellStyle name="标题 2 119 2" xfId="18599"/>
    <cellStyle name="标题 2 119 3" xfId="31241"/>
    <cellStyle name="标题 2 12" xfId="3177"/>
    <cellStyle name="标题 2 12 2" xfId="18600"/>
    <cellStyle name="标题 2 12 3" xfId="25421"/>
    <cellStyle name="标题 2 120" xfId="10164"/>
    <cellStyle name="标题 2 120 2" xfId="18601"/>
    <cellStyle name="标题 2 120 3" xfId="31252"/>
    <cellStyle name="标题 2 121" xfId="10139"/>
    <cellStyle name="标题 2 121 2" xfId="18602"/>
    <cellStyle name="标题 2 121 3" xfId="31227"/>
    <cellStyle name="标题 2 122" xfId="10190"/>
    <cellStyle name="标题 2 122 2" xfId="18603"/>
    <cellStyle name="标题 2 122 3" xfId="31278"/>
    <cellStyle name="标题 2 123" xfId="10122"/>
    <cellStyle name="标题 2 123 2" xfId="18604"/>
    <cellStyle name="标题 2 123 3" xfId="31210"/>
    <cellStyle name="标题 2 124" xfId="10236"/>
    <cellStyle name="标题 2 124 2" xfId="18605"/>
    <cellStyle name="标题 2 124 3" xfId="31324"/>
    <cellStyle name="标题 2 125" xfId="10225"/>
    <cellStyle name="标题 2 125 2" xfId="18606"/>
    <cellStyle name="标题 2 125 3" xfId="31313"/>
    <cellStyle name="标题 2 126" xfId="10269"/>
    <cellStyle name="标题 2 126 2" xfId="18607"/>
    <cellStyle name="标题 2 126 3" xfId="31357"/>
    <cellStyle name="标题 2 127" xfId="10324"/>
    <cellStyle name="标题 2 127 2" xfId="18608"/>
    <cellStyle name="标题 2 127 3" xfId="31412"/>
    <cellStyle name="标题 2 128" xfId="10335"/>
    <cellStyle name="标题 2 128 2" xfId="18609"/>
    <cellStyle name="标题 2 128 3" xfId="31423"/>
    <cellStyle name="标题 2 129" xfId="10310"/>
    <cellStyle name="标题 2 129 2" xfId="18610"/>
    <cellStyle name="标题 2 129 3" xfId="31398"/>
    <cellStyle name="标题 2 13" xfId="3209"/>
    <cellStyle name="标题 2 13 2" xfId="18611"/>
    <cellStyle name="标题 2 13 3" xfId="25453"/>
    <cellStyle name="标题 2 130" xfId="10360"/>
    <cellStyle name="标题 2 130 2" xfId="18612"/>
    <cellStyle name="标题 2 130 3" xfId="31448"/>
    <cellStyle name="标题 2 131" xfId="10425"/>
    <cellStyle name="标题 2 131 2" xfId="18613"/>
    <cellStyle name="标题 2 131 3" xfId="31513"/>
    <cellStyle name="标题 2 132" xfId="10436"/>
    <cellStyle name="标题 2 132 2" xfId="18614"/>
    <cellStyle name="标题 2 132 3" xfId="31524"/>
    <cellStyle name="标题 2 133" xfId="10411"/>
    <cellStyle name="标题 2 133 2" xfId="18615"/>
    <cellStyle name="标题 2 133 3" xfId="31499"/>
    <cellStyle name="标题 2 134" xfId="10450"/>
    <cellStyle name="标题 2 134 2" xfId="18616"/>
    <cellStyle name="标题 2 134 3" xfId="31538"/>
    <cellStyle name="标题 2 135" xfId="10476"/>
    <cellStyle name="标题 2 135 2" xfId="18617"/>
    <cellStyle name="标题 2 135 3" xfId="31564"/>
    <cellStyle name="标题 2 136" xfId="10501"/>
    <cellStyle name="标题 2 136 2" xfId="18618"/>
    <cellStyle name="标题 2 136 3" xfId="31589"/>
    <cellStyle name="标题 2 137" xfId="10532"/>
    <cellStyle name="标题 2 137 2" xfId="18619"/>
    <cellStyle name="标题 2 137 3" xfId="31620"/>
    <cellStyle name="标题 2 138" xfId="10580"/>
    <cellStyle name="标题 2 138 2" xfId="18620"/>
    <cellStyle name="标题 2 138 3" xfId="31668"/>
    <cellStyle name="标题 2 139" xfId="10591"/>
    <cellStyle name="标题 2 139 2" xfId="18621"/>
    <cellStyle name="标题 2 139 3" xfId="31679"/>
    <cellStyle name="标题 2 14" xfId="3230"/>
    <cellStyle name="标题 2 14 2" xfId="18622"/>
    <cellStyle name="标题 2 14 3" xfId="25474"/>
    <cellStyle name="标题 2 140" xfId="10637"/>
    <cellStyle name="标题 2 140 2" xfId="18623"/>
    <cellStyle name="标题 2 140 3" xfId="31725"/>
    <cellStyle name="标题 2 141" xfId="10652"/>
    <cellStyle name="标题 2 141 2" xfId="18624"/>
    <cellStyle name="标题 2 141 3" xfId="31740"/>
    <cellStyle name="标题 2 142" xfId="10623"/>
    <cellStyle name="标题 2 142 2" xfId="18625"/>
    <cellStyle name="标题 2 142 3" xfId="31711"/>
    <cellStyle name="标题 2 15" xfId="3251"/>
    <cellStyle name="标题 2 15 2" xfId="18626"/>
    <cellStyle name="标题 2 15 3" xfId="25495"/>
    <cellStyle name="标题 2 16" xfId="3272"/>
    <cellStyle name="标题 2 16 2" xfId="18627"/>
    <cellStyle name="标题 2 16 3" xfId="25516"/>
    <cellStyle name="标题 2 17" xfId="3293"/>
    <cellStyle name="标题 2 17 2" xfId="18628"/>
    <cellStyle name="标题 2 17 3" xfId="25537"/>
    <cellStyle name="标题 2 18" xfId="3314"/>
    <cellStyle name="标题 2 18 2" xfId="18629"/>
    <cellStyle name="标题 2 18 3" xfId="25558"/>
    <cellStyle name="标题 2 19" xfId="3335"/>
    <cellStyle name="标题 2 19 2" xfId="18630"/>
    <cellStyle name="标题 2 19 3" xfId="25579"/>
    <cellStyle name="标题 2 2" xfId="2539"/>
    <cellStyle name="标题 2 2 2" xfId="18631"/>
    <cellStyle name="标题 2 2 3" xfId="24814"/>
    <cellStyle name="标题 2 20" xfId="3349"/>
    <cellStyle name="标题 2 20 2" xfId="18632"/>
    <cellStyle name="标题 2 20 3" xfId="25593"/>
    <cellStyle name="标题 2 21" xfId="3390"/>
    <cellStyle name="标题 2 21 2" xfId="18633"/>
    <cellStyle name="标题 2 21 3" xfId="25634"/>
    <cellStyle name="标题 2 22" xfId="3405"/>
    <cellStyle name="标题 2 22 2" xfId="18634"/>
    <cellStyle name="标题 2 22 3" xfId="25649"/>
    <cellStyle name="标题 2 23" xfId="3449"/>
    <cellStyle name="标题 2 23 2" xfId="18635"/>
    <cellStyle name="标题 2 23 3" xfId="25693"/>
    <cellStyle name="标题 2 24" xfId="3459"/>
    <cellStyle name="标题 2 24 2" xfId="18636"/>
    <cellStyle name="标题 2 24 3" xfId="25703"/>
    <cellStyle name="标题 2 25" xfId="3428"/>
    <cellStyle name="标题 2 25 2" xfId="18637"/>
    <cellStyle name="标题 2 25 3" xfId="25672"/>
    <cellStyle name="标题 2 26" xfId="3473"/>
    <cellStyle name="标题 2 26 2" xfId="18638"/>
    <cellStyle name="标题 2 26 3" xfId="25717"/>
    <cellStyle name="标题 2 27" xfId="3538"/>
    <cellStyle name="标题 2 27 2" xfId="18639"/>
    <cellStyle name="标题 2 27 3" xfId="25782"/>
    <cellStyle name="标题 2 28" xfId="3549"/>
    <cellStyle name="标题 2 28 2" xfId="18640"/>
    <cellStyle name="标题 2 28 3" xfId="25793"/>
    <cellStyle name="标题 2 29" xfId="3518"/>
    <cellStyle name="标题 2 29 2" xfId="18641"/>
    <cellStyle name="标题 2 29 3" xfId="25762"/>
    <cellStyle name="标题 2 3" xfId="3019"/>
    <cellStyle name="标题 2 3 2" xfId="18642"/>
    <cellStyle name="标题 2 3 3" xfId="25263"/>
    <cellStyle name="标题 2 30" xfId="3563"/>
    <cellStyle name="标题 2 30 2" xfId="18643"/>
    <cellStyle name="标题 2 30 3" xfId="25807"/>
    <cellStyle name="标题 2 31" xfId="3630"/>
    <cellStyle name="标题 2 31 2" xfId="18644"/>
    <cellStyle name="标题 2 31 3" xfId="25874"/>
    <cellStyle name="标题 2 32" xfId="3625"/>
    <cellStyle name="标题 2 32 2" xfId="18645"/>
    <cellStyle name="标题 2 32 3" xfId="25869"/>
    <cellStyle name="标题 2 33" xfId="3602"/>
    <cellStyle name="标题 2 33 2" xfId="18646"/>
    <cellStyle name="标题 2 33 3" xfId="25846"/>
    <cellStyle name="标题 2 34" xfId="3649"/>
    <cellStyle name="标题 2 34 2" xfId="18647"/>
    <cellStyle name="标题 2 34 3" xfId="25893"/>
    <cellStyle name="标题 2 35" xfId="3713"/>
    <cellStyle name="标题 2 35 2" xfId="18648"/>
    <cellStyle name="标题 2 35 3" xfId="25957"/>
    <cellStyle name="标题 2 36" xfId="3728"/>
    <cellStyle name="标题 2 36 2" xfId="18649"/>
    <cellStyle name="标题 2 36 3" xfId="25972"/>
    <cellStyle name="标题 2 37" xfId="3699"/>
    <cellStyle name="标题 2 37 2" xfId="18650"/>
    <cellStyle name="标题 2 37 3" xfId="25943"/>
    <cellStyle name="标题 2 38" xfId="3742"/>
    <cellStyle name="标题 2 38 2" xfId="18651"/>
    <cellStyle name="标题 2 38 3" xfId="25986"/>
    <cellStyle name="标题 2 39" xfId="3799"/>
    <cellStyle name="标题 2 39 2" xfId="18652"/>
    <cellStyle name="标题 2 39 3" xfId="26043"/>
    <cellStyle name="标题 2 4" xfId="3030"/>
    <cellStyle name="标题 2 4 2" xfId="18653"/>
    <cellStyle name="标题 2 4 3" xfId="25274"/>
    <cellStyle name="标题 2 40" xfId="3811"/>
    <cellStyle name="标题 2 40 2" xfId="18654"/>
    <cellStyle name="标题 2 40 3" xfId="26055"/>
    <cellStyle name="标题 2 41" xfId="3781"/>
    <cellStyle name="标题 2 41 2" xfId="18655"/>
    <cellStyle name="标题 2 41 3" xfId="26025"/>
    <cellStyle name="标题 2 42" xfId="3825"/>
    <cellStyle name="标题 2 42 2" xfId="18656"/>
    <cellStyle name="标题 2 42 3" xfId="26069"/>
    <cellStyle name="标题 2 43" xfId="3884"/>
    <cellStyle name="标题 2 43 2" xfId="18657"/>
    <cellStyle name="标题 2 43 3" xfId="26128"/>
    <cellStyle name="标题 2 44" xfId="3894"/>
    <cellStyle name="标题 2 44 2" xfId="18658"/>
    <cellStyle name="标题 2 44 3" xfId="26138"/>
    <cellStyle name="标题 2 45" xfId="3863"/>
    <cellStyle name="标题 2 45 2" xfId="18659"/>
    <cellStyle name="标题 2 45 3" xfId="26107"/>
    <cellStyle name="标题 2 46" xfId="3908"/>
    <cellStyle name="标题 2 46 2" xfId="18660"/>
    <cellStyle name="标题 2 46 3" xfId="26152"/>
    <cellStyle name="标题 2 47" xfId="3970"/>
    <cellStyle name="标题 2 47 2" xfId="18661"/>
    <cellStyle name="标题 2 47 3" xfId="26214"/>
    <cellStyle name="标题 2 48" xfId="3981"/>
    <cellStyle name="标题 2 48 2" xfId="18662"/>
    <cellStyle name="标题 2 48 3" xfId="26225"/>
    <cellStyle name="标题 2 49" xfId="3956"/>
    <cellStyle name="标题 2 49 2" xfId="18663"/>
    <cellStyle name="标题 2 49 3" xfId="26200"/>
    <cellStyle name="标题 2 5" xfId="2999"/>
    <cellStyle name="标题 2 5 2" xfId="18664"/>
    <cellStyle name="标题 2 5 3" xfId="25243"/>
    <cellStyle name="标题 2 50" xfId="4006"/>
    <cellStyle name="标题 2 50 2" xfId="18665"/>
    <cellStyle name="标题 2 50 3" xfId="26250"/>
    <cellStyle name="标题 2 51" xfId="4065"/>
    <cellStyle name="标题 2 51 2" xfId="18666"/>
    <cellStyle name="标题 2 51 3" xfId="26309"/>
    <cellStyle name="标题 2 52" xfId="4060"/>
    <cellStyle name="标题 2 52 2" xfId="18667"/>
    <cellStyle name="标题 2 52 3" xfId="26304"/>
    <cellStyle name="标题 2 53" xfId="4037"/>
    <cellStyle name="标题 2 53 2" xfId="18668"/>
    <cellStyle name="标题 2 53 3" xfId="26281"/>
    <cellStyle name="标题 2 54" xfId="4084"/>
    <cellStyle name="标题 2 54 2" xfId="18669"/>
    <cellStyle name="标题 2 54 3" xfId="26328"/>
    <cellStyle name="标题 2 55" xfId="4151"/>
    <cellStyle name="标题 2 55 2" xfId="18670"/>
    <cellStyle name="标题 2 55 3" xfId="26395"/>
    <cellStyle name="标题 2 56" xfId="4162"/>
    <cellStyle name="标题 2 56 2" xfId="18671"/>
    <cellStyle name="标题 2 56 3" xfId="26406"/>
    <cellStyle name="标题 2 57" xfId="4131"/>
    <cellStyle name="标题 2 57 2" xfId="18672"/>
    <cellStyle name="标题 2 57 3" xfId="26375"/>
    <cellStyle name="标题 2 58" xfId="4176"/>
    <cellStyle name="标题 2 58 2" xfId="18673"/>
    <cellStyle name="标题 2 58 3" xfId="26420"/>
    <cellStyle name="标题 2 59" xfId="4244"/>
    <cellStyle name="标题 2 59 2" xfId="18674"/>
    <cellStyle name="标题 2 59 3" xfId="26488"/>
    <cellStyle name="标题 2 6" xfId="3044"/>
    <cellStyle name="标题 2 6 2" xfId="18675"/>
    <cellStyle name="标题 2 6 3" xfId="25288"/>
    <cellStyle name="标题 2 60" xfId="4255"/>
    <cellStyle name="标题 2 60 2" xfId="18676"/>
    <cellStyle name="标题 2 60 3" xfId="26499"/>
    <cellStyle name="标题 2 61" xfId="4223"/>
    <cellStyle name="标题 2 61 2" xfId="18677"/>
    <cellStyle name="标题 2 61 3" xfId="26467"/>
    <cellStyle name="标题 2 62" xfId="4269"/>
    <cellStyle name="标题 2 62 2" xfId="18678"/>
    <cellStyle name="标题 2 62 3" xfId="26513"/>
    <cellStyle name="标题 2 63" xfId="4298"/>
    <cellStyle name="标题 2 63 2" xfId="18679"/>
    <cellStyle name="标题 2 63 3" xfId="26542"/>
    <cellStyle name="标题 2 64" xfId="7249"/>
    <cellStyle name="标题 2 64 2" xfId="18680"/>
    <cellStyle name="标题 2 64 3" xfId="29493"/>
    <cellStyle name="标题 2 65" xfId="7260"/>
    <cellStyle name="标题 2 65 2" xfId="18681"/>
    <cellStyle name="标题 2 65 3" xfId="29504"/>
    <cellStyle name="标题 2 66" xfId="7229"/>
    <cellStyle name="标题 2 66 2" xfId="18682"/>
    <cellStyle name="标题 2 66 3" xfId="29473"/>
    <cellStyle name="标题 2 67" xfId="7274"/>
    <cellStyle name="标题 2 67 2" xfId="18683"/>
    <cellStyle name="标题 2 67 3" xfId="29518"/>
    <cellStyle name="标题 2 68" xfId="7342"/>
    <cellStyle name="标题 2 68 2" xfId="18684"/>
    <cellStyle name="标题 2 68 3" xfId="29586"/>
    <cellStyle name="标题 2 69" xfId="7353"/>
    <cellStyle name="标题 2 69 2" xfId="18685"/>
    <cellStyle name="标题 2 69 3" xfId="29597"/>
    <cellStyle name="标题 2 7" xfId="3087"/>
    <cellStyle name="标题 2 7 2" xfId="18686"/>
    <cellStyle name="标题 2 7 3" xfId="25331"/>
    <cellStyle name="标题 2 70" xfId="7321"/>
    <cellStyle name="标题 2 70 2" xfId="18687"/>
    <cellStyle name="标题 2 70 3" xfId="29565"/>
    <cellStyle name="标题 2 71" xfId="7367"/>
    <cellStyle name="标题 2 71 2" xfId="18688"/>
    <cellStyle name="标题 2 71 3" xfId="29611"/>
    <cellStyle name="标题 2 72" xfId="7390"/>
    <cellStyle name="标题 2 72 2" xfId="18689"/>
    <cellStyle name="标题 2 72 3" xfId="29634"/>
    <cellStyle name="标题 2 73" xfId="7446"/>
    <cellStyle name="标题 2 73 2" xfId="18690"/>
    <cellStyle name="标题 2 73 3" xfId="29690"/>
    <cellStyle name="标题 2 74" xfId="7459"/>
    <cellStyle name="标题 2 74 2" xfId="18691"/>
    <cellStyle name="标题 2 74 3" xfId="29703"/>
    <cellStyle name="标题 2 75" xfId="7429"/>
    <cellStyle name="标题 2 75 2" xfId="18692"/>
    <cellStyle name="标题 2 75 3" xfId="29673"/>
    <cellStyle name="标题 2 76" xfId="7473"/>
    <cellStyle name="标题 2 76 2" xfId="18693"/>
    <cellStyle name="标题 2 76 3" xfId="29717"/>
    <cellStyle name="标题 2 77" xfId="7529"/>
    <cellStyle name="标题 2 77 2" xfId="18694"/>
    <cellStyle name="标题 2 77 3" xfId="29773"/>
    <cellStyle name="标题 2 78" xfId="7544"/>
    <cellStyle name="标题 2 78 2" xfId="18695"/>
    <cellStyle name="标题 2 78 3" xfId="29788"/>
    <cellStyle name="标题 2 79" xfId="7515"/>
    <cellStyle name="标题 2 79 2" xfId="18696"/>
    <cellStyle name="标题 2 79 3" xfId="29759"/>
    <cellStyle name="标题 2 8" xfId="3102"/>
    <cellStyle name="标题 2 8 2" xfId="18697"/>
    <cellStyle name="标题 2 8 3" xfId="25346"/>
    <cellStyle name="标题 2 80" xfId="7558"/>
    <cellStyle name="标题 2 80 2" xfId="18698"/>
    <cellStyle name="标题 2 80 3" xfId="29802"/>
    <cellStyle name="标题 2 81" xfId="7614"/>
    <cellStyle name="标题 2 81 2" xfId="18699"/>
    <cellStyle name="标题 2 81 3" xfId="29858"/>
    <cellStyle name="标题 2 82" xfId="7627"/>
    <cellStyle name="标题 2 82 2" xfId="18700"/>
    <cellStyle name="标题 2 82 3" xfId="29871"/>
    <cellStyle name="标题 2 83" xfId="7597"/>
    <cellStyle name="标题 2 83 2" xfId="18701"/>
    <cellStyle name="标题 2 83 3" xfId="29841"/>
    <cellStyle name="标题 2 84" xfId="7641"/>
    <cellStyle name="标题 2 84 2" xfId="18702"/>
    <cellStyle name="标题 2 84 3" xfId="29885"/>
    <cellStyle name="标题 2 85" xfId="7700"/>
    <cellStyle name="标题 2 85 2" xfId="18703"/>
    <cellStyle name="标题 2 85 3" xfId="29944"/>
    <cellStyle name="标题 2 86" xfId="7711"/>
    <cellStyle name="标题 2 86 2" xfId="18704"/>
    <cellStyle name="标题 2 86 3" xfId="29955"/>
    <cellStyle name="标题 2 87" xfId="7680"/>
    <cellStyle name="标题 2 87 2" xfId="18705"/>
    <cellStyle name="标题 2 87 3" xfId="29924"/>
    <cellStyle name="标题 2 88" xfId="7725"/>
    <cellStyle name="标题 2 88 2" xfId="18706"/>
    <cellStyle name="标题 2 88 3" xfId="29969"/>
    <cellStyle name="标题 2 89" xfId="7793"/>
    <cellStyle name="标题 2 89 2" xfId="18707"/>
    <cellStyle name="标题 2 89 3" xfId="30037"/>
    <cellStyle name="标题 2 9" xfId="3153"/>
    <cellStyle name="标题 2 9 2" xfId="18708"/>
    <cellStyle name="标题 2 9 3" xfId="25397"/>
    <cellStyle name="标题 2 90" xfId="7782"/>
    <cellStyle name="标题 2 90 2" xfId="18709"/>
    <cellStyle name="标题 2 90 3" xfId="30026"/>
    <cellStyle name="标题 2 91" xfId="7813"/>
    <cellStyle name="标题 2 91 2" xfId="18710"/>
    <cellStyle name="标题 2 91 3" xfId="30057"/>
    <cellStyle name="标题 2 92" xfId="7851"/>
    <cellStyle name="标题 2 92 2" xfId="18711"/>
    <cellStyle name="标题 2 92 3" xfId="30095"/>
    <cellStyle name="标题 2 93" xfId="7767"/>
    <cellStyle name="标题 2 93 2" xfId="18712"/>
    <cellStyle name="标题 2 93 3" xfId="30011"/>
    <cellStyle name="标题 2 94" xfId="7865"/>
    <cellStyle name="标题 2 94 2" xfId="18713"/>
    <cellStyle name="标题 2 94 3" xfId="30109"/>
    <cellStyle name="标题 2 95" xfId="7886"/>
    <cellStyle name="标题 2 95 2" xfId="18714"/>
    <cellStyle name="标题 2 95 3" xfId="30130"/>
    <cellStyle name="标题 2 96" xfId="7907"/>
    <cellStyle name="标题 2 96 2" xfId="18715"/>
    <cellStyle name="标题 2 96 3" xfId="30151"/>
    <cellStyle name="标题 2 97" xfId="7901"/>
    <cellStyle name="标题 2 97 2" xfId="18716"/>
    <cellStyle name="标题 2 97 3" xfId="30145"/>
    <cellStyle name="标题 2 98" xfId="7952"/>
    <cellStyle name="标题 2 98 2" xfId="18717"/>
    <cellStyle name="标题 2 98 3" xfId="30196"/>
    <cellStyle name="标题 2 99" xfId="7944"/>
    <cellStyle name="标题 2 99 2" xfId="18718"/>
    <cellStyle name="标题 2 99 3" xfId="30188"/>
    <cellStyle name="标题 3 10" xfId="3162"/>
    <cellStyle name="标题 3 10 2" xfId="18719"/>
    <cellStyle name="标题 3 10 3" xfId="25406"/>
    <cellStyle name="标题 3 100" xfId="7990"/>
    <cellStyle name="标题 3 100 2" xfId="18720"/>
    <cellStyle name="标题 3 100 3" xfId="30234"/>
    <cellStyle name="标题 3 101" xfId="7985"/>
    <cellStyle name="标题 3 101 2" xfId="18721"/>
    <cellStyle name="标题 3 101 3" xfId="30229"/>
    <cellStyle name="标题 3 102" xfId="8008"/>
    <cellStyle name="标题 3 102 2" xfId="18722"/>
    <cellStyle name="标题 3 102 3" xfId="30252"/>
    <cellStyle name="标题 3 103" xfId="8029"/>
    <cellStyle name="标题 3 103 2" xfId="18723"/>
    <cellStyle name="标题 3 103 3" xfId="30273"/>
    <cellStyle name="标题 3 104" xfId="8046"/>
    <cellStyle name="标题 3 104 2" xfId="18724"/>
    <cellStyle name="标题 3 104 3" xfId="30290"/>
    <cellStyle name="标题 3 105" xfId="8097"/>
    <cellStyle name="标题 3 105 2" xfId="18725"/>
    <cellStyle name="标题 3 105 3" xfId="30341"/>
    <cellStyle name="标题 3 106" xfId="8087"/>
    <cellStyle name="标题 3 106 2" xfId="18726"/>
    <cellStyle name="标题 3 106 3" xfId="30331"/>
    <cellStyle name="标题 3 107" xfId="8138"/>
    <cellStyle name="标题 3 107 2" xfId="18727"/>
    <cellStyle name="标题 3 107 3" xfId="30382"/>
    <cellStyle name="标题 3 108" xfId="8131"/>
    <cellStyle name="标题 3 108 2" xfId="18728"/>
    <cellStyle name="标题 3 108 3" xfId="30375"/>
    <cellStyle name="标题 3 109" xfId="8179"/>
    <cellStyle name="标题 3 109 2" xfId="18729"/>
    <cellStyle name="标题 3 109 3" xfId="30423"/>
    <cellStyle name="标题 3 11" xfId="3133"/>
    <cellStyle name="标题 3 11 2" xfId="18730"/>
    <cellStyle name="标题 3 11 3" xfId="25377"/>
    <cellStyle name="标题 3 110" xfId="8175"/>
    <cellStyle name="标题 3 110 2" xfId="18731"/>
    <cellStyle name="标题 3 110 3" xfId="30419"/>
    <cellStyle name="标题 3 111" xfId="8184"/>
    <cellStyle name="标题 3 111 2" xfId="18732"/>
    <cellStyle name="标题 3 111 3" xfId="30428"/>
    <cellStyle name="标题 3 112" xfId="8246"/>
    <cellStyle name="标题 3 112 2" xfId="18733"/>
    <cellStyle name="标题 3 112 3" xfId="30490"/>
    <cellStyle name="标题 3 113" xfId="8233"/>
    <cellStyle name="标题 3 113 2" xfId="18734"/>
    <cellStyle name="标题 3 113 3" xfId="30477"/>
    <cellStyle name="标题 3 114" xfId="8281"/>
    <cellStyle name="标题 3 114 2" xfId="18735"/>
    <cellStyle name="标题 3 114 3" xfId="30525"/>
    <cellStyle name="标题 3 115" xfId="8304"/>
    <cellStyle name="标题 3 115 2" xfId="18736"/>
    <cellStyle name="标题 3 115 3" xfId="30548"/>
    <cellStyle name="标题 3 116" xfId="8299"/>
    <cellStyle name="标题 3 116 2" xfId="18737"/>
    <cellStyle name="标题 3 116 3" xfId="30543"/>
    <cellStyle name="标题 3 117" xfId="10099"/>
    <cellStyle name="标题 3 117 2" xfId="18738"/>
    <cellStyle name="标题 3 117 3" xfId="31187"/>
    <cellStyle name="标题 3 118" xfId="10086"/>
    <cellStyle name="标题 3 118 2" xfId="18739"/>
    <cellStyle name="标题 3 118 3" xfId="31174"/>
    <cellStyle name="标题 3 119" xfId="10154"/>
    <cellStyle name="标题 3 119 2" xfId="18740"/>
    <cellStyle name="标题 3 119 3" xfId="31242"/>
    <cellStyle name="标题 3 12" xfId="3176"/>
    <cellStyle name="标题 3 12 2" xfId="18741"/>
    <cellStyle name="标题 3 12 3" xfId="25420"/>
    <cellStyle name="标题 3 120" xfId="10163"/>
    <cellStyle name="标题 3 120 2" xfId="18742"/>
    <cellStyle name="标题 3 120 3" xfId="31251"/>
    <cellStyle name="标题 3 121" xfId="10140"/>
    <cellStyle name="标题 3 121 2" xfId="18743"/>
    <cellStyle name="标题 3 121 3" xfId="31228"/>
    <cellStyle name="标题 3 122" xfId="10185"/>
    <cellStyle name="标题 3 122 2" xfId="18744"/>
    <cellStyle name="标题 3 122 3" xfId="31273"/>
    <cellStyle name="标题 3 123" xfId="10124"/>
    <cellStyle name="标题 3 123 2" xfId="18745"/>
    <cellStyle name="标题 3 123 3" xfId="31212"/>
    <cellStyle name="标题 3 124" xfId="10235"/>
    <cellStyle name="标题 3 124 2" xfId="18746"/>
    <cellStyle name="标题 3 124 3" xfId="31323"/>
    <cellStyle name="标题 3 125" xfId="10222"/>
    <cellStyle name="标题 3 125 2" xfId="18747"/>
    <cellStyle name="标题 3 125 3" xfId="31310"/>
    <cellStyle name="标题 3 126" xfId="10268"/>
    <cellStyle name="标题 3 126 2" xfId="18748"/>
    <cellStyle name="标题 3 126 3" xfId="31356"/>
    <cellStyle name="标题 3 127" xfId="10325"/>
    <cellStyle name="标题 3 127 2" xfId="18749"/>
    <cellStyle name="标题 3 127 3" xfId="31413"/>
    <cellStyle name="标题 3 128" xfId="10334"/>
    <cellStyle name="标题 3 128 2" xfId="18750"/>
    <cellStyle name="标题 3 128 3" xfId="31422"/>
    <cellStyle name="标题 3 129" xfId="10311"/>
    <cellStyle name="标题 3 129 2" xfId="18751"/>
    <cellStyle name="标题 3 129 3" xfId="31399"/>
    <cellStyle name="标题 3 13" xfId="3208"/>
    <cellStyle name="标题 3 13 2" xfId="18752"/>
    <cellStyle name="标题 3 13 3" xfId="25452"/>
    <cellStyle name="标题 3 130" xfId="10355"/>
    <cellStyle name="标题 3 130 2" xfId="18753"/>
    <cellStyle name="标题 3 130 3" xfId="31443"/>
    <cellStyle name="标题 3 131" xfId="10426"/>
    <cellStyle name="标题 3 131 2" xfId="18754"/>
    <cellStyle name="标题 3 131 3" xfId="31514"/>
    <cellStyle name="标题 3 132" xfId="10435"/>
    <cellStyle name="标题 3 132 2" xfId="18755"/>
    <cellStyle name="标题 3 132 3" xfId="31523"/>
    <cellStyle name="标题 3 133" xfId="10412"/>
    <cellStyle name="标题 3 133 2" xfId="18756"/>
    <cellStyle name="标题 3 133 3" xfId="31500"/>
    <cellStyle name="标题 3 134" xfId="10449"/>
    <cellStyle name="标题 3 134 2" xfId="18757"/>
    <cellStyle name="标题 3 134 3" xfId="31537"/>
    <cellStyle name="标题 3 135" xfId="10394"/>
    <cellStyle name="标题 3 135 2" xfId="18758"/>
    <cellStyle name="标题 3 135 3" xfId="31482"/>
    <cellStyle name="标题 3 136" xfId="10472"/>
    <cellStyle name="标题 3 136 2" xfId="18759"/>
    <cellStyle name="标题 3 136 3" xfId="31560"/>
    <cellStyle name="标题 3 137" xfId="10527"/>
    <cellStyle name="标题 3 137 2" xfId="18760"/>
    <cellStyle name="标题 3 137 3" xfId="31615"/>
    <cellStyle name="标题 3 138" xfId="10581"/>
    <cellStyle name="标题 3 138 2" xfId="18761"/>
    <cellStyle name="标题 3 138 3" xfId="31669"/>
    <cellStyle name="标题 3 139" xfId="10590"/>
    <cellStyle name="标题 3 139 2" xfId="18762"/>
    <cellStyle name="标题 3 139 3" xfId="31678"/>
    <cellStyle name="标题 3 14" xfId="3199"/>
    <cellStyle name="标题 3 14 2" xfId="18763"/>
    <cellStyle name="标题 3 14 3" xfId="25443"/>
    <cellStyle name="标题 3 140" xfId="10638"/>
    <cellStyle name="标题 3 140 2" xfId="18764"/>
    <cellStyle name="标题 3 140 3" xfId="31726"/>
    <cellStyle name="标题 3 141" xfId="10651"/>
    <cellStyle name="标题 3 141 2" xfId="18765"/>
    <cellStyle name="标题 3 141 3" xfId="31739"/>
    <cellStyle name="标题 3 142" xfId="10624"/>
    <cellStyle name="标题 3 142 2" xfId="18766"/>
    <cellStyle name="标题 3 142 3" xfId="31712"/>
    <cellStyle name="标题 3 15" xfId="3226"/>
    <cellStyle name="标题 3 15 2" xfId="18767"/>
    <cellStyle name="标题 3 15 3" xfId="25470"/>
    <cellStyle name="标题 3 16" xfId="3247"/>
    <cellStyle name="标题 3 16 2" xfId="18768"/>
    <cellStyle name="标题 3 16 3" xfId="25491"/>
    <cellStyle name="标题 3 17" xfId="3268"/>
    <cellStyle name="标题 3 17 2" xfId="18769"/>
    <cellStyle name="标题 3 17 3" xfId="25512"/>
    <cellStyle name="标题 3 18" xfId="3289"/>
    <cellStyle name="标题 3 18 2" xfId="18770"/>
    <cellStyle name="标题 3 18 3" xfId="25533"/>
    <cellStyle name="标题 3 19" xfId="3310"/>
    <cellStyle name="标题 3 19 2" xfId="18771"/>
    <cellStyle name="标题 3 19 3" xfId="25554"/>
    <cellStyle name="标题 3 2" xfId="2540"/>
    <cellStyle name="标题 3 2 2" xfId="18772"/>
    <cellStyle name="标题 3 2 3" xfId="24815"/>
    <cellStyle name="标题 3 20" xfId="3331"/>
    <cellStyle name="标题 3 20 2" xfId="18773"/>
    <cellStyle name="标题 3 20 3" xfId="25575"/>
    <cellStyle name="标题 3 21" xfId="3391"/>
    <cellStyle name="标题 3 21 2" xfId="18774"/>
    <cellStyle name="标题 3 21 3" xfId="25635"/>
    <cellStyle name="标题 3 22" xfId="3404"/>
    <cellStyle name="标题 3 22 2" xfId="18775"/>
    <cellStyle name="标题 3 22 3" xfId="25648"/>
    <cellStyle name="标题 3 23" xfId="3450"/>
    <cellStyle name="标题 3 23 2" xfId="18776"/>
    <cellStyle name="标题 3 23 3" xfId="25694"/>
    <cellStyle name="标题 3 24" xfId="3458"/>
    <cellStyle name="标题 3 24 2" xfId="18777"/>
    <cellStyle name="标题 3 24 3" xfId="25702"/>
    <cellStyle name="标题 3 25" xfId="3429"/>
    <cellStyle name="标题 3 25 2" xfId="18778"/>
    <cellStyle name="标题 3 25 3" xfId="25673"/>
    <cellStyle name="标题 3 26" xfId="3472"/>
    <cellStyle name="标题 3 26 2" xfId="18779"/>
    <cellStyle name="标题 3 26 3" xfId="25716"/>
    <cellStyle name="标题 3 27" xfId="3539"/>
    <cellStyle name="标题 3 27 2" xfId="18780"/>
    <cellStyle name="标题 3 27 3" xfId="25783"/>
    <cellStyle name="标题 3 28" xfId="3548"/>
    <cellStyle name="标题 3 28 2" xfId="18781"/>
    <cellStyle name="标题 3 28 3" xfId="25792"/>
    <cellStyle name="标题 3 29" xfId="3520"/>
    <cellStyle name="标题 3 29 2" xfId="18782"/>
    <cellStyle name="标题 3 29 3" xfId="25764"/>
    <cellStyle name="标题 3 3" xfId="3020"/>
    <cellStyle name="标题 3 3 2" xfId="18783"/>
    <cellStyle name="标题 3 3 3" xfId="25264"/>
    <cellStyle name="标题 3 30" xfId="3562"/>
    <cellStyle name="标题 3 30 2" xfId="18784"/>
    <cellStyle name="标题 3 30 3" xfId="25806"/>
    <cellStyle name="标题 3 31" xfId="3631"/>
    <cellStyle name="标题 3 31 2" xfId="18785"/>
    <cellStyle name="标题 3 31 3" xfId="25875"/>
    <cellStyle name="标题 3 32" xfId="3621"/>
    <cellStyle name="标题 3 32 2" xfId="18786"/>
    <cellStyle name="标题 3 32 3" xfId="25865"/>
    <cellStyle name="标题 3 33" xfId="3604"/>
    <cellStyle name="标题 3 33 2" xfId="18787"/>
    <cellStyle name="标题 3 33 3" xfId="25848"/>
    <cellStyle name="标题 3 34" xfId="3648"/>
    <cellStyle name="标题 3 34 2" xfId="18788"/>
    <cellStyle name="标题 3 34 3" xfId="25892"/>
    <cellStyle name="标题 3 35" xfId="3714"/>
    <cellStyle name="标题 3 35 2" xfId="18789"/>
    <cellStyle name="标题 3 35 3" xfId="25958"/>
    <cellStyle name="标题 3 36" xfId="3727"/>
    <cellStyle name="标题 3 36 2" xfId="18790"/>
    <cellStyle name="标题 3 36 3" xfId="25971"/>
    <cellStyle name="标题 3 37" xfId="3700"/>
    <cellStyle name="标题 3 37 2" xfId="18791"/>
    <cellStyle name="标题 3 37 3" xfId="25944"/>
    <cellStyle name="标题 3 38" xfId="3741"/>
    <cellStyle name="标题 3 38 2" xfId="18792"/>
    <cellStyle name="标题 3 38 3" xfId="25985"/>
    <cellStyle name="标题 3 39" xfId="3800"/>
    <cellStyle name="标题 3 39 2" xfId="18793"/>
    <cellStyle name="标题 3 39 3" xfId="26044"/>
    <cellStyle name="标题 3 4" xfId="3029"/>
    <cellStyle name="标题 3 4 2" xfId="18794"/>
    <cellStyle name="标题 3 4 3" xfId="25273"/>
    <cellStyle name="标题 3 40" xfId="3810"/>
    <cellStyle name="标题 3 40 2" xfId="18795"/>
    <cellStyle name="标题 3 40 3" xfId="26054"/>
    <cellStyle name="标题 3 41" xfId="3782"/>
    <cellStyle name="标题 3 41 2" xfId="18796"/>
    <cellStyle name="标题 3 41 3" xfId="26026"/>
    <cellStyle name="标题 3 42" xfId="3824"/>
    <cellStyle name="标题 3 42 2" xfId="18797"/>
    <cellStyle name="标题 3 42 3" xfId="26068"/>
    <cellStyle name="标题 3 43" xfId="3885"/>
    <cellStyle name="标题 3 43 2" xfId="18798"/>
    <cellStyle name="标题 3 43 3" xfId="26129"/>
    <cellStyle name="标题 3 44" xfId="3893"/>
    <cellStyle name="标题 3 44 2" xfId="18799"/>
    <cellStyle name="标题 3 44 3" xfId="26137"/>
    <cellStyle name="标题 3 45" xfId="3864"/>
    <cellStyle name="标题 3 45 2" xfId="18800"/>
    <cellStyle name="标题 3 45 3" xfId="26108"/>
    <cellStyle name="标题 3 46" xfId="3907"/>
    <cellStyle name="标题 3 46 2" xfId="18801"/>
    <cellStyle name="标题 3 46 3" xfId="26151"/>
    <cellStyle name="标题 3 47" xfId="3971"/>
    <cellStyle name="标题 3 47 2" xfId="18802"/>
    <cellStyle name="标题 3 47 3" xfId="26215"/>
    <cellStyle name="标题 3 48" xfId="3980"/>
    <cellStyle name="标题 3 48 2" xfId="18803"/>
    <cellStyle name="标题 3 48 3" xfId="26224"/>
    <cellStyle name="标题 3 49" xfId="3957"/>
    <cellStyle name="标题 3 49 2" xfId="18804"/>
    <cellStyle name="标题 3 49 3" xfId="26201"/>
    <cellStyle name="标题 3 5" xfId="3001"/>
    <cellStyle name="标题 3 5 2" xfId="18805"/>
    <cellStyle name="标题 3 5 3" xfId="25245"/>
    <cellStyle name="标题 3 50" xfId="4001"/>
    <cellStyle name="标题 3 50 2" xfId="18806"/>
    <cellStyle name="标题 3 50 3" xfId="26245"/>
    <cellStyle name="标题 3 51" xfId="4066"/>
    <cellStyle name="标题 3 51 2" xfId="18807"/>
    <cellStyle name="标题 3 51 3" xfId="26310"/>
    <cellStyle name="标题 3 52" xfId="4056"/>
    <cellStyle name="标题 3 52 2" xfId="18808"/>
    <cellStyle name="标题 3 52 3" xfId="26300"/>
    <cellStyle name="标题 3 53" xfId="4039"/>
    <cellStyle name="标题 3 53 2" xfId="18809"/>
    <cellStyle name="标题 3 53 3" xfId="26283"/>
    <cellStyle name="标题 3 54" xfId="4083"/>
    <cellStyle name="标题 3 54 2" xfId="18810"/>
    <cellStyle name="标题 3 54 3" xfId="26327"/>
    <cellStyle name="标题 3 55" xfId="4152"/>
    <cellStyle name="标题 3 55 2" xfId="18811"/>
    <cellStyle name="标题 3 55 3" xfId="26396"/>
    <cellStyle name="标题 3 56" xfId="4161"/>
    <cellStyle name="标题 3 56 2" xfId="18812"/>
    <cellStyle name="标题 3 56 3" xfId="26405"/>
    <cellStyle name="标题 3 57" xfId="4133"/>
    <cellStyle name="标题 3 57 2" xfId="18813"/>
    <cellStyle name="标题 3 57 3" xfId="26377"/>
    <cellStyle name="标题 3 58" xfId="4175"/>
    <cellStyle name="标题 3 58 2" xfId="18814"/>
    <cellStyle name="标题 3 58 3" xfId="26419"/>
    <cellStyle name="标题 3 59" xfId="4245"/>
    <cellStyle name="标题 3 59 2" xfId="18815"/>
    <cellStyle name="标题 3 59 3" xfId="26489"/>
    <cellStyle name="标题 3 6" xfId="3043"/>
    <cellStyle name="标题 3 6 2" xfId="18816"/>
    <cellStyle name="标题 3 6 3" xfId="25287"/>
    <cellStyle name="标题 3 60" xfId="4254"/>
    <cellStyle name="标题 3 60 2" xfId="18817"/>
    <cellStyle name="标题 3 60 3" xfId="26498"/>
    <cellStyle name="标题 3 61" xfId="4225"/>
    <cellStyle name="标题 3 61 2" xfId="18818"/>
    <cellStyle name="标题 3 61 3" xfId="26469"/>
    <cellStyle name="标题 3 62" xfId="4268"/>
    <cellStyle name="标题 3 62 2" xfId="18819"/>
    <cellStyle name="标题 3 62 3" xfId="26512"/>
    <cellStyle name="标题 3 63" xfId="4296"/>
    <cellStyle name="标题 3 63 2" xfId="18820"/>
    <cellStyle name="标题 3 63 3" xfId="26540"/>
    <cellStyle name="标题 3 64" xfId="7250"/>
    <cellStyle name="标题 3 64 2" xfId="18821"/>
    <cellStyle name="标题 3 64 3" xfId="29494"/>
    <cellStyle name="标题 3 65" xfId="7259"/>
    <cellStyle name="标题 3 65 2" xfId="18822"/>
    <cellStyle name="标题 3 65 3" xfId="29503"/>
    <cellStyle name="标题 3 66" xfId="7231"/>
    <cellStyle name="标题 3 66 2" xfId="18823"/>
    <cellStyle name="标题 3 66 3" xfId="29475"/>
    <cellStyle name="标题 3 67" xfId="7273"/>
    <cellStyle name="标题 3 67 2" xfId="18824"/>
    <cellStyle name="标题 3 67 3" xfId="29517"/>
    <cellStyle name="标题 3 68" xfId="7343"/>
    <cellStyle name="标题 3 68 2" xfId="18825"/>
    <cellStyle name="标题 3 68 3" xfId="29587"/>
    <cellStyle name="标题 3 69" xfId="7352"/>
    <cellStyle name="标题 3 69 2" xfId="18826"/>
    <cellStyle name="标题 3 69 3" xfId="29596"/>
    <cellStyle name="标题 3 7" xfId="3088"/>
    <cellStyle name="标题 3 7 2" xfId="18827"/>
    <cellStyle name="标题 3 7 3" xfId="25332"/>
    <cellStyle name="标题 3 70" xfId="7323"/>
    <cellStyle name="标题 3 70 2" xfId="18828"/>
    <cellStyle name="标题 3 70 3" xfId="29567"/>
    <cellStyle name="标题 3 71" xfId="7366"/>
    <cellStyle name="标题 3 71 2" xfId="18829"/>
    <cellStyle name="标题 3 71 3" xfId="29610"/>
    <cellStyle name="标题 3 72" xfId="7388"/>
    <cellStyle name="标题 3 72 2" xfId="18830"/>
    <cellStyle name="标题 3 72 3" xfId="29632"/>
    <cellStyle name="标题 3 73" xfId="7447"/>
    <cellStyle name="标题 3 73 2" xfId="18831"/>
    <cellStyle name="标题 3 73 3" xfId="29691"/>
    <cellStyle name="标题 3 74" xfId="7458"/>
    <cellStyle name="标题 3 74 2" xfId="18832"/>
    <cellStyle name="标题 3 74 3" xfId="29702"/>
    <cellStyle name="标题 3 75" xfId="7430"/>
    <cellStyle name="标题 3 75 2" xfId="18833"/>
    <cellStyle name="标题 3 75 3" xfId="29674"/>
    <cellStyle name="标题 3 76" xfId="7472"/>
    <cellStyle name="标题 3 76 2" xfId="18834"/>
    <cellStyle name="标题 3 76 3" xfId="29716"/>
    <cellStyle name="标题 3 77" xfId="7530"/>
    <cellStyle name="标题 3 77 2" xfId="18835"/>
    <cellStyle name="标题 3 77 3" xfId="29774"/>
    <cellStyle name="标题 3 78" xfId="7543"/>
    <cellStyle name="标题 3 78 2" xfId="18836"/>
    <cellStyle name="标题 3 78 3" xfId="29787"/>
    <cellStyle name="标题 3 79" xfId="7516"/>
    <cellStyle name="标题 3 79 2" xfId="18837"/>
    <cellStyle name="标题 3 79 3" xfId="29760"/>
    <cellStyle name="标题 3 8" xfId="3101"/>
    <cellStyle name="标题 3 8 2" xfId="18838"/>
    <cellStyle name="标题 3 8 3" xfId="25345"/>
    <cellStyle name="标题 3 80" xfId="7557"/>
    <cellStyle name="标题 3 80 2" xfId="18839"/>
    <cellStyle name="标题 3 80 3" xfId="29801"/>
    <cellStyle name="标题 3 81" xfId="7615"/>
    <cellStyle name="标题 3 81 2" xfId="18840"/>
    <cellStyle name="标题 3 81 3" xfId="29859"/>
    <cellStyle name="标题 3 82" xfId="7626"/>
    <cellStyle name="标题 3 82 2" xfId="18841"/>
    <cellStyle name="标题 3 82 3" xfId="29870"/>
    <cellStyle name="标题 3 83" xfId="7598"/>
    <cellStyle name="标题 3 83 2" xfId="18842"/>
    <cellStyle name="标题 3 83 3" xfId="29842"/>
    <cellStyle name="标题 3 84" xfId="7640"/>
    <cellStyle name="标题 3 84 2" xfId="18843"/>
    <cellStyle name="标题 3 84 3" xfId="29884"/>
    <cellStyle name="标题 3 85" xfId="7701"/>
    <cellStyle name="标题 3 85 2" xfId="18844"/>
    <cellStyle name="标题 3 85 3" xfId="29945"/>
    <cellStyle name="标题 3 86" xfId="7710"/>
    <cellStyle name="标题 3 86 2" xfId="18845"/>
    <cellStyle name="标题 3 86 3" xfId="29954"/>
    <cellStyle name="标题 3 87" xfId="7682"/>
    <cellStyle name="标题 3 87 2" xfId="18846"/>
    <cellStyle name="标题 3 87 3" xfId="29926"/>
    <cellStyle name="标题 3 88" xfId="7724"/>
    <cellStyle name="标题 3 88 2" xfId="18847"/>
    <cellStyle name="标题 3 88 3" xfId="29968"/>
    <cellStyle name="标题 3 89" xfId="7794"/>
    <cellStyle name="标题 3 89 2" xfId="18848"/>
    <cellStyle name="标题 3 89 3" xfId="30038"/>
    <cellStyle name="标题 3 9" xfId="3154"/>
    <cellStyle name="标题 3 9 2" xfId="18849"/>
    <cellStyle name="标题 3 9 3" xfId="25398"/>
    <cellStyle name="标题 3 90" xfId="7780"/>
    <cellStyle name="标题 3 90 2" xfId="18850"/>
    <cellStyle name="标题 3 90 3" xfId="30024"/>
    <cellStyle name="标题 3 91" xfId="7814"/>
    <cellStyle name="标题 3 91 2" xfId="18851"/>
    <cellStyle name="标题 3 91 3" xfId="30058"/>
    <cellStyle name="标题 3 92" xfId="7850"/>
    <cellStyle name="标题 3 92 2" xfId="18852"/>
    <cellStyle name="标题 3 92 3" xfId="30094"/>
    <cellStyle name="标题 3 93" xfId="7768"/>
    <cellStyle name="标题 3 93 2" xfId="18853"/>
    <cellStyle name="标题 3 93 3" xfId="30012"/>
    <cellStyle name="标题 3 94" xfId="7864"/>
    <cellStyle name="标题 3 94 2" xfId="18854"/>
    <cellStyle name="标题 3 94 3" xfId="30108"/>
    <cellStyle name="标题 3 95" xfId="7842"/>
    <cellStyle name="标题 3 95 2" xfId="18855"/>
    <cellStyle name="标题 3 95 3" xfId="30086"/>
    <cellStyle name="标题 3 96" xfId="7882"/>
    <cellStyle name="标题 3 96 2" xfId="18856"/>
    <cellStyle name="标题 3 96 3" xfId="30126"/>
    <cellStyle name="标题 3 97" xfId="7899"/>
    <cellStyle name="标题 3 97 2" xfId="18857"/>
    <cellStyle name="标题 3 97 3" xfId="30143"/>
    <cellStyle name="标题 3 98" xfId="7950"/>
    <cellStyle name="标题 3 98 2" xfId="18858"/>
    <cellStyle name="标题 3 98 3" xfId="30194"/>
    <cellStyle name="标题 3 99" xfId="7943"/>
    <cellStyle name="标题 3 99 2" xfId="18859"/>
    <cellStyle name="标题 3 99 3" xfId="30187"/>
    <cellStyle name="标题 4 10" xfId="3161"/>
    <cellStyle name="标题 4 10 2" xfId="18860"/>
    <cellStyle name="标题 4 10 3" xfId="25405"/>
    <cellStyle name="标题 4 100" xfId="7966"/>
    <cellStyle name="标题 4 100 2" xfId="18861"/>
    <cellStyle name="标题 4 100 3" xfId="30210"/>
    <cellStyle name="标题 4 101" xfId="7983"/>
    <cellStyle name="标题 4 101 2" xfId="18862"/>
    <cellStyle name="标题 4 101 3" xfId="30227"/>
    <cellStyle name="标题 4 102" xfId="8006"/>
    <cellStyle name="标题 4 102 2" xfId="18863"/>
    <cellStyle name="标题 4 102 3" xfId="30250"/>
    <cellStyle name="标题 4 103" xfId="8027"/>
    <cellStyle name="标题 4 103 2" xfId="18864"/>
    <cellStyle name="标题 4 103 3" xfId="30271"/>
    <cellStyle name="标题 4 104" xfId="8045"/>
    <cellStyle name="标题 4 104 2" xfId="18865"/>
    <cellStyle name="标题 4 104 3" xfId="30289"/>
    <cellStyle name="标题 4 105" xfId="8096"/>
    <cellStyle name="标题 4 105 2" xfId="18866"/>
    <cellStyle name="标题 4 105 3" xfId="30340"/>
    <cellStyle name="标题 4 106" xfId="8086"/>
    <cellStyle name="标题 4 106 2" xfId="18867"/>
    <cellStyle name="标题 4 106 3" xfId="30330"/>
    <cellStyle name="标题 4 107" xfId="8137"/>
    <cellStyle name="标题 4 107 2" xfId="18868"/>
    <cellStyle name="标题 4 107 3" xfId="30381"/>
    <cellStyle name="标题 4 108" xfId="8128"/>
    <cellStyle name="标题 4 108 2" xfId="18869"/>
    <cellStyle name="标题 4 108 3" xfId="30372"/>
    <cellStyle name="标题 4 109" xfId="8154"/>
    <cellStyle name="标题 4 109 2" xfId="18870"/>
    <cellStyle name="标题 4 109 3" xfId="30398"/>
    <cellStyle name="标题 4 11" xfId="3135"/>
    <cellStyle name="标题 4 11 2" xfId="18871"/>
    <cellStyle name="标题 4 11 3" xfId="25379"/>
    <cellStyle name="标题 4 110" xfId="8173"/>
    <cellStyle name="标题 4 110 2" xfId="18872"/>
    <cellStyle name="标题 4 110 3" xfId="30417"/>
    <cellStyle name="标题 4 111" xfId="8103"/>
    <cellStyle name="标题 4 111 2" xfId="18873"/>
    <cellStyle name="标题 4 111 3" xfId="30347"/>
    <cellStyle name="标题 4 112" xfId="8245"/>
    <cellStyle name="标题 4 112 2" xfId="18874"/>
    <cellStyle name="标题 4 112 3" xfId="30489"/>
    <cellStyle name="标题 4 113" xfId="8232"/>
    <cellStyle name="标题 4 113 2" xfId="18875"/>
    <cellStyle name="标题 4 113 3" xfId="30476"/>
    <cellStyle name="标题 4 114" xfId="8279"/>
    <cellStyle name="标题 4 114 2" xfId="18876"/>
    <cellStyle name="标题 4 114 3" xfId="30523"/>
    <cellStyle name="标题 4 115" xfId="8274"/>
    <cellStyle name="标题 4 115 2" xfId="18877"/>
    <cellStyle name="标题 4 115 3" xfId="30518"/>
    <cellStyle name="标题 4 116" xfId="8297"/>
    <cellStyle name="标题 4 116 2" xfId="18878"/>
    <cellStyle name="标题 4 116 3" xfId="30541"/>
    <cellStyle name="标题 4 117" xfId="10098"/>
    <cellStyle name="标题 4 117 2" xfId="18879"/>
    <cellStyle name="标题 4 117 3" xfId="31186"/>
    <cellStyle name="标题 4 118" xfId="10087"/>
    <cellStyle name="标题 4 118 2" xfId="18880"/>
    <cellStyle name="标题 4 118 3" xfId="31175"/>
    <cellStyle name="标题 4 119" xfId="10155"/>
    <cellStyle name="标题 4 119 2" xfId="18881"/>
    <cellStyle name="标题 4 119 3" xfId="31243"/>
    <cellStyle name="标题 4 12" xfId="3174"/>
    <cellStyle name="标题 4 12 2" xfId="18882"/>
    <cellStyle name="标题 4 12 3" xfId="25418"/>
    <cellStyle name="标题 4 120" xfId="10162"/>
    <cellStyle name="标题 4 120 2" xfId="18883"/>
    <cellStyle name="标题 4 120 3" xfId="31250"/>
    <cellStyle name="标题 4 121" xfId="10142"/>
    <cellStyle name="标题 4 121 2" xfId="18884"/>
    <cellStyle name="标题 4 121 3" xfId="31230"/>
    <cellStyle name="标题 4 122" xfId="10183"/>
    <cellStyle name="标题 4 122 2" xfId="18885"/>
    <cellStyle name="标题 4 122 3" xfId="31271"/>
    <cellStyle name="标题 4 123" xfId="10126"/>
    <cellStyle name="标题 4 123 2" xfId="18886"/>
    <cellStyle name="标题 4 123 3" xfId="31214"/>
    <cellStyle name="标题 4 124" xfId="10234"/>
    <cellStyle name="标题 4 124 2" xfId="18887"/>
    <cellStyle name="标题 4 124 3" xfId="31322"/>
    <cellStyle name="标题 4 125" xfId="10221"/>
    <cellStyle name="标题 4 125 2" xfId="18888"/>
    <cellStyle name="标题 4 125 3" xfId="31309"/>
    <cellStyle name="标题 4 126" xfId="10267"/>
    <cellStyle name="标题 4 126 2" xfId="18889"/>
    <cellStyle name="标题 4 126 3" xfId="31355"/>
    <cellStyle name="标题 4 127" xfId="10326"/>
    <cellStyle name="标题 4 127 2" xfId="18890"/>
    <cellStyle name="标题 4 127 3" xfId="31414"/>
    <cellStyle name="标题 4 128" xfId="10333"/>
    <cellStyle name="标题 4 128 2" xfId="18891"/>
    <cellStyle name="标题 4 128 3" xfId="31421"/>
    <cellStyle name="标题 4 129" xfId="10313"/>
    <cellStyle name="标题 4 129 2" xfId="18892"/>
    <cellStyle name="标题 4 129 3" xfId="31401"/>
    <cellStyle name="标题 4 13" xfId="3206"/>
    <cellStyle name="标题 4 13 2" xfId="18893"/>
    <cellStyle name="标题 4 13 3" xfId="25450"/>
    <cellStyle name="标题 4 130" xfId="10353"/>
    <cellStyle name="标题 4 130 2" xfId="18894"/>
    <cellStyle name="标题 4 130 3" xfId="31441"/>
    <cellStyle name="标题 4 131" xfId="10427"/>
    <cellStyle name="标题 4 131 2" xfId="18895"/>
    <cellStyle name="标题 4 131 3" xfId="31515"/>
    <cellStyle name="标题 4 132" xfId="10434"/>
    <cellStyle name="标题 4 132 2" xfId="18896"/>
    <cellStyle name="标题 4 132 3" xfId="31522"/>
    <cellStyle name="标题 4 133" xfId="10414"/>
    <cellStyle name="标题 4 133 2" xfId="18897"/>
    <cellStyle name="标题 4 133 3" xfId="31502"/>
    <cellStyle name="标题 4 134" xfId="10447"/>
    <cellStyle name="标题 4 134 2" xfId="18898"/>
    <cellStyle name="标题 4 134 3" xfId="31535"/>
    <cellStyle name="标题 4 135" xfId="10396"/>
    <cellStyle name="标题 4 135 2" xfId="18899"/>
    <cellStyle name="标题 4 135 3" xfId="31484"/>
    <cellStyle name="标题 4 136" xfId="10470"/>
    <cellStyle name="标题 4 136 2" xfId="18900"/>
    <cellStyle name="标题 4 136 3" xfId="31558"/>
    <cellStyle name="标题 4 137" xfId="10525"/>
    <cellStyle name="标题 4 137 2" xfId="18901"/>
    <cellStyle name="标题 4 137 3" xfId="31613"/>
    <cellStyle name="标题 4 138" xfId="10582"/>
    <cellStyle name="标题 4 138 2" xfId="18902"/>
    <cellStyle name="标题 4 138 3" xfId="31670"/>
    <cellStyle name="标题 4 139" xfId="10589"/>
    <cellStyle name="标题 4 139 2" xfId="18903"/>
    <cellStyle name="标题 4 139 3" xfId="31677"/>
    <cellStyle name="标题 4 14" xfId="3197"/>
    <cellStyle name="标题 4 14 2" xfId="18904"/>
    <cellStyle name="标题 4 14 3" xfId="25441"/>
    <cellStyle name="标题 4 140" xfId="10639"/>
    <cellStyle name="标题 4 140 2" xfId="18905"/>
    <cellStyle name="标题 4 140 3" xfId="31727"/>
    <cellStyle name="标题 4 141" xfId="10650"/>
    <cellStyle name="标题 4 141 2" xfId="18906"/>
    <cellStyle name="标题 4 141 3" xfId="31738"/>
    <cellStyle name="标题 4 142" xfId="10626"/>
    <cellStyle name="标题 4 142 2" xfId="18907"/>
    <cellStyle name="标题 4 142 3" xfId="31714"/>
    <cellStyle name="标题 4 15" xfId="3224"/>
    <cellStyle name="标题 4 15 2" xfId="18908"/>
    <cellStyle name="标题 4 15 3" xfId="25468"/>
    <cellStyle name="标题 4 16" xfId="3245"/>
    <cellStyle name="标题 4 16 2" xfId="18909"/>
    <cellStyle name="标题 4 16 3" xfId="25489"/>
    <cellStyle name="标题 4 17" xfId="3266"/>
    <cellStyle name="标题 4 17 2" xfId="18910"/>
    <cellStyle name="标题 4 17 3" xfId="25510"/>
    <cellStyle name="标题 4 18" xfId="3287"/>
    <cellStyle name="标题 4 18 2" xfId="18911"/>
    <cellStyle name="标题 4 18 3" xfId="25531"/>
    <cellStyle name="标题 4 19" xfId="3308"/>
    <cellStyle name="标题 4 19 2" xfId="18912"/>
    <cellStyle name="标题 4 19 3" xfId="25552"/>
    <cellStyle name="标题 4 2" xfId="2541"/>
    <cellStyle name="标题 4 2 2" xfId="18913"/>
    <cellStyle name="标题 4 2 3" xfId="24816"/>
    <cellStyle name="标题 4 20" xfId="3329"/>
    <cellStyle name="标题 4 20 2" xfId="18914"/>
    <cellStyle name="标题 4 20 3" xfId="25573"/>
    <cellStyle name="标题 4 21" xfId="3392"/>
    <cellStyle name="标题 4 21 2" xfId="18915"/>
    <cellStyle name="标题 4 21 3" xfId="25636"/>
    <cellStyle name="标题 4 22" xfId="3403"/>
    <cellStyle name="标题 4 22 2" xfId="18916"/>
    <cellStyle name="标题 4 22 3" xfId="25647"/>
    <cellStyle name="标题 4 23" xfId="3451"/>
    <cellStyle name="标题 4 23 2" xfId="18917"/>
    <cellStyle name="标题 4 23 3" xfId="25695"/>
    <cellStyle name="标题 4 24" xfId="3457"/>
    <cellStyle name="标题 4 24 2" xfId="18918"/>
    <cellStyle name="标题 4 24 3" xfId="25701"/>
    <cellStyle name="标题 4 25" xfId="3431"/>
    <cellStyle name="标题 4 25 2" xfId="18919"/>
    <cellStyle name="标题 4 25 3" xfId="25675"/>
    <cellStyle name="标题 4 26" xfId="3470"/>
    <cellStyle name="标题 4 26 2" xfId="18920"/>
    <cellStyle name="标题 4 26 3" xfId="25714"/>
    <cellStyle name="标题 4 27" xfId="3540"/>
    <cellStyle name="标题 4 27 2" xfId="18921"/>
    <cellStyle name="标题 4 27 3" xfId="25784"/>
    <cellStyle name="标题 4 28" xfId="3547"/>
    <cellStyle name="标题 4 28 2" xfId="18922"/>
    <cellStyle name="标题 4 28 3" xfId="25791"/>
    <cellStyle name="标题 4 29" xfId="3521"/>
    <cellStyle name="标题 4 29 2" xfId="18923"/>
    <cellStyle name="标题 4 29 3" xfId="25765"/>
    <cellStyle name="标题 4 3" xfId="3021"/>
    <cellStyle name="标题 4 3 2" xfId="18924"/>
    <cellStyle name="标题 4 3 3" xfId="25265"/>
    <cellStyle name="标题 4 30" xfId="3560"/>
    <cellStyle name="标题 4 30 2" xfId="18925"/>
    <cellStyle name="标题 4 30 3" xfId="25804"/>
    <cellStyle name="标题 4 31" xfId="3632"/>
    <cellStyle name="标题 4 31 2" xfId="18926"/>
    <cellStyle name="标题 4 31 3" xfId="25876"/>
    <cellStyle name="标题 4 32" xfId="3620"/>
    <cellStyle name="标题 4 32 2" xfId="18927"/>
    <cellStyle name="标题 4 32 3" xfId="25864"/>
    <cellStyle name="标题 4 33" xfId="3605"/>
    <cellStyle name="标题 4 33 2" xfId="18928"/>
    <cellStyle name="标题 4 33 3" xfId="25849"/>
    <cellStyle name="标题 4 34" xfId="3646"/>
    <cellStyle name="标题 4 34 2" xfId="18929"/>
    <cellStyle name="标题 4 34 3" xfId="25890"/>
    <cellStyle name="标题 4 35" xfId="3715"/>
    <cellStyle name="标题 4 35 2" xfId="18930"/>
    <cellStyle name="标题 4 35 3" xfId="25959"/>
    <cellStyle name="标题 4 36" xfId="3726"/>
    <cellStyle name="标题 4 36 2" xfId="18931"/>
    <cellStyle name="标题 4 36 3" xfId="25970"/>
    <cellStyle name="标题 4 37" xfId="3702"/>
    <cellStyle name="标题 4 37 2" xfId="18932"/>
    <cellStyle name="标题 4 37 3" xfId="25946"/>
    <cellStyle name="标题 4 38" xfId="3739"/>
    <cellStyle name="标题 4 38 2" xfId="18933"/>
    <cellStyle name="标题 4 38 3" xfId="25983"/>
    <cellStyle name="标题 4 39" xfId="3801"/>
    <cellStyle name="标题 4 39 2" xfId="18934"/>
    <cellStyle name="标题 4 39 3" xfId="26045"/>
    <cellStyle name="标题 4 4" xfId="3028"/>
    <cellStyle name="标题 4 4 2" xfId="18935"/>
    <cellStyle name="标题 4 4 3" xfId="25272"/>
    <cellStyle name="标题 4 40" xfId="3809"/>
    <cellStyle name="标题 4 40 2" xfId="18936"/>
    <cellStyle name="标题 4 40 3" xfId="26053"/>
    <cellStyle name="标题 4 41" xfId="3783"/>
    <cellStyle name="标题 4 41 2" xfId="18937"/>
    <cellStyle name="标题 4 41 3" xfId="26027"/>
    <cellStyle name="标题 4 42" xfId="3822"/>
    <cellStyle name="标题 4 42 2" xfId="18938"/>
    <cellStyle name="标题 4 42 3" xfId="26066"/>
    <cellStyle name="标题 4 43" xfId="3886"/>
    <cellStyle name="标题 4 43 2" xfId="18939"/>
    <cellStyle name="标题 4 43 3" xfId="26130"/>
    <cellStyle name="标题 4 44" xfId="3892"/>
    <cellStyle name="标题 4 44 2" xfId="18940"/>
    <cellStyle name="标题 4 44 3" xfId="26136"/>
    <cellStyle name="标题 4 45" xfId="3866"/>
    <cellStyle name="标题 4 45 2" xfId="18941"/>
    <cellStyle name="标题 4 45 3" xfId="26110"/>
    <cellStyle name="标题 4 46" xfId="3905"/>
    <cellStyle name="标题 4 46 2" xfId="18942"/>
    <cellStyle name="标题 4 46 3" xfId="26149"/>
    <cellStyle name="标题 4 47" xfId="3972"/>
    <cellStyle name="标题 4 47 2" xfId="18943"/>
    <cellStyle name="标题 4 47 3" xfId="26216"/>
    <cellStyle name="标题 4 48" xfId="3979"/>
    <cellStyle name="标题 4 48 2" xfId="18944"/>
    <cellStyle name="标题 4 48 3" xfId="26223"/>
    <cellStyle name="标题 4 49" xfId="3959"/>
    <cellStyle name="标题 4 49 2" xfId="18945"/>
    <cellStyle name="标题 4 49 3" xfId="26203"/>
    <cellStyle name="标题 4 5" xfId="3002"/>
    <cellStyle name="标题 4 5 2" xfId="18946"/>
    <cellStyle name="标题 4 5 3" xfId="25246"/>
    <cellStyle name="标题 4 50" xfId="3999"/>
    <cellStyle name="标题 4 50 2" xfId="18947"/>
    <cellStyle name="标题 4 50 3" xfId="26243"/>
    <cellStyle name="标题 4 51" xfId="4067"/>
    <cellStyle name="标题 4 51 2" xfId="18948"/>
    <cellStyle name="标题 4 51 3" xfId="26311"/>
    <cellStyle name="标题 4 52" xfId="4055"/>
    <cellStyle name="标题 4 52 2" xfId="18949"/>
    <cellStyle name="标题 4 52 3" xfId="26299"/>
    <cellStyle name="标题 4 53" xfId="4040"/>
    <cellStyle name="标题 4 53 2" xfId="18950"/>
    <cellStyle name="标题 4 53 3" xfId="26284"/>
    <cellStyle name="标题 4 54" xfId="4081"/>
    <cellStyle name="标题 4 54 2" xfId="18951"/>
    <cellStyle name="标题 4 54 3" xfId="26325"/>
    <cellStyle name="标题 4 55" xfId="4153"/>
    <cellStyle name="标题 4 55 2" xfId="18952"/>
    <cellStyle name="标题 4 55 3" xfId="26397"/>
    <cellStyle name="标题 4 56" xfId="4160"/>
    <cellStyle name="标题 4 56 2" xfId="18953"/>
    <cellStyle name="标题 4 56 3" xfId="26404"/>
    <cellStyle name="标题 4 57" xfId="4134"/>
    <cellStyle name="标题 4 57 2" xfId="18954"/>
    <cellStyle name="标题 4 57 3" xfId="26378"/>
    <cellStyle name="标题 4 58" xfId="4173"/>
    <cellStyle name="标题 4 58 2" xfId="18955"/>
    <cellStyle name="标题 4 58 3" xfId="26417"/>
    <cellStyle name="标题 4 59" xfId="4246"/>
    <cellStyle name="标题 4 59 2" xfId="18956"/>
    <cellStyle name="标题 4 59 3" xfId="26490"/>
    <cellStyle name="标题 4 6" xfId="3041"/>
    <cellStyle name="标题 4 6 2" xfId="18957"/>
    <cellStyle name="标题 4 6 3" xfId="25285"/>
    <cellStyle name="标题 4 60" xfId="4253"/>
    <cellStyle name="标题 4 60 2" xfId="18958"/>
    <cellStyle name="标题 4 60 3" xfId="26497"/>
    <cellStyle name="标题 4 61" xfId="4226"/>
    <cellStyle name="标题 4 61 2" xfId="18959"/>
    <cellStyle name="标题 4 61 3" xfId="26470"/>
    <cellStyle name="标题 4 62" xfId="4266"/>
    <cellStyle name="标题 4 62 2" xfId="18960"/>
    <cellStyle name="标题 4 62 3" xfId="26510"/>
    <cellStyle name="标题 4 63" xfId="4295"/>
    <cellStyle name="标题 4 63 2" xfId="18961"/>
    <cellStyle name="标题 4 63 3" xfId="26539"/>
    <cellStyle name="标题 4 64" xfId="7251"/>
    <cellStyle name="标题 4 64 2" xfId="18962"/>
    <cellStyle name="标题 4 64 3" xfId="29495"/>
    <cellStyle name="标题 4 65" xfId="7258"/>
    <cellStyle name="标题 4 65 2" xfId="18963"/>
    <cellStyle name="标题 4 65 3" xfId="29502"/>
    <cellStyle name="标题 4 66" xfId="7232"/>
    <cellStyle name="标题 4 66 2" xfId="18964"/>
    <cellStyle name="标题 4 66 3" xfId="29476"/>
    <cellStyle name="标题 4 67" xfId="7271"/>
    <cellStyle name="标题 4 67 2" xfId="18965"/>
    <cellStyle name="标题 4 67 3" xfId="29515"/>
    <cellStyle name="标题 4 68" xfId="7344"/>
    <cellStyle name="标题 4 68 2" xfId="18966"/>
    <cellStyle name="标题 4 68 3" xfId="29588"/>
    <cellStyle name="标题 4 69" xfId="7351"/>
    <cellStyle name="标题 4 69 2" xfId="18967"/>
    <cellStyle name="标题 4 69 3" xfId="29595"/>
    <cellStyle name="标题 4 7" xfId="3089"/>
    <cellStyle name="标题 4 7 2" xfId="18968"/>
    <cellStyle name="标题 4 7 3" xfId="25333"/>
    <cellStyle name="标题 4 70" xfId="7324"/>
    <cellStyle name="标题 4 70 2" xfId="18969"/>
    <cellStyle name="标题 4 70 3" xfId="29568"/>
    <cellStyle name="标题 4 71" xfId="7364"/>
    <cellStyle name="标题 4 71 2" xfId="18970"/>
    <cellStyle name="标题 4 71 3" xfId="29608"/>
    <cellStyle name="标题 4 72" xfId="7387"/>
    <cellStyle name="标题 4 72 2" xfId="18971"/>
    <cellStyle name="标题 4 72 3" xfId="29631"/>
    <cellStyle name="标题 4 73" xfId="7448"/>
    <cellStyle name="标题 4 73 2" xfId="18972"/>
    <cellStyle name="标题 4 73 3" xfId="29692"/>
    <cellStyle name="标题 4 74" xfId="7457"/>
    <cellStyle name="标题 4 74 2" xfId="18973"/>
    <cellStyle name="标题 4 74 3" xfId="29701"/>
    <cellStyle name="标题 4 75" xfId="7432"/>
    <cellStyle name="标题 4 75 2" xfId="18974"/>
    <cellStyle name="标题 4 75 3" xfId="29676"/>
    <cellStyle name="标题 4 76" xfId="7470"/>
    <cellStyle name="标题 4 76 2" xfId="18975"/>
    <cellStyle name="标题 4 76 3" xfId="29714"/>
    <cellStyle name="标题 4 77" xfId="7531"/>
    <cellStyle name="标题 4 77 2" xfId="18976"/>
    <cellStyle name="标题 4 77 3" xfId="29775"/>
    <cellStyle name="标题 4 78" xfId="7542"/>
    <cellStyle name="标题 4 78 2" xfId="18977"/>
    <cellStyle name="标题 4 78 3" xfId="29786"/>
    <cellStyle name="标题 4 79" xfId="7518"/>
    <cellStyle name="标题 4 79 2" xfId="18978"/>
    <cellStyle name="标题 4 79 3" xfId="29762"/>
    <cellStyle name="标题 4 8" xfId="3100"/>
    <cellStyle name="标题 4 8 2" xfId="18979"/>
    <cellStyle name="标题 4 8 3" xfId="25344"/>
    <cellStyle name="标题 4 80" xfId="7555"/>
    <cellStyle name="标题 4 80 2" xfId="18980"/>
    <cellStyle name="标题 4 80 3" xfId="29799"/>
    <cellStyle name="标题 4 81" xfId="7616"/>
    <cellStyle name="标题 4 81 2" xfId="18981"/>
    <cellStyle name="标题 4 81 3" xfId="29860"/>
    <cellStyle name="标题 4 82" xfId="7625"/>
    <cellStyle name="标题 4 82 2" xfId="18982"/>
    <cellStyle name="标题 4 82 3" xfId="29869"/>
    <cellStyle name="标题 4 83" xfId="7600"/>
    <cellStyle name="标题 4 83 2" xfId="18983"/>
    <cellStyle name="标题 4 83 3" xfId="29844"/>
    <cellStyle name="标题 4 84" xfId="7638"/>
    <cellStyle name="标题 4 84 2" xfId="18984"/>
    <cellStyle name="标题 4 84 3" xfId="29882"/>
    <cellStyle name="标题 4 85" xfId="7702"/>
    <cellStyle name="标题 4 85 2" xfId="18985"/>
    <cellStyle name="标题 4 85 3" xfId="29946"/>
    <cellStyle name="标题 4 86" xfId="7709"/>
    <cellStyle name="标题 4 86 2" xfId="18986"/>
    <cellStyle name="标题 4 86 3" xfId="29953"/>
    <cellStyle name="标题 4 87" xfId="7683"/>
    <cellStyle name="标题 4 87 2" xfId="18987"/>
    <cellStyle name="标题 4 87 3" xfId="29927"/>
    <cellStyle name="标题 4 88" xfId="7722"/>
    <cellStyle name="标题 4 88 2" xfId="18988"/>
    <cellStyle name="标题 4 88 3" xfId="29966"/>
    <cellStyle name="标题 4 89" xfId="7795"/>
    <cellStyle name="标题 4 89 2" xfId="18989"/>
    <cellStyle name="标题 4 89 3" xfId="30039"/>
    <cellStyle name="标题 4 9" xfId="3155"/>
    <cellStyle name="标题 4 9 2" xfId="18990"/>
    <cellStyle name="标题 4 9 3" xfId="25399"/>
    <cellStyle name="标题 4 90" xfId="7779"/>
    <cellStyle name="标题 4 90 2" xfId="18991"/>
    <cellStyle name="标题 4 90 3" xfId="30023"/>
    <cellStyle name="标题 4 91" xfId="7816"/>
    <cellStyle name="标题 4 91 2" xfId="18992"/>
    <cellStyle name="标题 4 91 3" xfId="30060"/>
    <cellStyle name="标题 4 92" xfId="7849"/>
    <cellStyle name="标题 4 92 2" xfId="18993"/>
    <cellStyle name="标题 4 92 3" xfId="30093"/>
    <cellStyle name="标题 4 93" xfId="7771"/>
    <cellStyle name="标题 4 93 2" xfId="18994"/>
    <cellStyle name="标题 4 93 3" xfId="30015"/>
    <cellStyle name="标题 4 94" xfId="7862"/>
    <cellStyle name="标题 4 94 2" xfId="18995"/>
    <cellStyle name="标题 4 94 3" xfId="30106"/>
    <cellStyle name="标题 4 95" xfId="7840"/>
    <cellStyle name="标题 4 95 2" xfId="18996"/>
    <cellStyle name="标题 4 95 3" xfId="30084"/>
    <cellStyle name="标题 4 96" xfId="7880"/>
    <cellStyle name="标题 4 96 2" xfId="18997"/>
    <cellStyle name="标题 4 96 3" xfId="30124"/>
    <cellStyle name="标题 4 97" xfId="7898"/>
    <cellStyle name="标题 4 97 2" xfId="18998"/>
    <cellStyle name="标题 4 97 3" xfId="30142"/>
    <cellStyle name="标题 4 98" xfId="7949"/>
    <cellStyle name="标题 4 98 2" xfId="18999"/>
    <cellStyle name="标题 4 98 3" xfId="30193"/>
    <cellStyle name="标题 4 99" xfId="7940"/>
    <cellStyle name="标题 4 99 2" xfId="19000"/>
    <cellStyle name="标题 4 99 3" xfId="30184"/>
    <cellStyle name="检查单元格 10" xfId="3169"/>
    <cellStyle name="检查单元格 10 2" xfId="19001"/>
    <cellStyle name="检查单元格 10 3" xfId="25413"/>
    <cellStyle name="检查单元格 100" xfId="7999"/>
    <cellStyle name="检查单元格 100 2" xfId="19002"/>
    <cellStyle name="检查单元格 100 3" xfId="30243"/>
    <cellStyle name="检查单元格 101" xfId="8020"/>
    <cellStyle name="检查单元格 101 2" xfId="19003"/>
    <cellStyle name="检查单元格 101 3" xfId="30264"/>
    <cellStyle name="检查单元格 102" xfId="8041"/>
    <cellStyle name="检查单元格 102 2" xfId="19004"/>
    <cellStyle name="检查单元格 102 3" xfId="30285"/>
    <cellStyle name="检查单元格 103" xfId="8062"/>
    <cellStyle name="检查单元格 103 2" xfId="19005"/>
    <cellStyle name="检查单元格 103 3" xfId="30306"/>
    <cellStyle name="检查单元格 104" xfId="8080"/>
    <cellStyle name="检查单元格 104 2" xfId="19006"/>
    <cellStyle name="检查单元格 104 3" xfId="30324"/>
    <cellStyle name="检查单元格 105" xfId="8107"/>
    <cellStyle name="检查单元格 105 2" xfId="19007"/>
    <cellStyle name="检查单元格 105 3" xfId="30351"/>
    <cellStyle name="检查单元格 106" xfId="8122"/>
    <cellStyle name="检查单元格 106 2" xfId="19008"/>
    <cellStyle name="检查单元格 106 3" xfId="30366"/>
    <cellStyle name="检查单元格 107" xfId="8147"/>
    <cellStyle name="检查单元格 107 2" xfId="19009"/>
    <cellStyle name="检查单元格 107 3" xfId="30391"/>
    <cellStyle name="检查单元格 108" xfId="8166"/>
    <cellStyle name="检查单元格 108 2" xfId="19010"/>
    <cellStyle name="检查单元格 108 3" xfId="30410"/>
    <cellStyle name="检查单元格 109" xfId="8188"/>
    <cellStyle name="检查单元格 109 2" xfId="19011"/>
    <cellStyle name="检查单元格 109 3" xfId="30432"/>
    <cellStyle name="检查单元格 11" xfId="3124"/>
    <cellStyle name="检查单元格 11 2" xfId="19012"/>
    <cellStyle name="检查单元格 11 3" xfId="25368"/>
    <cellStyle name="检查单元格 110" xfId="8208"/>
    <cellStyle name="检查单元格 110 2" xfId="19013"/>
    <cellStyle name="检查单元格 110 3" xfId="30452"/>
    <cellStyle name="检查单元格 111" xfId="8221"/>
    <cellStyle name="检查单元格 111 2" xfId="19014"/>
    <cellStyle name="检查单元格 111 3" xfId="30465"/>
    <cellStyle name="检查单元格 112" xfId="8255"/>
    <cellStyle name="检查单元格 112 2" xfId="19015"/>
    <cellStyle name="检查单元格 112 3" xfId="30499"/>
    <cellStyle name="检查单元格 113" xfId="8268"/>
    <cellStyle name="检查单元格 113 2" xfId="19016"/>
    <cellStyle name="检查单元格 113 3" xfId="30512"/>
    <cellStyle name="检查单元格 114" xfId="8290"/>
    <cellStyle name="检查单元格 114 2" xfId="19017"/>
    <cellStyle name="检查单元格 114 3" xfId="30534"/>
    <cellStyle name="检查单元格 115" xfId="8310"/>
    <cellStyle name="检查单元格 115 2" xfId="19018"/>
    <cellStyle name="检查单元格 115 3" xfId="30554"/>
    <cellStyle name="检查单元格 116" xfId="8324"/>
    <cellStyle name="检查单元格 116 2" xfId="19019"/>
    <cellStyle name="检查单元格 116 3" xfId="30568"/>
    <cellStyle name="检查单元格 117" xfId="10103"/>
    <cellStyle name="检查单元格 117 2" xfId="19020"/>
    <cellStyle name="检查单元格 117 3" xfId="31191"/>
    <cellStyle name="检查单元格 118" xfId="10082"/>
    <cellStyle name="检查单元格 118 2" xfId="19021"/>
    <cellStyle name="检查单元格 118 3" xfId="31170"/>
    <cellStyle name="检查单元格 119" xfId="10147"/>
    <cellStyle name="检查单元格 119 2" xfId="19022"/>
    <cellStyle name="检查单元格 119 3" xfId="31235"/>
    <cellStyle name="检查单元格 12" xfId="3190"/>
    <cellStyle name="检查单元格 12 2" xfId="19023"/>
    <cellStyle name="检查单元格 12 3" xfId="25434"/>
    <cellStyle name="检查单元格 120" xfId="10170"/>
    <cellStyle name="检查单元格 120 2" xfId="19024"/>
    <cellStyle name="检查单元格 120 3" xfId="31258"/>
    <cellStyle name="检查单元格 121" xfId="10131"/>
    <cellStyle name="检查单元格 121 2" xfId="19025"/>
    <cellStyle name="检查单元格 121 3" xfId="31219"/>
    <cellStyle name="检查单元格 122" xfId="10198"/>
    <cellStyle name="检查单元格 122 2" xfId="19026"/>
    <cellStyle name="检查单元格 122 3" xfId="31286"/>
    <cellStyle name="检查单元格 123" xfId="10216"/>
    <cellStyle name="检查单元格 123 2" xfId="19027"/>
    <cellStyle name="检查单元格 123 3" xfId="31304"/>
    <cellStyle name="检查单元格 124" xfId="10243"/>
    <cellStyle name="检查单元格 124 2" xfId="19028"/>
    <cellStyle name="检查单元格 124 3" xfId="31331"/>
    <cellStyle name="检查单元格 125" xfId="10258"/>
    <cellStyle name="检查单元格 125 2" xfId="19029"/>
    <cellStyle name="检查单元格 125 3" xfId="31346"/>
    <cellStyle name="检查单元格 126" xfId="10274"/>
    <cellStyle name="检查单元格 126 2" xfId="19030"/>
    <cellStyle name="检查单元格 126 3" xfId="31362"/>
    <cellStyle name="检查单元格 127" xfId="10318"/>
    <cellStyle name="检查单元格 127 2" xfId="19031"/>
    <cellStyle name="检查单元格 127 3" xfId="31406"/>
    <cellStyle name="检查单元格 128" xfId="10341"/>
    <cellStyle name="检查单元格 128 2" xfId="19032"/>
    <cellStyle name="检查单元格 128 3" xfId="31429"/>
    <cellStyle name="检查单元格 129" xfId="10305"/>
    <cellStyle name="检查单元格 129 2" xfId="19033"/>
    <cellStyle name="检查单元格 129 3" xfId="31393"/>
    <cellStyle name="检查单元格 13" xfId="3217"/>
    <cellStyle name="检查单元格 13 2" xfId="19034"/>
    <cellStyle name="检查单元格 13 3" xfId="25461"/>
    <cellStyle name="检查单元格 130" xfId="10365"/>
    <cellStyle name="检查单元格 130 2" xfId="19035"/>
    <cellStyle name="检查单元格 130 3" xfId="31453"/>
    <cellStyle name="检查单元格 131" xfId="10419"/>
    <cellStyle name="检查单元格 131 2" xfId="19036"/>
    <cellStyle name="检查单元格 131 3" xfId="31507"/>
    <cellStyle name="检查单元格 132" xfId="10442"/>
    <cellStyle name="检查单元格 132 2" xfId="19037"/>
    <cellStyle name="检查单元格 132 3" xfId="31530"/>
    <cellStyle name="检查单元格 133" xfId="10403"/>
    <cellStyle name="检查单元格 133 2" xfId="19038"/>
    <cellStyle name="检查单元格 133 3" xfId="31491"/>
    <cellStyle name="检查单元格 134" xfId="10463"/>
    <cellStyle name="检查单元格 134 2" xfId="19039"/>
    <cellStyle name="检查单元格 134 3" xfId="31551"/>
    <cellStyle name="检查单元格 135" xfId="10489"/>
    <cellStyle name="检查单元格 135 2" xfId="19040"/>
    <cellStyle name="检查单元格 135 3" xfId="31577"/>
    <cellStyle name="检查单元格 136" xfId="10511"/>
    <cellStyle name="检查单元格 136 2" xfId="19041"/>
    <cellStyle name="检查单元格 136 3" xfId="31599"/>
    <cellStyle name="检查单元格 137" xfId="10537"/>
    <cellStyle name="检查单元格 137 2" xfId="19042"/>
    <cellStyle name="检查单元格 137 3" xfId="31625"/>
    <cellStyle name="检查单元格 138" xfId="10574"/>
    <cellStyle name="检查单元格 138 2" xfId="19043"/>
    <cellStyle name="检查单元格 138 3" xfId="31662"/>
    <cellStyle name="检查单元格 139" xfId="10594"/>
    <cellStyle name="检查单元格 139 2" xfId="19044"/>
    <cellStyle name="检查单元格 139 3" xfId="31682"/>
    <cellStyle name="检查单元格 14" xfId="3238"/>
    <cellStyle name="检查单元格 14 2" xfId="19045"/>
    <cellStyle name="检查单元格 14 3" xfId="25482"/>
    <cellStyle name="检查单元格 140" xfId="10631"/>
    <cellStyle name="检查单元格 140 2" xfId="19046"/>
    <cellStyle name="检查单元格 140 3" xfId="31719"/>
    <cellStyle name="检查单元格 141" xfId="10655"/>
    <cellStyle name="检查单元格 141 2" xfId="19047"/>
    <cellStyle name="检查单元格 141 3" xfId="31743"/>
    <cellStyle name="检查单元格 142" xfId="10618"/>
    <cellStyle name="检查单元格 142 2" xfId="19048"/>
    <cellStyle name="检查单元格 142 3" xfId="31706"/>
    <cellStyle name="检查单元格 15" xfId="3259"/>
    <cellStyle name="检查单元格 15 2" xfId="19049"/>
    <cellStyle name="检查单元格 15 3" xfId="25503"/>
    <cellStyle name="检查单元格 16" xfId="3280"/>
    <cellStyle name="检查单元格 16 2" xfId="19050"/>
    <cellStyle name="检查单元格 16 3" xfId="25524"/>
    <cellStyle name="检查单元格 17" xfId="3301"/>
    <cellStyle name="检查单元格 17 2" xfId="19051"/>
    <cellStyle name="检查单元格 17 3" xfId="25545"/>
    <cellStyle name="检查单元格 18" xfId="3322"/>
    <cellStyle name="检查单元格 18 2" xfId="19052"/>
    <cellStyle name="检查单元格 18 3" xfId="25566"/>
    <cellStyle name="检查单元格 19" xfId="3340"/>
    <cellStyle name="检查单元格 19 2" xfId="19053"/>
    <cellStyle name="检查单元格 19 3" xfId="25584"/>
    <cellStyle name="检查单元格 2" xfId="2546"/>
    <cellStyle name="检查单元格 2 2" xfId="19054"/>
    <cellStyle name="检查单元格 2 3" xfId="24821"/>
    <cellStyle name="检查单元格 20" xfId="3354"/>
    <cellStyle name="检查单元格 20 2" xfId="19055"/>
    <cellStyle name="检查单元格 20 3" xfId="25598"/>
    <cellStyle name="检查单元格 21" xfId="3387"/>
    <cellStyle name="检查单元格 21 2" xfId="19056"/>
    <cellStyle name="检查单元格 21 3" xfId="25631"/>
    <cellStyle name="检查单元格 22" xfId="3408"/>
    <cellStyle name="检查单元格 22 2" xfId="19057"/>
    <cellStyle name="检查单元格 22 3" xfId="25652"/>
    <cellStyle name="检查单元格 23" xfId="3443"/>
    <cellStyle name="检查单元格 23 2" xfId="19058"/>
    <cellStyle name="检查单元格 23 3" xfId="25687"/>
    <cellStyle name="检查单元格 24" xfId="3465"/>
    <cellStyle name="检查单元格 24 2" xfId="19059"/>
    <cellStyle name="检查单元格 24 3" xfId="25709"/>
    <cellStyle name="检查单元格 25" xfId="3423"/>
    <cellStyle name="检查单元格 25 2" xfId="19060"/>
    <cellStyle name="检查单元格 25 3" xfId="25667"/>
    <cellStyle name="检查单元格 26" xfId="3483"/>
    <cellStyle name="检查单元格 26 2" xfId="19061"/>
    <cellStyle name="检查单元格 26 3" xfId="25727"/>
    <cellStyle name="检查单元格 27" xfId="3532"/>
    <cellStyle name="检查单元格 27 2" xfId="19062"/>
    <cellStyle name="检查单元格 27 3" xfId="25776"/>
    <cellStyle name="检查单元格 28" xfId="3555"/>
    <cellStyle name="检查单元格 28 2" xfId="19063"/>
    <cellStyle name="检查单元格 28 3" xfId="25799"/>
    <cellStyle name="检查单元格 29" xfId="3513"/>
    <cellStyle name="检查单元格 29 2" xfId="19064"/>
    <cellStyle name="检查单元格 29 3" xfId="25757"/>
    <cellStyle name="检查单元格 3" xfId="3013"/>
    <cellStyle name="检查单元格 3 2" xfId="19065"/>
    <cellStyle name="检查单元格 3 3" xfId="25257"/>
    <cellStyle name="检查单元格 30" xfId="3573"/>
    <cellStyle name="检查单元格 30 2" xfId="19066"/>
    <cellStyle name="检查单元格 30 3" xfId="25817"/>
    <cellStyle name="检查单元格 31" xfId="3624"/>
    <cellStyle name="检查单元格 31 2" xfId="19067"/>
    <cellStyle name="检查单元格 31 3" xfId="25868"/>
    <cellStyle name="检查单元格 32" xfId="3641"/>
    <cellStyle name="检查单元格 32 2" xfId="19068"/>
    <cellStyle name="检查单元格 32 3" xfId="25885"/>
    <cellStyle name="检查单元格 33" xfId="3668"/>
    <cellStyle name="检查单元格 33 2" xfId="19069"/>
    <cellStyle name="检查单元格 33 3" xfId="25912"/>
    <cellStyle name="检查单元格 34" xfId="3654"/>
    <cellStyle name="检查单元格 34 2" xfId="19070"/>
    <cellStyle name="检查单元格 34 3" xfId="25898"/>
    <cellStyle name="检查单元格 35" xfId="3707"/>
    <cellStyle name="检查单元格 35 2" xfId="19071"/>
    <cellStyle name="检查单元格 35 3" xfId="25951"/>
    <cellStyle name="检查单元格 36" xfId="3734"/>
    <cellStyle name="检查单元格 36 2" xfId="19072"/>
    <cellStyle name="检查单元格 36 3" xfId="25978"/>
    <cellStyle name="检查单元格 37" xfId="3694"/>
    <cellStyle name="检查单元格 37 2" xfId="19073"/>
    <cellStyle name="检查单元格 37 3" xfId="25938"/>
    <cellStyle name="检查单元格 38" xfId="3747"/>
    <cellStyle name="检查单元格 38 2" xfId="19074"/>
    <cellStyle name="检查单元格 38 3" xfId="25991"/>
    <cellStyle name="检查单元格 39" xfId="3793"/>
    <cellStyle name="检查单元格 39 2" xfId="19075"/>
    <cellStyle name="检查单元格 39 3" xfId="26037"/>
    <cellStyle name="检查单元格 4" xfId="3036"/>
    <cellStyle name="检查单元格 4 2" xfId="19076"/>
    <cellStyle name="检查单元格 4 3" xfId="25280"/>
    <cellStyle name="检查单元格 40" xfId="3817"/>
    <cellStyle name="检查单元格 40 2" xfId="19077"/>
    <cellStyle name="检查单元格 40 3" xfId="26061"/>
    <cellStyle name="检查单元格 41" xfId="3776"/>
    <cellStyle name="检查单元格 41 2" xfId="19078"/>
    <cellStyle name="检查单元格 41 3" xfId="26020"/>
    <cellStyle name="检查单元格 42" xfId="3830"/>
    <cellStyle name="检查单元格 42 2" xfId="19079"/>
    <cellStyle name="检查单元格 42 3" xfId="26074"/>
    <cellStyle name="检查单元格 43" xfId="3878"/>
    <cellStyle name="检查单元格 43 2" xfId="19080"/>
    <cellStyle name="检查单元格 43 3" xfId="26122"/>
    <cellStyle name="检查单元格 44" xfId="3900"/>
    <cellStyle name="检查单元格 44 2" xfId="19081"/>
    <cellStyle name="检查单元格 44 3" xfId="26144"/>
    <cellStyle name="检查单元格 45" xfId="3858"/>
    <cellStyle name="检查单元格 45 2" xfId="19082"/>
    <cellStyle name="检查单元格 45 3" xfId="26102"/>
    <cellStyle name="检查单元格 46" xfId="3918"/>
    <cellStyle name="检查单元格 46 2" xfId="19083"/>
    <cellStyle name="检查单元格 46 3" xfId="26162"/>
    <cellStyle name="检查单元格 47" xfId="3964"/>
    <cellStyle name="检查单元格 47 2" xfId="19084"/>
    <cellStyle name="检查单元格 47 3" xfId="26208"/>
    <cellStyle name="检查单元格 48" xfId="3987"/>
    <cellStyle name="检查单元格 48 2" xfId="19085"/>
    <cellStyle name="检查单元格 48 3" xfId="26231"/>
    <cellStyle name="检查单元格 49" xfId="3951"/>
    <cellStyle name="检查单元格 49 2" xfId="19086"/>
    <cellStyle name="检查单元格 49 3" xfId="26195"/>
    <cellStyle name="检查单元格 5" xfId="2994"/>
    <cellStyle name="检查单元格 5 2" xfId="19087"/>
    <cellStyle name="检查单元格 5 3" xfId="25238"/>
    <cellStyle name="检查单元格 50" xfId="4011"/>
    <cellStyle name="检查单元格 50 2" xfId="19088"/>
    <cellStyle name="检查单元格 50 3" xfId="26255"/>
    <cellStyle name="检查单元格 51" xfId="4059"/>
    <cellStyle name="检查单元格 51 2" xfId="19089"/>
    <cellStyle name="检查单元格 51 3" xfId="26303"/>
    <cellStyle name="检查单元格 52" xfId="4076"/>
    <cellStyle name="检查单元格 52 2" xfId="19090"/>
    <cellStyle name="检查单元格 52 3" xfId="26320"/>
    <cellStyle name="检查单元格 53" xfId="4103"/>
    <cellStyle name="检查单元格 53 2" xfId="19091"/>
    <cellStyle name="检查单元格 53 3" xfId="26347"/>
    <cellStyle name="检查单元格 54" xfId="4089"/>
    <cellStyle name="检查单元格 54 2" xfId="19092"/>
    <cellStyle name="检查单元格 54 3" xfId="26333"/>
    <cellStyle name="检查单元格 55" xfId="4145"/>
    <cellStyle name="检查单元格 55 2" xfId="19093"/>
    <cellStyle name="检查单元格 55 3" xfId="26389"/>
    <cellStyle name="检查单元格 56" xfId="4168"/>
    <cellStyle name="检查单元格 56 2" xfId="19094"/>
    <cellStyle name="检查单元格 56 3" xfId="26412"/>
    <cellStyle name="检查单元格 57" xfId="4126"/>
    <cellStyle name="检查单元格 57 2" xfId="19095"/>
    <cellStyle name="检查单元格 57 3" xfId="26370"/>
    <cellStyle name="检查单元格 58" xfId="4186"/>
    <cellStyle name="检查单元格 58 2" xfId="19096"/>
    <cellStyle name="检查单元格 58 3" xfId="26430"/>
    <cellStyle name="检查单元格 59" xfId="4238"/>
    <cellStyle name="检查单元格 59 2" xfId="19097"/>
    <cellStyle name="检查单元格 59 3" xfId="26482"/>
    <cellStyle name="检查单元格 6" xfId="3049"/>
    <cellStyle name="检查单元格 6 2" xfId="19098"/>
    <cellStyle name="检查单元格 6 3" xfId="25293"/>
    <cellStyle name="检查单元格 60" xfId="4261"/>
    <cellStyle name="检查单元格 60 2" xfId="19099"/>
    <cellStyle name="检查单元格 60 3" xfId="26505"/>
    <cellStyle name="检查单元格 61" xfId="4215"/>
    <cellStyle name="检查单元格 61 2" xfId="19100"/>
    <cellStyle name="检查单元格 61 3" xfId="26459"/>
    <cellStyle name="检查单元格 62" xfId="4282"/>
    <cellStyle name="检查单元格 62 2" xfId="19101"/>
    <cellStyle name="检查单元格 62 3" xfId="26526"/>
    <cellStyle name="检查单元格 63" xfId="4306"/>
    <cellStyle name="检查单元格 63 2" xfId="19102"/>
    <cellStyle name="检查单元格 63 3" xfId="26550"/>
    <cellStyle name="检查单元格 64" xfId="7243"/>
    <cellStyle name="检查单元格 64 2" xfId="19103"/>
    <cellStyle name="检查单元格 64 3" xfId="29487"/>
    <cellStyle name="检查单元格 65" xfId="7266"/>
    <cellStyle name="检查单元格 65 2" xfId="19104"/>
    <cellStyle name="检查单元格 65 3" xfId="29510"/>
    <cellStyle name="检查单元格 66" xfId="7224"/>
    <cellStyle name="检查单元格 66 2" xfId="19105"/>
    <cellStyle name="检查单元格 66 3" xfId="29468"/>
    <cellStyle name="检查单元格 67" xfId="7284"/>
    <cellStyle name="检查单元格 67 2" xfId="19106"/>
    <cellStyle name="检查单元格 67 3" xfId="29528"/>
    <cellStyle name="检查单元格 68" xfId="7336"/>
    <cellStyle name="检查单元格 68 2" xfId="19107"/>
    <cellStyle name="检查单元格 68 3" xfId="29580"/>
    <cellStyle name="检查单元格 69" xfId="7359"/>
    <cellStyle name="检查单元格 69 2" xfId="19108"/>
    <cellStyle name="检查单元格 69 3" xfId="29603"/>
    <cellStyle name="检查单元格 7" xfId="3084"/>
    <cellStyle name="检查单元格 7 2" xfId="19109"/>
    <cellStyle name="检查单元格 7 3" xfId="25328"/>
    <cellStyle name="检查单元格 70" xfId="7313"/>
    <cellStyle name="检查单元格 70 2" xfId="19110"/>
    <cellStyle name="检查单元格 70 3" xfId="29557"/>
    <cellStyle name="检查单元格 71" xfId="7377"/>
    <cellStyle name="检查单元格 71 2" xfId="19111"/>
    <cellStyle name="检查单元格 71 3" xfId="29621"/>
    <cellStyle name="检查单元格 72" xfId="7395"/>
    <cellStyle name="检查单元格 72 2" xfId="19112"/>
    <cellStyle name="检查单元格 72 3" xfId="29639"/>
    <cellStyle name="检查单元格 73" xfId="7441"/>
    <cellStyle name="检查单元格 73 2" xfId="19113"/>
    <cellStyle name="检查单元格 73 3" xfId="29685"/>
    <cellStyle name="检查单元格 74" xfId="7465"/>
    <cellStyle name="检查单元格 74 2" xfId="19114"/>
    <cellStyle name="检查单元格 74 3" xfId="29709"/>
    <cellStyle name="检查单元格 75" xfId="7424"/>
    <cellStyle name="检查单元格 75 2" xfId="19115"/>
    <cellStyle name="检查单元格 75 3" xfId="29668"/>
    <cellStyle name="检查单元格 76" xfId="7478"/>
    <cellStyle name="检查单元格 76 2" xfId="19116"/>
    <cellStyle name="检查单元格 76 3" xfId="29722"/>
    <cellStyle name="检查单元格 77" xfId="7523"/>
    <cellStyle name="检查单元格 77 2" xfId="19117"/>
    <cellStyle name="检查单元格 77 3" xfId="29767"/>
    <cellStyle name="检查单元格 78" xfId="7550"/>
    <cellStyle name="检查单元格 78 2" xfId="19118"/>
    <cellStyle name="检查单元格 78 3" xfId="29794"/>
    <cellStyle name="检查单元格 79" xfId="7510"/>
    <cellStyle name="检查单元格 79 2" xfId="19119"/>
    <cellStyle name="检查单元格 79 3" xfId="29754"/>
    <cellStyle name="检查单元格 8" xfId="3105"/>
    <cellStyle name="检查单元格 8 2" xfId="19120"/>
    <cellStyle name="检查单元格 8 3" xfId="25349"/>
    <cellStyle name="检查单元格 80" xfId="7563"/>
    <cellStyle name="检查单元格 80 2" xfId="19121"/>
    <cellStyle name="检查单元格 80 3" xfId="29807"/>
    <cellStyle name="检查单元格 81" xfId="7609"/>
    <cellStyle name="检查单元格 81 2" xfId="19122"/>
    <cellStyle name="检查单元格 81 3" xfId="29853"/>
    <cellStyle name="检查单元格 82" xfId="7633"/>
    <cellStyle name="检查单元格 82 2" xfId="19123"/>
    <cellStyle name="检查单元格 82 3" xfId="29877"/>
    <cellStyle name="检查单元格 83" xfId="7592"/>
    <cellStyle name="检查单元格 83 2" xfId="19124"/>
    <cellStyle name="检查单元格 83 3" xfId="29836"/>
    <cellStyle name="检查单元格 84" xfId="7646"/>
    <cellStyle name="检查单元格 84 2" xfId="19125"/>
    <cellStyle name="检查单元格 84 3" xfId="29890"/>
    <cellStyle name="检查单元格 85" xfId="7694"/>
    <cellStyle name="检查单元格 85 2" xfId="19126"/>
    <cellStyle name="检查单元格 85 3" xfId="29938"/>
    <cellStyle name="检查单元格 86" xfId="7717"/>
    <cellStyle name="检查单元格 86 2" xfId="19127"/>
    <cellStyle name="检查单元格 86 3" xfId="29961"/>
    <cellStyle name="检查单元格 87" xfId="7675"/>
    <cellStyle name="检查单元格 87 2" xfId="19128"/>
    <cellStyle name="检查单元格 87 3" xfId="29919"/>
    <cellStyle name="检查单元格 88" xfId="7735"/>
    <cellStyle name="检查单元格 88 2" xfId="19129"/>
    <cellStyle name="检查单元格 88 3" xfId="29979"/>
    <cellStyle name="检查单元格 89" xfId="7787"/>
    <cellStyle name="检查单元格 89 2" xfId="19130"/>
    <cellStyle name="检查单元格 89 3" xfId="30031"/>
    <cellStyle name="检查单元格 9" xfId="3147"/>
    <cellStyle name="检查单元格 9 2" xfId="19131"/>
    <cellStyle name="检查单元格 9 3" xfId="25391"/>
    <cellStyle name="检查单元格 90" xfId="7801"/>
    <cellStyle name="检查单元格 90 2" xfId="19132"/>
    <cellStyle name="检查单元格 90 3" xfId="30045"/>
    <cellStyle name="检查单元格 91" xfId="7805"/>
    <cellStyle name="检查单元格 91 2" xfId="19133"/>
    <cellStyle name="检查单元格 91 3" xfId="30049"/>
    <cellStyle name="检查单元格 92" xfId="7857"/>
    <cellStyle name="检查单元格 92 2" xfId="19134"/>
    <cellStyle name="检查单元格 92 3" xfId="30101"/>
    <cellStyle name="检查单元格 93" xfId="7833"/>
    <cellStyle name="检查单元格 93 2" xfId="19135"/>
    <cellStyle name="检查单元格 93 3" xfId="30077"/>
    <cellStyle name="检查单元格 94" xfId="7873"/>
    <cellStyle name="检查单元格 94 2" xfId="19136"/>
    <cellStyle name="检查单元格 94 3" xfId="30117"/>
    <cellStyle name="检查单元格 95" xfId="7894"/>
    <cellStyle name="检查单元格 95 2" xfId="19137"/>
    <cellStyle name="检查单元格 95 3" xfId="30138"/>
    <cellStyle name="检查单元格 96" xfId="7915"/>
    <cellStyle name="检查单元格 96 2" xfId="19138"/>
    <cellStyle name="检查单元格 96 3" xfId="30159"/>
    <cellStyle name="检查单元格 97" xfId="7933"/>
    <cellStyle name="检查单元格 97 2" xfId="19139"/>
    <cellStyle name="检查单元格 97 3" xfId="30177"/>
    <cellStyle name="检查单元格 98" xfId="7960"/>
    <cellStyle name="检查单元格 98 2" xfId="19140"/>
    <cellStyle name="检查单元格 98 3" xfId="30204"/>
    <cellStyle name="检查单元格 99" xfId="7976"/>
    <cellStyle name="检查单元格 99 2" xfId="19141"/>
    <cellStyle name="检查单元格 99 3" xfId="30220"/>
    <cellStyle name="汇总 10" xfId="3228"/>
    <cellStyle name="汇总 10 2" xfId="19142"/>
    <cellStyle name="汇总 10 3" xfId="25472"/>
    <cellStyle name="汇总 100" xfId="8073"/>
    <cellStyle name="汇总 100 2" xfId="19143"/>
    <cellStyle name="汇总 100 3" xfId="30317"/>
    <cellStyle name="汇总 101" xfId="8094"/>
    <cellStyle name="汇总 101 2" xfId="19144"/>
    <cellStyle name="汇总 101 3" xfId="30338"/>
    <cellStyle name="汇总 102" xfId="8115"/>
    <cellStyle name="汇总 102 2" xfId="19145"/>
    <cellStyle name="汇总 102 3" xfId="30359"/>
    <cellStyle name="汇总 103" xfId="8134"/>
    <cellStyle name="汇总 103 2" xfId="19146"/>
    <cellStyle name="汇总 103 3" xfId="30378"/>
    <cellStyle name="汇总 104" xfId="8157"/>
    <cellStyle name="汇总 104 2" xfId="19147"/>
    <cellStyle name="汇总 104 3" xfId="30401"/>
    <cellStyle name="汇总 105" xfId="8177"/>
    <cellStyle name="汇总 105 2" xfId="19148"/>
    <cellStyle name="汇总 105 3" xfId="30421"/>
    <cellStyle name="汇总 106" xfId="8198"/>
    <cellStyle name="汇总 106 2" xfId="19149"/>
    <cellStyle name="汇总 106 3" xfId="30442"/>
    <cellStyle name="汇总 107" xfId="8219"/>
    <cellStyle name="汇总 107 2" xfId="19150"/>
    <cellStyle name="汇总 107 3" xfId="30463"/>
    <cellStyle name="汇总 108" xfId="8240"/>
    <cellStyle name="汇总 108 2" xfId="19151"/>
    <cellStyle name="汇总 108 3" xfId="30484"/>
    <cellStyle name="汇总 109" xfId="8261"/>
    <cellStyle name="汇总 109 2" xfId="19152"/>
    <cellStyle name="汇总 109 3" xfId="30505"/>
    <cellStyle name="汇总 11" xfId="3249"/>
    <cellStyle name="汇总 11 2" xfId="19153"/>
    <cellStyle name="汇总 11 3" xfId="25493"/>
    <cellStyle name="汇总 110" xfId="8276"/>
    <cellStyle name="汇总 110 2" xfId="19154"/>
    <cellStyle name="汇总 110 3" xfId="30520"/>
    <cellStyle name="汇总 111" xfId="8301"/>
    <cellStyle name="汇总 111 2" xfId="19155"/>
    <cellStyle name="汇总 111 3" xfId="30545"/>
    <cellStyle name="汇总 112" xfId="8317"/>
    <cellStyle name="汇总 112 2" xfId="19156"/>
    <cellStyle name="汇总 112 3" xfId="30561"/>
    <cellStyle name="汇总 113" xfId="8331"/>
    <cellStyle name="汇总 113 2" xfId="19157"/>
    <cellStyle name="汇总 113 3" xfId="30575"/>
    <cellStyle name="汇总 114" xfId="8338"/>
    <cellStyle name="汇总 114 2" xfId="19158"/>
    <cellStyle name="汇总 114 3" xfId="30582"/>
    <cellStyle name="汇总 115" xfId="8345"/>
    <cellStyle name="汇总 115 2" xfId="19159"/>
    <cellStyle name="汇总 115 3" xfId="30589"/>
    <cellStyle name="汇总 116" xfId="8347"/>
    <cellStyle name="汇总 116 2" xfId="19160"/>
    <cellStyle name="汇总 116 3" xfId="30591"/>
    <cellStyle name="汇总 117" xfId="10117"/>
    <cellStyle name="汇总 117 2" xfId="19161"/>
    <cellStyle name="汇总 117 3" xfId="31205"/>
    <cellStyle name="汇总 118" xfId="10119"/>
    <cellStyle name="汇总 118 2" xfId="19162"/>
    <cellStyle name="汇总 118 3" xfId="31207"/>
    <cellStyle name="汇总 119" xfId="10202"/>
    <cellStyle name="汇总 119 2" xfId="19163"/>
    <cellStyle name="汇总 119 3" xfId="31290"/>
    <cellStyle name="汇总 12" xfId="3270"/>
    <cellStyle name="汇总 12 2" xfId="19164"/>
    <cellStyle name="汇总 12 3" xfId="25514"/>
    <cellStyle name="汇总 120" xfId="10228"/>
    <cellStyle name="汇总 120 2" xfId="19165"/>
    <cellStyle name="汇总 120 3" xfId="31316"/>
    <cellStyle name="汇总 121" xfId="10253"/>
    <cellStyle name="汇总 121 2" xfId="19166"/>
    <cellStyle name="汇总 121 3" xfId="31341"/>
    <cellStyle name="汇总 122" xfId="10265"/>
    <cellStyle name="汇总 122 2" xfId="19167"/>
    <cellStyle name="汇总 122 3" xfId="31353"/>
    <cellStyle name="汇总 123" xfId="10281"/>
    <cellStyle name="汇总 123 2" xfId="19168"/>
    <cellStyle name="汇总 123 3" xfId="31369"/>
    <cellStyle name="汇总 124" xfId="10288"/>
    <cellStyle name="汇总 124 2" xfId="19169"/>
    <cellStyle name="汇总 124 3" xfId="31376"/>
    <cellStyle name="汇总 125" xfId="10295"/>
    <cellStyle name="汇总 125 2" xfId="19170"/>
    <cellStyle name="汇总 125 3" xfId="31383"/>
    <cellStyle name="汇总 126" xfId="10297"/>
    <cellStyle name="汇总 126 2" xfId="19171"/>
    <cellStyle name="汇总 126 3" xfId="31385"/>
    <cellStyle name="汇总 127" xfId="10369"/>
    <cellStyle name="汇总 127 2" xfId="19172"/>
    <cellStyle name="汇总 127 3" xfId="31457"/>
    <cellStyle name="汇总 128" xfId="10381"/>
    <cellStyle name="汇总 128 2" xfId="19173"/>
    <cellStyle name="汇总 128 3" xfId="31469"/>
    <cellStyle name="汇总 129" xfId="10389"/>
    <cellStyle name="汇总 129 2" xfId="19174"/>
    <cellStyle name="汇总 129 3" xfId="31477"/>
    <cellStyle name="汇总 13" xfId="3291"/>
    <cellStyle name="汇总 13 2" xfId="19175"/>
    <cellStyle name="汇总 13 3" xfId="25535"/>
    <cellStyle name="汇总 130" xfId="10391"/>
    <cellStyle name="汇总 130 2" xfId="19176"/>
    <cellStyle name="汇总 130 3" xfId="31479"/>
    <cellStyle name="汇总 131" xfId="10474"/>
    <cellStyle name="汇总 131 2" xfId="19177"/>
    <cellStyle name="汇总 131 3" xfId="31562"/>
    <cellStyle name="汇总 132" xfId="10499"/>
    <cellStyle name="汇总 132 2" xfId="19178"/>
    <cellStyle name="汇总 132 3" xfId="31587"/>
    <cellStyle name="汇总 133" xfId="10518"/>
    <cellStyle name="汇总 133 2" xfId="19179"/>
    <cellStyle name="汇总 133 3" xfId="31606"/>
    <cellStyle name="汇总 134" xfId="10541"/>
    <cellStyle name="汇总 134 2" xfId="19180"/>
    <cellStyle name="汇总 134 3" xfId="31629"/>
    <cellStyle name="汇总 135" xfId="10553"/>
    <cellStyle name="汇总 135 2" xfId="19181"/>
    <cellStyle name="汇总 135 3" xfId="31641"/>
    <cellStyle name="汇总 136" xfId="10561"/>
    <cellStyle name="汇总 136 2" xfId="19182"/>
    <cellStyle name="汇总 136 3" xfId="31649"/>
    <cellStyle name="汇总 137" xfId="10563"/>
    <cellStyle name="汇总 137 2" xfId="19183"/>
    <cellStyle name="汇总 137 3" xfId="31651"/>
    <cellStyle name="汇总 138" xfId="10608"/>
    <cellStyle name="汇总 138 2" xfId="19184"/>
    <cellStyle name="汇总 138 3" xfId="31696"/>
    <cellStyle name="汇总 139" xfId="10610"/>
    <cellStyle name="汇总 139 2" xfId="19185"/>
    <cellStyle name="汇总 139 3" xfId="31698"/>
    <cellStyle name="汇总 14" xfId="3312"/>
    <cellStyle name="汇总 14 2" xfId="19186"/>
    <cellStyle name="汇总 14 3" xfId="25556"/>
    <cellStyle name="汇总 140" xfId="10664"/>
    <cellStyle name="汇总 140 2" xfId="19187"/>
    <cellStyle name="汇总 140 3" xfId="31752"/>
    <cellStyle name="汇总 141" xfId="10671"/>
    <cellStyle name="汇总 141 2" xfId="19188"/>
    <cellStyle name="汇总 141 3" xfId="31759"/>
    <cellStyle name="汇总 142" xfId="10673"/>
    <cellStyle name="汇总 142 2" xfId="19189"/>
    <cellStyle name="汇总 142 3" xfId="31761"/>
    <cellStyle name="汇总 15" xfId="3333"/>
    <cellStyle name="汇总 15 2" xfId="19190"/>
    <cellStyle name="汇总 15 3" xfId="25577"/>
    <cellStyle name="汇总 16" xfId="3347"/>
    <cellStyle name="汇总 16 2" xfId="19191"/>
    <cellStyle name="汇总 16 3" xfId="25591"/>
    <cellStyle name="汇总 17" xfId="3361"/>
    <cellStyle name="汇总 17 2" xfId="19192"/>
    <cellStyle name="汇总 17 3" xfId="25605"/>
    <cellStyle name="汇总 18" xfId="3368"/>
    <cellStyle name="汇总 18 2" xfId="19193"/>
    <cellStyle name="汇总 18 3" xfId="25612"/>
    <cellStyle name="汇总 19" xfId="3375"/>
    <cellStyle name="汇总 19 2" xfId="19194"/>
    <cellStyle name="汇总 19 3" xfId="25619"/>
    <cellStyle name="汇总 2" xfId="2544"/>
    <cellStyle name="汇总 2 2" xfId="19195"/>
    <cellStyle name="汇总 2 3" xfId="24819"/>
    <cellStyle name="汇总 20" xfId="3377"/>
    <cellStyle name="汇总 20 2" xfId="19196"/>
    <cellStyle name="汇总 20 3" xfId="25621"/>
    <cellStyle name="汇总 21" xfId="3417"/>
    <cellStyle name="汇总 21 2" xfId="19197"/>
    <cellStyle name="汇总 21 3" xfId="25661"/>
    <cellStyle name="汇总 22" xfId="3419"/>
    <cellStyle name="汇总 22 2" xfId="19198"/>
    <cellStyle name="汇总 22 3" xfId="25663"/>
    <cellStyle name="汇总 23" xfId="3490"/>
    <cellStyle name="汇总 23 2" xfId="19199"/>
    <cellStyle name="汇总 23 3" xfId="25734"/>
    <cellStyle name="汇总 24" xfId="3499"/>
    <cellStyle name="汇总 24 2" xfId="19200"/>
    <cellStyle name="汇总 24 3" xfId="25743"/>
    <cellStyle name="汇总 25" xfId="3506"/>
    <cellStyle name="汇总 25 2" xfId="19201"/>
    <cellStyle name="汇总 25 3" xfId="25750"/>
    <cellStyle name="汇总 26" xfId="3508"/>
    <cellStyle name="汇总 26 2" xfId="19202"/>
    <cellStyle name="汇总 26 3" xfId="25752"/>
    <cellStyle name="汇总 27" xfId="3580"/>
    <cellStyle name="汇总 27 2" xfId="19203"/>
    <cellStyle name="汇总 27 3" xfId="25824"/>
    <cellStyle name="汇总 28" xfId="3588"/>
    <cellStyle name="汇总 28 2" xfId="19204"/>
    <cellStyle name="汇总 28 3" xfId="25832"/>
    <cellStyle name="汇总 29" xfId="3595"/>
    <cellStyle name="汇总 29 2" xfId="19205"/>
    <cellStyle name="汇总 29 3" xfId="25839"/>
    <cellStyle name="汇总 3" xfId="3056"/>
    <cellStyle name="汇总 3 2" xfId="19206"/>
    <cellStyle name="汇总 3 3" xfId="25300"/>
    <cellStyle name="汇总 30" xfId="3597"/>
    <cellStyle name="汇总 30 2" xfId="19207"/>
    <cellStyle name="汇总 30 3" xfId="25841"/>
    <cellStyle name="汇总 31" xfId="3666"/>
    <cellStyle name="汇总 31 2" xfId="19208"/>
    <cellStyle name="汇总 31 3" xfId="25910"/>
    <cellStyle name="汇总 32" xfId="3677"/>
    <cellStyle name="汇总 32 2" xfId="19209"/>
    <cellStyle name="汇总 32 3" xfId="25921"/>
    <cellStyle name="汇总 33" xfId="3684"/>
    <cellStyle name="汇总 33 2" xfId="19210"/>
    <cellStyle name="汇总 33 3" xfId="25928"/>
    <cellStyle name="汇总 34" xfId="3686"/>
    <cellStyle name="汇总 34 2" xfId="19211"/>
    <cellStyle name="汇总 34 3" xfId="25930"/>
    <cellStyle name="汇总 35" xfId="3754"/>
    <cellStyle name="汇总 35 2" xfId="19212"/>
    <cellStyle name="汇总 35 3" xfId="25998"/>
    <cellStyle name="汇总 36" xfId="3761"/>
    <cellStyle name="汇总 36 2" xfId="19213"/>
    <cellStyle name="汇总 36 3" xfId="26005"/>
    <cellStyle name="汇总 37" xfId="3768"/>
    <cellStyle name="汇总 37 2" xfId="19214"/>
    <cellStyle name="汇总 37 3" xfId="26012"/>
    <cellStyle name="汇总 38" xfId="3770"/>
    <cellStyle name="汇总 38 2" xfId="19215"/>
    <cellStyle name="汇总 38 3" xfId="26014"/>
    <cellStyle name="汇总 39" xfId="3837"/>
    <cellStyle name="汇总 39 2" xfId="19216"/>
    <cellStyle name="汇总 39 3" xfId="26081"/>
    <cellStyle name="汇总 4" xfId="3064"/>
    <cellStyle name="汇总 4 2" xfId="19217"/>
    <cellStyle name="汇总 4 3" xfId="25308"/>
    <cellStyle name="汇总 40" xfId="3845"/>
    <cellStyle name="汇总 40 2" xfId="19218"/>
    <cellStyle name="汇总 40 3" xfId="26089"/>
    <cellStyle name="汇总 41" xfId="3852"/>
    <cellStyle name="汇总 41 2" xfId="19219"/>
    <cellStyle name="汇总 41 3" xfId="26096"/>
    <cellStyle name="汇总 42" xfId="3854"/>
    <cellStyle name="汇总 42 2" xfId="19220"/>
    <cellStyle name="汇总 42 3" xfId="26098"/>
    <cellStyle name="汇总 43" xfId="3925"/>
    <cellStyle name="汇总 43 2" xfId="19221"/>
    <cellStyle name="汇总 43 3" xfId="26169"/>
    <cellStyle name="汇总 44" xfId="3934"/>
    <cellStyle name="汇总 44 2" xfId="19222"/>
    <cellStyle name="汇总 44 3" xfId="26178"/>
    <cellStyle name="汇总 45" xfId="3941"/>
    <cellStyle name="汇总 45 2" xfId="19223"/>
    <cellStyle name="汇总 45 3" xfId="26185"/>
    <cellStyle name="汇总 46" xfId="3943"/>
    <cellStyle name="汇总 46 2" xfId="19224"/>
    <cellStyle name="汇总 46 3" xfId="26187"/>
    <cellStyle name="汇总 47" xfId="4015"/>
    <cellStyle name="汇总 47 2" xfId="19225"/>
    <cellStyle name="汇总 47 3" xfId="26259"/>
    <cellStyle name="汇总 48" xfId="4022"/>
    <cellStyle name="汇总 48 2" xfId="19226"/>
    <cellStyle name="汇总 48 3" xfId="26266"/>
    <cellStyle name="汇总 49" xfId="4030"/>
    <cellStyle name="汇总 49 2" xfId="19227"/>
    <cellStyle name="汇总 49 3" xfId="26274"/>
    <cellStyle name="汇总 5" xfId="3071"/>
    <cellStyle name="汇总 5 2" xfId="19228"/>
    <cellStyle name="汇总 5 3" xfId="25315"/>
    <cellStyle name="汇总 50" xfId="4032"/>
    <cellStyle name="汇总 50 2" xfId="19229"/>
    <cellStyle name="汇总 50 3" xfId="26276"/>
    <cellStyle name="汇总 51" xfId="4101"/>
    <cellStyle name="汇总 51 2" xfId="19230"/>
    <cellStyle name="汇总 51 3" xfId="26345"/>
    <cellStyle name="汇总 52" xfId="4112"/>
    <cellStyle name="汇总 52 2" xfId="19231"/>
    <cellStyle name="汇总 52 3" xfId="26356"/>
    <cellStyle name="汇总 53" xfId="4119"/>
    <cellStyle name="汇总 53 2" xfId="19232"/>
    <cellStyle name="汇总 53 3" xfId="26363"/>
    <cellStyle name="汇总 54" xfId="4121"/>
    <cellStyle name="汇总 54 2" xfId="19233"/>
    <cellStyle name="汇总 54 3" xfId="26365"/>
    <cellStyle name="汇总 55" xfId="4193"/>
    <cellStyle name="汇总 55 2" xfId="19234"/>
    <cellStyle name="汇总 55 3" xfId="26437"/>
    <cellStyle name="汇总 56" xfId="4201"/>
    <cellStyle name="汇总 56 2" xfId="19235"/>
    <cellStyle name="汇总 56 3" xfId="26445"/>
    <cellStyle name="汇总 57" xfId="4208"/>
    <cellStyle name="汇总 57 2" xfId="19236"/>
    <cellStyle name="汇总 57 3" xfId="26452"/>
    <cellStyle name="汇总 58" xfId="4210"/>
    <cellStyle name="汇总 58 2" xfId="19237"/>
    <cellStyle name="汇总 58 3" xfId="26454"/>
    <cellStyle name="汇总 59" xfId="4292"/>
    <cellStyle name="汇总 59 2" xfId="19238"/>
    <cellStyle name="汇总 59 3" xfId="26536"/>
    <cellStyle name="汇总 6" xfId="3073"/>
    <cellStyle name="汇总 6 2" xfId="19239"/>
    <cellStyle name="汇总 6 3" xfId="25317"/>
    <cellStyle name="汇总 60" xfId="4317"/>
    <cellStyle name="汇总 60 2" xfId="19240"/>
    <cellStyle name="汇总 60 3" xfId="26561"/>
    <cellStyle name="汇总 61" xfId="4335"/>
    <cellStyle name="汇总 61 2" xfId="19241"/>
    <cellStyle name="汇总 61 3" xfId="26579"/>
    <cellStyle name="汇总 62" xfId="4352"/>
    <cellStyle name="汇总 62 2" xfId="19242"/>
    <cellStyle name="汇总 62 3" xfId="26596"/>
    <cellStyle name="汇总 63" xfId="4365"/>
    <cellStyle name="汇总 63 2" xfId="19243"/>
    <cellStyle name="汇总 63 3" xfId="26609"/>
    <cellStyle name="汇总 64" xfId="7291"/>
    <cellStyle name="汇总 64 2" xfId="19244"/>
    <cellStyle name="汇总 64 3" xfId="29535"/>
    <cellStyle name="汇总 65" xfId="7299"/>
    <cellStyle name="汇总 65 2" xfId="19245"/>
    <cellStyle name="汇总 65 3" xfId="29543"/>
    <cellStyle name="汇总 66" xfId="7306"/>
    <cellStyle name="汇总 66 2" xfId="19246"/>
    <cellStyle name="汇总 66 3" xfId="29550"/>
    <cellStyle name="汇总 67" xfId="7308"/>
    <cellStyle name="汇总 67 2" xfId="19247"/>
    <cellStyle name="汇总 67 3" xfId="29552"/>
    <cellStyle name="汇总 68" xfId="7384"/>
    <cellStyle name="汇总 68 2" xfId="19248"/>
    <cellStyle name="汇总 68 3" xfId="29628"/>
    <cellStyle name="汇总 69" xfId="7402"/>
    <cellStyle name="汇总 69 2" xfId="19249"/>
    <cellStyle name="汇总 69 3" xfId="29646"/>
    <cellStyle name="汇总 7" xfId="3114"/>
    <cellStyle name="汇总 7 2" xfId="19250"/>
    <cellStyle name="汇总 7 3" xfId="25358"/>
    <cellStyle name="汇总 70" xfId="7409"/>
    <cellStyle name="汇总 70 2" xfId="19251"/>
    <cellStyle name="汇总 70 3" xfId="29653"/>
    <cellStyle name="汇总 71" xfId="7416"/>
    <cellStyle name="汇总 71 2" xfId="19252"/>
    <cellStyle name="汇总 71 3" xfId="29660"/>
    <cellStyle name="汇总 72" xfId="7418"/>
    <cellStyle name="汇总 72 2" xfId="19253"/>
    <cellStyle name="汇总 72 3" xfId="29662"/>
    <cellStyle name="汇总 73" xfId="7485"/>
    <cellStyle name="汇总 73 2" xfId="19254"/>
    <cellStyle name="汇总 73 3" xfId="29729"/>
    <cellStyle name="汇总 74" xfId="7493"/>
    <cellStyle name="汇总 74 2" xfId="19255"/>
    <cellStyle name="汇总 74 3" xfId="29737"/>
    <cellStyle name="汇总 75" xfId="7500"/>
    <cellStyle name="汇总 75 2" xfId="19256"/>
    <cellStyle name="汇总 75 3" xfId="29744"/>
    <cellStyle name="汇总 76" xfId="7502"/>
    <cellStyle name="汇总 76 2" xfId="19257"/>
    <cellStyle name="汇总 76 3" xfId="29746"/>
    <cellStyle name="汇总 77" xfId="7570"/>
    <cellStyle name="汇总 77 2" xfId="19258"/>
    <cellStyle name="汇总 77 3" xfId="29814"/>
    <cellStyle name="汇总 78" xfId="7577"/>
    <cellStyle name="汇总 78 2" xfId="19259"/>
    <cellStyle name="汇总 78 3" xfId="29821"/>
    <cellStyle name="汇总 79" xfId="7584"/>
    <cellStyle name="汇总 79 2" xfId="19260"/>
    <cellStyle name="汇总 79 3" xfId="29828"/>
    <cellStyle name="汇总 8" xfId="3120"/>
    <cellStyle name="汇总 8 2" xfId="19261"/>
    <cellStyle name="汇总 8 3" xfId="25364"/>
    <cellStyle name="汇总 80" xfId="7586"/>
    <cellStyle name="汇总 80 2" xfId="19262"/>
    <cellStyle name="汇总 80 3" xfId="29830"/>
    <cellStyle name="汇总 81" xfId="7653"/>
    <cellStyle name="汇总 81 2" xfId="19263"/>
    <cellStyle name="汇总 81 3" xfId="29897"/>
    <cellStyle name="汇总 82" xfId="7661"/>
    <cellStyle name="汇总 82 2" xfId="19264"/>
    <cellStyle name="汇总 82 3" xfId="29905"/>
    <cellStyle name="汇总 83" xfId="7668"/>
    <cellStyle name="汇总 83 2" xfId="19265"/>
    <cellStyle name="汇总 83 3" xfId="29912"/>
    <cellStyle name="汇总 84" xfId="7670"/>
    <cellStyle name="汇总 84 2" xfId="19266"/>
    <cellStyle name="汇总 84 3" xfId="29914"/>
    <cellStyle name="汇总 85" xfId="7742"/>
    <cellStyle name="汇总 85 2" xfId="19267"/>
    <cellStyle name="汇总 85 3" xfId="29986"/>
    <cellStyle name="汇总 86" xfId="7750"/>
    <cellStyle name="汇总 86 2" xfId="19268"/>
    <cellStyle name="汇总 86 3" xfId="29994"/>
    <cellStyle name="汇总 87" xfId="7757"/>
    <cellStyle name="汇总 87 2" xfId="19269"/>
    <cellStyle name="汇总 87 3" xfId="30001"/>
    <cellStyle name="汇总 88" xfId="7759"/>
    <cellStyle name="汇总 88 2" xfId="19270"/>
    <cellStyle name="汇总 88 3" xfId="30003"/>
    <cellStyle name="汇总 89" xfId="7828"/>
    <cellStyle name="汇总 89 2" xfId="19271"/>
    <cellStyle name="汇总 89 3" xfId="30072"/>
    <cellStyle name="汇总 9" xfId="3201"/>
    <cellStyle name="汇总 9 2" xfId="19272"/>
    <cellStyle name="汇总 9 3" xfId="25445"/>
    <cellStyle name="汇总 90" xfId="7844"/>
    <cellStyle name="汇总 90 2" xfId="19273"/>
    <cellStyle name="汇总 90 3" xfId="30088"/>
    <cellStyle name="汇总 91" xfId="7884"/>
    <cellStyle name="汇总 91 2" xfId="19274"/>
    <cellStyle name="汇总 91 3" xfId="30128"/>
    <cellStyle name="汇总 92" xfId="7905"/>
    <cellStyle name="汇总 92 2" xfId="19275"/>
    <cellStyle name="汇总 92 3" xfId="30149"/>
    <cellStyle name="汇总 93" xfId="7926"/>
    <cellStyle name="汇总 93 2" xfId="19276"/>
    <cellStyle name="汇总 93 3" xfId="30170"/>
    <cellStyle name="汇总 94" xfId="7947"/>
    <cellStyle name="汇总 94 2" xfId="19277"/>
    <cellStyle name="汇总 94 3" xfId="30191"/>
    <cellStyle name="汇总 95" xfId="7968"/>
    <cellStyle name="汇总 95 2" xfId="19278"/>
    <cellStyle name="汇总 95 3" xfId="30212"/>
    <cellStyle name="汇总 96" xfId="7987"/>
    <cellStyle name="汇总 96 2" xfId="19279"/>
    <cellStyle name="汇总 96 3" xfId="30231"/>
    <cellStyle name="汇总 97" xfId="8010"/>
    <cellStyle name="汇总 97 2" xfId="19280"/>
    <cellStyle name="汇总 97 3" xfId="30254"/>
    <cellStyle name="汇总 98" xfId="8031"/>
    <cellStyle name="汇总 98 2" xfId="19281"/>
    <cellStyle name="汇总 98 3" xfId="30275"/>
    <cellStyle name="汇总 99" xfId="8052"/>
    <cellStyle name="汇总 99 2" xfId="19282"/>
    <cellStyle name="汇总 99 3" xfId="30296"/>
    <cellStyle name="注释 10" xfId="2631"/>
    <cellStyle name="注释 10 10" xfId="6554"/>
    <cellStyle name="注释 10 10 2" xfId="19284"/>
    <cellStyle name="注释 10 10 3" xfId="28798"/>
    <cellStyle name="注释 10 11" xfId="6741"/>
    <cellStyle name="注释 10 11 2" xfId="19285"/>
    <cellStyle name="注释 10 11 3" xfId="28985"/>
    <cellStyle name="注释 10 12" xfId="6911"/>
    <cellStyle name="注释 10 12 2" xfId="19286"/>
    <cellStyle name="注释 10 12 3" xfId="29155"/>
    <cellStyle name="注释 10 13" xfId="7050"/>
    <cellStyle name="注释 10 13 2" xfId="19287"/>
    <cellStyle name="注释 10 13 3" xfId="29294"/>
    <cellStyle name="注释 10 14" xfId="7153"/>
    <cellStyle name="注释 10 14 2" xfId="19288"/>
    <cellStyle name="注释 10 14 3" xfId="29397"/>
    <cellStyle name="注释 10 15" xfId="7188"/>
    <cellStyle name="注释 10 15 2" xfId="19289"/>
    <cellStyle name="注释 10 15 3" xfId="29432"/>
    <cellStyle name="注释 10 16" xfId="19283"/>
    <cellStyle name="注释 10 17" xfId="24902"/>
    <cellStyle name="注释 10 2" xfId="2688"/>
    <cellStyle name="注释 10 2 2" xfId="19290"/>
    <cellStyle name="注释 10 2 3" xfId="24959"/>
    <cellStyle name="注释 10 3" xfId="5165"/>
    <cellStyle name="注释 10 3 2" xfId="19291"/>
    <cellStyle name="注释 10 3 3" xfId="27409"/>
    <cellStyle name="注释 10 4" xfId="5364"/>
    <cellStyle name="注释 10 4 2" xfId="19292"/>
    <cellStyle name="注释 10 4 3" xfId="27608"/>
    <cellStyle name="注释 10 5" xfId="5563"/>
    <cellStyle name="注释 10 5 2" xfId="19293"/>
    <cellStyle name="注释 10 5 3" xfId="27807"/>
    <cellStyle name="注释 10 6" xfId="5762"/>
    <cellStyle name="注释 10 6 2" xfId="19294"/>
    <cellStyle name="注释 10 6 3" xfId="28006"/>
    <cellStyle name="注释 10 7" xfId="5960"/>
    <cellStyle name="注释 10 7 2" xfId="19295"/>
    <cellStyle name="注释 10 7 3" xfId="28204"/>
    <cellStyle name="注释 10 8" xfId="6158"/>
    <cellStyle name="注释 10 8 2" xfId="19296"/>
    <cellStyle name="注释 10 8 3" xfId="28402"/>
    <cellStyle name="注释 10 9" xfId="6356"/>
    <cellStyle name="注释 10 9 2" xfId="19297"/>
    <cellStyle name="注释 10 9 3" xfId="28600"/>
    <cellStyle name="注释 100" xfId="7463"/>
    <cellStyle name="注释 100 2" xfId="19298"/>
    <cellStyle name="注释 100 3" xfId="29707"/>
    <cellStyle name="注释 101" xfId="7535"/>
    <cellStyle name="注释 101 2" xfId="19299"/>
    <cellStyle name="注释 101 3" xfId="29779"/>
    <cellStyle name="注释 102" xfId="7538"/>
    <cellStyle name="注释 102 2" xfId="19300"/>
    <cellStyle name="注释 102 3" xfId="29782"/>
    <cellStyle name="注释 103" xfId="7525"/>
    <cellStyle name="注释 103 2" xfId="19301"/>
    <cellStyle name="注释 103 3" xfId="29769"/>
    <cellStyle name="注释 104" xfId="7548"/>
    <cellStyle name="注释 104 2" xfId="19302"/>
    <cellStyle name="注释 104 3" xfId="29792"/>
    <cellStyle name="注释 105" xfId="7620"/>
    <cellStyle name="注释 105 2" xfId="19303"/>
    <cellStyle name="注释 105 3" xfId="29864"/>
    <cellStyle name="注释 106" xfId="7611"/>
    <cellStyle name="注释 106 2" xfId="19304"/>
    <cellStyle name="注释 106 3" xfId="29855"/>
    <cellStyle name="注释 107" xfId="7605"/>
    <cellStyle name="注释 107 2" xfId="19305"/>
    <cellStyle name="注释 107 3" xfId="29849"/>
    <cellStyle name="注释 108" xfId="7631"/>
    <cellStyle name="注释 108 2" xfId="19306"/>
    <cellStyle name="注释 108 3" xfId="29875"/>
    <cellStyle name="注释 109" xfId="7706"/>
    <cellStyle name="注释 109 2" xfId="19307"/>
    <cellStyle name="注释 109 3" xfId="29950"/>
    <cellStyle name="注释 11" xfId="2697"/>
    <cellStyle name="注释 11 10" xfId="6556"/>
    <cellStyle name="注释 11 10 2" xfId="19309"/>
    <cellStyle name="注释 11 10 3" xfId="28800"/>
    <cellStyle name="注释 11 11" xfId="6743"/>
    <cellStyle name="注释 11 11 2" xfId="19310"/>
    <cellStyle name="注释 11 11 3" xfId="28987"/>
    <cellStyle name="注释 11 12" xfId="6913"/>
    <cellStyle name="注释 11 12 2" xfId="19311"/>
    <cellStyle name="注释 11 12 3" xfId="29157"/>
    <cellStyle name="注释 11 13" xfId="7052"/>
    <cellStyle name="注释 11 13 2" xfId="19312"/>
    <cellStyle name="注释 11 13 3" xfId="29296"/>
    <cellStyle name="注释 11 14" xfId="7155"/>
    <cellStyle name="注释 11 14 2" xfId="19313"/>
    <cellStyle name="注释 11 14 3" xfId="29399"/>
    <cellStyle name="注释 11 15" xfId="7189"/>
    <cellStyle name="注释 11 15 2" xfId="19314"/>
    <cellStyle name="注释 11 15 3" xfId="29433"/>
    <cellStyle name="注释 11 16" xfId="19308"/>
    <cellStyle name="注释 11 17" xfId="24968"/>
    <cellStyle name="注释 11 2" xfId="2744"/>
    <cellStyle name="注释 11 2 2" xfId="19315"/>
    <cellStyle name="注释 11 2 3" xfId="25014"/>
    <cellStyle name="注释 11 3" xfId="5167"/>
    <cellStyle name="注释 11 3 2" xfId="19316"/>
    <cellStyle name="注释 11 3 3" xfId="27411"/>
    <cellStyle name="注释 11 4" xfId="5366"/>
    <cellStyle name="注释 11 4 2" xfId="19317"/>
    <cellStyle name="注释 11 4 3" xfId="27610"/>
    <cellStyle name="注释 11 5" xfId="5565"/>
    <cellStyle name="注释 11 5 2" xfId="19318"/>
    <cellStyle name="注释 11 5 3" xfId="27809"/>
    <cellStyle name="注释 11 6" xfId="5764"/>
    <cellStyle name="注释 11 6 2" xfId="19319"/>
    <cellStyle name="注释 11 6 3" xfId="28008"/>
    <cellStyle name="注释 11 7" xfId="5962"/>
    <cellStyle name="注释 11 7 2" xfId="19320"/>
    <cellStyle name="注释 11 7 3" xfId="28206"/>
    <cellStyle name="注释 11 8" xfId="6160"/>
    <cellStyle name="注释 11 8 2" xfId="19321"/>
    <cellStyle name="注释 11 8 3" xfId="28404"/>
    <cellStyle name="注释 11 9" xfId="6358"/>
    <cellStyle name="注释 11 9 2" xfId="19322"/>
    <cellStyle name="注释 11 9 3" xfId="28602"/>
    <cellStyle name="注释 110" xfId="7695"/>
    <cellStyle name="注释 110 2" xfId="19323"/>
    <cellStyle name="注释 110 3" xfId="29939"/>
    <cellStyle name="注释 111" xfId="7688"/>
    <cellStyle name="注释 111 2" xfId="19324"/>
    <cellStyle name="注释 111 3" xfId="29932"/>
    <cellStyle name="注释 112" xfId="7715"/>
    <cellStyle name="注释 112 2" xfId="19325"/>
    <cellStyle name="注释 112 3" xfId="29959"/>
    <cellStyle name="注释 113" xfId="7799"/>
    <cellStyle name="注释 113 2" xfId="19326"/>
    <cellStyle name="注释 113 3" xfId="30043"/>
    <cellStyle name="注释 114" xfId="7774"/>
    <cellStyle name="注释 114 2" xfId="19327"/>
    <cellStyle name="注释 114 3" xfId="30018"/>
    <cellStyle name="注释 115" xfId="7821"/>
    <cellStyle name="注释 115 2" xfId="19328"/>
    <cellStyle name="注释 115 3" xfId="30065"/>
    <cellStyle name="注释 116" xfId="7826"/>
    <cellStyle name="注释 116 2" xfId="19329"/>
    <cellStyle name="注释 116 3" xfId="30070"/>
    <cellStyle name="注释 117" xfId="7808"/>
    <cellStyle name="注释 117 2" xfId="19330"/>
    <cellStyle name="注释 117 3" xfId="30052"/>
    <cellStyle name="注释 118" xfId="7855"/>
    <cellStyle name="注释 118 2" xfId="19331"/>
    <cellStyle name="注释 118 3" xfId="30099"/>
    <cellStyle name="注释 119" xfId="7830"/>
    <cellStyle name="注释 119 2" xfId="19332"/>
    <cellStyle name="注释 119 3" xfId="30074"/>
    <cellStyle name="注释 12" xfId="2706"/>
    <cellStyle name="注释 12 10" xfId="6558"/>
    <cellStyle name="注释 12 10 2" xfId="19334"/>
    <cellStyle name="注释 12 10 3" xfId="28802"/>
    <cellStyle name="注释 12 11" xfId="6745"/>
    <cellStyle name="注释 12 11 2" xfId="19335"/>
    <cellStyle name="注释 12 11 3" xfId="28989"/>
    <cellStyle name="注释 12 12" xfId="6915"/>
    <cellStyle name="注释 12 12 2" xfId="19336"/>
    <cellStyle name="注释 12 12 3" xfId="29159"/>
    <cellStyle name="注释 12 13" xfId="7053"/>
    <cellStyle name="注释 12 13 2" xfId="19337"/>
    <cellStyle name="注释 12 13 3" xfId="29297"/>
    <cellStyle name="注释 12 14" xfId="7156"/>
    <cellStyle name="注释 12 14 2" xfId="19338"/>
    <cellStyle name="注释 12 14 3" xfId="29400"/>
    <cellStyle name="注释 12 15" xfId="7190"/>
    <cellStyle name="注释 12 15 2" xfId="19339"/>
    <cellStyle name="注释 12 15 3" xfId="29434"/>
    <cellStyle name="注释 12 16" xfId="19333"/>
    <cellStyle name="注释 12 17" xfId="24977"/>
    <cellStyle name="注释 12 2" xfId="2751"/>
    <cellStyle name="注释 12 2 2" xfId="19340"/>
    <cellStyle name="注释 12 2 3" xfId="25021"/>
    <cellStyle name="注释 12 3" xfId="5169"/>
    <cellStyle name="注释 12 3 2" xfId="19341"/>
    <cellStyle name="注释 12 3 3" xfId="27413"/>
    <cellStyle name="注释 12 4" xfId="5368"/>
    <cellStyle name="注释 12 4 2" xfId="19342"/>
    <cellStyle name="注释 12 4 3" xfId="27612"/>
    <cellStyle name="注释 12 5" xfId="5567"/>
    <cellStyle name="注释 12 5 2" xfId="19343"/>
    <cellStyle name="注释 12 5 3" xfId="27811"/>
    <cellStyle name="注释 12 6" xfId="5766"/>
    <cellStyle name="注释 12 6 2" xfId="19344"/>
    <cellStyle name="注释 12 6 3" xfId="28010"/>
    <cellStyle name="注释 12 7" xfId="5964"/>
    <cellStyle name="注释 12 7 2" xfId="19345"/>
    <cellStyle name="注释 12 7 3" xfId="28208"/>
    <cellStyle name="注释 12 8" xfId="6162"/>
    <cellStyle name="注释 12 8 2" xfId="19346"/>
    <cellStyle name="注释 12 8 3" xfId="28406"/>
    <cellStyle name="注释 12 9" xfId="6360"/>
    <cellStyle name="注释 12 9 2" xfId="19347"/>
    <cellStyle name="注释 12 9 3" xfId="28604"/>
    <cellStyle name="注释 120" xfId="7870"/>
    <cellStyle name="注释 120 2" xfId="19348"/>
    <cellStyle name="注释 120 3" xfId="30114"/>
    <cellStyle name="注释 121" xfId="7824"/>
    <cellStyle name="注释 121 2" xfId="19349"/>
    <cellStyle name="注释 121 3" xfId="30068"/>
    <cellStyle name="注释 122" xfId="7919"/>
    <cellStyle name="注释 122 2" xfId="19350"/>
    <cellStyle name="注释 122 3" xfId="30163"/>
    <cellStyle name="注释 123" xfId="7931"/>
    <cellStyle name="注释 123 2" xfId="19351"/>
    <cellStyle name="注释 123 3" xfId="30175"/>
    <cellStyle name="注释 124" xfId="7957"/>
    <cellStyle name="注释 124 2" xfId="19352"/>
    <cellStyle name="注释 124 3" xfId="30201"/>
    <cellStyle name="注释 125" xfId="7973"/>
    <cellStyle name="注释 125 2" xfId="19353"/>
    <cellStyle name="注释 125 3" xfId="30217"/>
    <cellStyle name="注释 126" xfId="7996"/>
    <cellStyle name="注释 126 2" xfId="19354"/>
    <cellStyle name="注释 126 3" xfId="30240"/>
    <cellStyle name="注释 127" xfId="8017"/>
    <cellStyle name="注释 127 2" xfId="19355"/>
    <cellStyle name="注释 127 3" xfId="30261"/>
    <cellStyle name="注释 128" xfId="7912"/>
    <cellStyle name="注释 128 2" xfId="19356"/>
    <cellStyle name="注释 128 3" xfId="30156"/>
    <cellStyle name="注释 129" xfId="8066"/>
    <cellStyle name="注释 129 2" xfId="19357"/>
    <cellStyle name="注释 129 3" xfId="30310"/>
    <cellStyle name="注释 13" xfId="2715"/>
    <cellStyle name="注释 13 10" xfId="6560"/>
    <cellStyle name="注释 13 10 2" xfId="19359"/>
    <cellStyle name="注释 13 10 3" xfId="28804"/>
    <cellStyle name="注释 13 11" xfId="6747"/>
    <cellStyle name="注释 13 11 2" xfId="19360"/>
    <cellStyle name="注释 13 11 3" xfId="28991"/>
    <cellStyle name="注释 13 12" xfId="6917"/>
    <cellStyle name="注释 13 12 2" xfId="19361"/>
    <cellStyle name="注释 13 12 3" xfId="29161"/>
    <cellStyle name="注释 13 13" xfId="7055"/>
    <cellStyle name="注释 13 13 2" xfId="19362"/>
    <cellStyle name="注释 13 13 3" xfId="29299"/>
    <cellStyle name="注释 13 14" xfId="7158"/>
    <cellStyle name="注释 13 14 2" xfId="19363"/>
    <cellStyle name="注释 13 14 3" xfId="29402"/>
    <cellStyle name="注释 13 15" xfId="7191"/>
    <cellStyle name="注释 13 15 2" xfId="19364"/>
    <cellStyle name="注释 13 15 3" xfId="29435"/>
    <cellStyle name="注释 13 16" xfId="19358"/>
    <cellStyle name="注释 13 17" xfId="24986"/>
    <cellStyle name="注释 13 2" xfId="2758"/>
    <cellStyle name="注释 13 2 2" xfId="19365"/>
    <cellStyle name="注释 13 2 3" xfId="25028"/>
    <cellStyle name="注释 13 3" xfId="5171"/>
    <cellStyle name="注释 13 3 2" xfId="19366"/>
    <cellStyle name="注释 13 3 3" xfId="27415"/>
    <cellStyle name="注释 13 4" xfId="5370"/>
    <cellStyle name="注释 13 4 2" xfId="19367"/>
    <cellStyle name="注释 13 4 3" xfId="27614"/>
    <cellStyle name="注释 13 5" xfId="5569"/>
    <cellStyle name="注释 13 5 2" xfId="19368"/>
    <cellStyle name="注释 13 5 3" xfId="27813"/>
    <cellStyle name="注释 13 6" xfId="5768"/>
    <cellStyle name="注释 13 6 2" xfId="19369"/>
    <cellStyle name="注释 13 6 3" xfId="28012"/>
    <cellStyle name="注释 13 7" xfId="5966"/>
    <cellStyle name="注释 13 7 2" xfId="19370"/>
    <cellStyle name="注释 13 7 3" xfId="28210"/>
    <cellStyle name="注释 13 8" xfId="6164"/>
    <cellStyle name="注释 13 8 2" xfId="19371"/>
    <cellStyle name="注释 13 8 3" xfId="28408"/>
    <cellStyle name="注释 13 9" xfId="6362"/>
    <cellStyle name="注释 13 9 2" xfId="19372"/>
    <cellStyle name="注释 13 9 3" xfId="28606"/>
    <cellStyle name="注释 130" xfId="8076"/>
    <cellStyle name="注释 130 2" xfId="19373"/>
    <cellStyle name="注释 130 3" xfId="30320"/>
    <cellStyle name="注释 131" xfId="8105"/>
    <cellStyle name="注释 131 2" xfId="19374"/>
    <cellStyle name="注释 131 3" xfId="30349"/>
    <cellStyle name="注释 132" xfId="8119"/>
    <cellStyle name="注释 132 2" xfId="19375"/>
    <cellStyle name="注释 132 3" xfId="30363"/>
    <cellStyle name="注释 133" xfId="8145"/>
    <cellStyle name="注释 133 2" xfId="19376"/>
    <cellStyle name="注释 133 3" xfId="30389"/>
    <cellStyle name="注释 134" xfId="8163"/>
    <cellStyle name="注释 134 2" xfId="19377"/>
    <cellStyle name="注释 134 3" xfId="30407"/>
    <cellStyle name="注释 135" xfId="8212"/>
    <cellStyle name="注释 135 2" xfId="19378"/>
    <cellStyle name="注释 135 3" xfId="30456"/>
    <cellStyle name="注释 136" xfId="8215"/>
    <cellStyle name="注释 136 2" xfId="19379"/>
    <cellStyle name="注释 136 3" xfId="30459"/>
    <cellStyle name="注释 137" xfId="8225"/>
    <cellStyle name="注释 137 2" xfId="19380"/>
    <cellStyle name="注释 137 3" xfId="30469"/>
    <cellStyle name="注释 138" xfId="8253"/>
    <cellStyle name="注释 138 2" xfId="19381"/>
    <cellStyle name="注释 138 3" xfId="30497"/>
    <cellStyle name="注释 139" xfId="8265"/>
    <cellStyle name="注释 139 2" xfId="19382"/>
    <cellStyle name="注释 139 3" xfId="30509"/>
    <cellStyle name="注释 14" xfId="2723"/>
    <cellStyle name="注释 14 10" xfId="6562"/>
    <cellStyle name="注释 14 10 2" xfId="19384"/>
    <cellStyle name="注释 14 10 3" xfId="28806"/>
    <cellStyle name="注释 14 11" xfId="6748"/>
    <cellStyle name="注释 14 11 2" xfId="19385"/>
    <cellStyle name="注释 14 11 3" xfId="28992"/>
    <cellStyle name="注释 14 12" xfId="6918"/>
    <cellStyle name="注释 14 12 2" xfId="19386"/>
    <cellStyle name="注释 14 12 3" xfId="29162"/>
    <cellStyle name="注释 14 13" xfId="7056"/>
    <cellStyle name="注释 14 13 2" xfId="19387"/>
    <cellStyle name="注释 14 13 3" xfId="29300"/>
    <cellStyle name="注释 14 14" xfId="7159"/>
    <cellStyle name="注释 14 14 2" xfId="19388"/>
    <cellStyle name="注释 14 14 3" xfId="29403"/>
    <cellStyle name="注释 14 15" xfId="7192"/>
    <cellStyle name="注释 14 15 2" xfId="19389"/>
    <cellStyle name="注释 14 15 3" xfId="29436"/>
    <cellStyle name="注释 14 16" xfId="19383"/>
    <cellStyle name="注释 14 17" xfId="24994"/>
    <cellStyle name="注释 14 2" xfId="2765"/>
    <cellStyle name="注释 14 2 2" xfId="19390"/>
    <cellStyle name="注释 14 2 3" xfId="25035"/>
    <cellStyle name="注释 14 3" xfId="5173"/>
    <cellStyle name="注释 14 3 2" xfId="19391"/>
    <cellStyle name="注释 14 3 3" xfId="27417"/>
    <cellStyle name="注释 14 4" xfId="5372"/>
    <cellStyle name="注释 14 4 2" xfId="19392"/>
    <cellStyle name="注释 14 4 3" xfId="27616"/>
    <cellStyle name="注释 14 5" xfId="5571"/>
    <cellStyle name="注释 14 5 2" xfId="19393"/>
    <cellStyle name="注释 14 5 3" xfId="27815"/>
    <cellStyle name="注释 14 6" xfId="5770"/>
    <cellStyle name="注释 14 6 2" xfId="19394"/>
    <cellStyle name="注释 14 6 3" xfId="28014"/>
    <cellStyle name="注释 14 7" xfId="5968"/>
    <cellStyle name="注释 14 7 2" xfId="19395"/>
    <cellStyle name="注释 14 7 3" xfId="28212"/>
    <cellStyle name="注释 14 8" xfId="6166"/>
    <cellStyle name="注释 14 8 2" xfId="19396"/>
    <cellStyle name="注释 14 8 3" xfId="28410"/>
    <cellStyle name="注释 14 9" xfId="6364"/>
    <cellStyle name="注释 14 9 2" xfId="19397"/>
    <cellStyle name="注释 14 9 3" xfId="28608"/>
    <cellStyle name="注释 140" xfId="8287"/>
    <cellStyle name="注释 140 2" xfId="19398"/>
    <cellStyle name="注释 140 3" xfId="30531"/>
    <cellStyle name="注释 141" xfId="10094"/>
    <cellStyle name="注释 141 2" xfId="19399"/>
    <cellStyle name="注释 141 3" xfId="31182"/>
    <cellStyle name="注释 142" xfId="10091"/>
    <cellStyle name="注释 142 2" xfId="19400"/>
    <cellStyle name="注释 142 3" xfId="31179"/>
    <cellStyle name="注释 143" xfId="10159"/>
    <cellStyle name="注释 143 2" xfId="19401"/>
    <cellStyle name="注释 143 3" xfId="31247"/>
    <cellStyle name="注释 144" xfId="10148"/>
    <cellStyle name="注释 144 2" xfId="19402"/>
    <cellStyle name="注释 144 3" xfId="31236"/>
    <cellStyle name="注释 145" xfId="10169"/>
    <cellStyle name="注释 145 2" xfId="19403"/>
    <cellStyle name="注释 145 3" xfId="31257"/>
    <cellStyle name="注释 146" xfId="10177"/>
    <cellStyle name="注释 146 2" xfId="19404"/>
    <cellStyle name="注释 146 3" xfId="31265"/>
    <cellStyle name="注释 147" xfId="10135"/>
    <cellStyle name="注释 147 2" xfId="19405"/>
    <cellStyle name="注释 147 3" xfId="31223"/>
    <cellStyle name="注释 148" xfId="10196"/>
    <cellStyle name="注释 148 2" xfId="19406"/>
    <cellStyle name="注释 148 3" xfId="31284"/>
    <cellStyle name="注释 149" xfId="10207"/>
    <cellStyle name="注释 149 2" xfId="19407"/>
    <cellStyle name="注释 149 3" xfId="31295"/>
    <cellStyle name="注释 15" xfId="2732"/>
    <cellStyle name="注释 15 10" xfId="6564"/>
    <cellStyle name="注释 15 10 2" xfId="19409"/>
    <cellStyle name="注释 15 10 3" xfId="28808"/>
    <cellStyle name="注释 15 11" xfId="6750"/>
    <cellStyle name="注释 15 11 2" xfId="19410"/>
    <cellStyle name="注释 15 11 3" xfId="28994"/>
    <cellStyle name="注释 15 12" xfId="6920"/>
    <cellStyle name="注释 15 12 2" xfId="19411"/>
    <cellStyle name="注释 15 12 3" xfId="29164"/>
    <cellStyle name="注释 15 13" xfId="7057"/>
    <cellStyle name="注释 15 13 2" xfId="19412"/>
    <cellStyle name="注释 15 13 3" xfId="29301"/>
    <cellStyle name="注释 15 14" xfId="7160"/>
    <cellStyle name="注释 15 14 2" xfId="19413"/>
    <cellStyle name="注释 15 14 3" xfId="29404"/>
    <cellStyle name="注释 15 15" xfId="7193"/>
    <cellStyle name="注释 15 15 2" xfId="19414"/>
    <cellStyle name="注释 15 15 3" xfId="29437"/>
    <cellStyle name="注释 15 16" xfId="19408"/>
    <cellStyle name="注释 15 17" xfId="25003"/>
    <cellStyle name="注释 15 2" xfId="2786"/>
    <cellStyle name="注释 15 2 2" xfId="19415"/>
    <cellStyle name="注释 15 2 3" xfId="25055"/>
    <cellStyle name="注释 15 3" xfId="5175"/>
    <cellStyle name="注释 15 3 2" xfId="19416"/>
    <cellStyle name="注释 15 3 3" xfId="27419"/>
    <cellStyle name="注释 15 4" xfId="5374"/>
    <cellStyle name="注释 15 4 2" xfId="19417"/>
    <cellStyle name="注释 15 4 3" xfId="27618"/>
    <cellStyle name="注释 15 5" xfId="5573"/>
    <cellStyle name="注释 15 5 2" xfId="19418"/>
    <cellStyle name="注释 15 5 3" xfId="27817"/>
    <cellStyle name="注释 15 6" xfId="5772"/>
    <cellStyle name="注释 15 6 2" xfId="19419"/>
    <cellStyle name="注释 15 6 3" xfId="28016"/>
    <cellStyle name="注释 15 7" xfId="5970"/>
    <cellStyle name="注释 15 7 2" xfId="19420"/>
    <cellStyle name="注释 15 7 3" xfId="28214"/>
    <cellStyle name="注释 15 8" xfId="6168"/>
    <cellStyle name="注释 15 8 2" xfId="19421"/>
    <cellStyle name="注释 15 8 3" xfId="28412"/>
    <cellStyle name="注释 15 9" xfId="6366"/>
    <cellStyle name="注释 15 9 2" xfId="19422"/>
    <cellStyle name="注释 15 9 3" xfId="28610"/>
    <cellStyle name="注释 150" xfId="10242"/>
    <cellStyle name="注释 150 2" xfId="19423"/>
    <cellStyle name="注释 150 3" xfId="31330"/>
    <cellStyle name="注释 151" xfId="10330"/>
    <cellStyle name="注释 151 2" xfId="19424"/>
    <cellStyle name="注释 151 3" xfId="31418"/>
    <cellStyle name="注释 152" xfId="10319"/>
    <cellStyle name="注释 152 2" xfId="19425"/>
    <cellStyle name="注释 152 3" xfId="31407"/>
    <cellStyle name="注释 153" xfId="10340"/>
    <cellStyle name="注释 153 2" xfId="19426"/>
    <cellStyle name="注释 153 3" xfId="31428"/>
    <cellStyle name="注释 154" xfId="10347"/>
    <cellStyle name="注释 154 2" xfId="19427"/>
    <cellStyle name="注释 154 3" xfId="31435"/>
    <cellStyle name="注释 155" xfId="10431"/>
    <cellStyle name="注释 155 2" xfId="19428"/>
    <cellStyle name="注释 155 3" xfId="31519"/>
    <cellStyle name="注释 156" xfId="10420"/>
    <cellStyle name="注释 156 2" xfId="19429"/>
    <cellStyle name="注释 156 3" xfId="31508"/>
    <cellStyle name="注释 157" xfId="10441"/>
    <cellStyle name="注释 157 2" xfId="19430"/>
    <cellStyle name="注释 157 3" xfId="31529"/>
    <cellStyle name="注释 158" xfId="10404"/>
    <cellStyle name="注释 158 2" xfId="19431"/>
    <cellStyle name="注释 158 3" xfId="31492"/>
    <cellStyle name="注释 159" xfId="10462"/>
    <cellStyle name="注释 159 2" xfId="19432"/>
    <cellStyle name="注释 159 3" xfId="31550"/>
    <cellStyle name="注释 16" xfId="2774"/>
    <cellStyle name="注释 16 10" xfId="6566"/>
    <cellStyle name="注释 16 10 2" xfId="19434"/>
    <cellStyle name="注释 16 10 3" xfId="28810"/>
    <cellStyle name="注释 16 11" xfId="6751"/>
    <cellStyle name="注释 16 11 2" xfId="19435"/>
    <cellStyle name="注释 16 11 3" xfId="28995"/>
    <cellStyle name="注释 16 12" xfId="6921"/>
    <cellStyle name="注释 16 12 2" xfId="19436"/>
    <cellStyle name="注释 16 12 3" xfId="29165"/>
    <cellStyle name="注释 16 13" xfId="7058"/>
    <cellStyle name="注释 16 13 2" xfId="19437"/>
    <cellStyle name="注释 16 13 3" xfId="29302"/>
    <cellStyle name="注释 16 14" xfId="7161"/>
    <cellStyle name="注释 16 14 2" xfId="19438"/>
    <cellStyle name="注释 16 14 3" xfId="29405"/>
    <cellStyle name="注释 16 15" xfId="7194"/>
    <cellStyle name="注释 16 15 2" xfId="19439"/>
    <cellStyle name="注释 16 15 3" xfId="29438"/>
    <cellStyle name="注释 16 16" xfId="19433"/>
    <cellStyle name="注释 16 17" xfId="25044"/>
    <cellStyle name="注释 16 2" xfId="2793"/>
    <cellStyle name="注释 16 2 2" xfId="19440"/>
    <cellStyle name="注释 16 2 3" xfId="25062"/>
    <cellStyle name="注释 16 3" xfId="5177"/>
    <cellStyle name="注释 16 3 2" xfId="19441"/>
    <cellStyle name="注释 16 3 3" xfId="27421"/>
    <cellStyle name="注释 16 4" xfId="5376"/>
    <cellStyle name="注释 16 4 2" xfId="19442"/>
    <cellStyle name="注释 16 4 3" xfId="27620"/>
    <cellStyle name="注释 16 5" xfId="5575"/>
    <cellStyle name="注释 16 5 2" xfId="19443"/>
    <cellStyle name="注释 16 5 3" xfId="27819"/>
    <cellStyle name="注释 16 6" xfId="5774"/>
    <cellStyle name="注释 16 6 2" xfId="19444"/>
    <cellStyle name="注释 16 6 3" xfId="28018"/>
    <cellStyle name="注释 16 7" xfId="5972"/>
    <cellStyle name="注释 16 7 2" xfId="19445"/>
    <cellStyle name="注释 16 7 3" xfId="28216"/>
    <cellStyle name="注释 16 8" xfId="6170"/>
    <cellStyle name="注释 16 8 2" xfId="19446"/>
    <cellStyle name="注释 16 8 3" xfId="28414"/>
    <cellStyle name="注释 16 9" xfId="6368"/>
    <cellStyle name="注释 16 9 2" xfId="19447"/>
    <cellStyle name="注释 16 9 3" xfId="28612"/>
    <cellStyle name="注释 160" xfId="10488"/>
    <cellStyle name="注释 160 2" xfId="19448"/>
    <cellStyle name="注释 160 3" xfId="31576"/>
    <cellStyle name="注释 161" xfId="10497"/>
    <cellStyle name="注释 161 2" xfId="19449"/>
    <cellStyle name="注释 161 3" xfId="31585"/>
    <cellStyle name="注释 162" xfId="10586"/>
    <cellStyle name="注释 162 2" xfId="19450"/>
    <cellStyle name="注释 162 3" xfId="31674"/>
    <cellStyle name="注释 163" xfId="10575"/>
    <cellStyle name="注释 163 2" xfId="19451"/>
    <cellStyle name="注释 163 3" xfId="31663"/>
    <cellStyle name="注释 164" xfId="10643"/>
    <cellStyle name="注释 164 2" xfId="19452"/>
    <cellStyle name="注释 164 3" xfId="31731"/>
    <cellStyle name="注释 165" xfId="10646"/>
    <cellStyle name="注释 165 2" xfId="19453"/>
    <cellStyle name="注释 165 3" xfId="31734"/>
    <cellStyle name="注释 166" xfId="10633"/>
    <cellStyle name="注释 166 2" xfId="19454"/>
    <cellStyle name="注释 166 3" xfId="31721"/>
    <cellStyle name="注释 17" xfId="2803"/>
    <cellStyle name="注释 17 10" xfId="6568"/>
    <cellStyle name="注释 17 10 2" xfId="19456"/>
    <cellStyle name="注释 17 10 3" xfId="28812"/>
    <cellStyle name="注释 17 11" xfId="6753"/>
    <cellStyle name="注释 17 11 2" xfId="19457"/>
    <cellStyle name="注释 17 11 3" xfId="28997"/>
    <cellStyle name="注释 17 12" xfId="6923"/>
    <cellStyle name="注释 17 12 2" xfId="19458"/>
    <cellStyle name="注释 17 12 3" xfId="29167"/>
    <cellStyle name="注释 17 13" xfId="7059"/>
    <cellStyle name="注释 17 13 2" xfId="19459"/>
    <cellStyle name="注释 17 13 3" xfId="29303"/>
    <cellStyle name="注释 17 14" xfId="7162"/>
    <cellStyle name="注释 17 14 2" xfId="19460"/>
    <cellStyle name="注释 17 14 3" xfId="29406"/>
    <cellStyle name="注释 17 15" xfId="7195"/>
    <cellStyle name="注释 17 15 2" xfId="19461"/>
    <cellStyle name="注释 17 15 3" xfId="29439"/>
    <cellStyle name="注释 17 16" xfId="19455"/>
    <cellStyle name="注释 17 17" xfId="25072"/>
    <cellStyle name="注释 17 2" xfId="2813"/>
    <cellStyle name="注释 17 2 2" xfId="19462"/>
    <cellStyle name="注释 17 2 3" xfId="25081"/>
    <cellStyle name="注释 17 3" xfId="5179"/>
    <cellStyle name="注释 17 3 2" xfId="19463"/>
    <cellStyle name="注释 17 3 3" xfId="27423"/>
    <cellStyle name="注释 17 4" xfId="5378"/>
    <cellStyle name="注释 17 4 2" xfId="19464"/>
    <cellStyle name="注释 17 4 3" xfId="27622"/>
    <cellStyle name="注释 17 5" xfId="5577"/>
    <cellStyle name="注释 17 5 2" xfId="19465"/>
    <cellStyle name="注释 17 5 3" xfId="27821"/>
    <cellStyle name="注释 17 6" xfId="5776"/>
    <cellStyle name="注释 17 6 2" xfId="19466"/>
    <cellStyle name="注释 17 6 3" xfId="28020"/>
    <cellStyle name="注释 17 7" xfId="5974"/>
    <cellStyle name="注释 17 7 2" xfId="19467"/>
    <cellStyle name="注释 17 7 3" xfId="28218"/>
    <cellStyle name="注释 17 8" xfId="6172"/>
    <cellStyle name="注释 17 8 2" xfId="19468"/>
    <cellStyle name="注释 17 8 3" xfId="28416"/>
    <cellStyle name="注释 17 9" xfId="6370"/>
    <cellStyle name="注释 17 9 2" xfId="19469"/>
    <cellStyle name="注释 17 9 3" xfId="28614"/>
    <cellStyle name="注释 18" xfId="2826"/>
    <cellStyle name="注释 18 10" xfId="6570"/>
    <cellStyle name="注释 18 10 2" xfId="19471"/>
    <cellStyle name="注释 18 10 3" xfId="28814"/>
    <cellStyle name="注释 18 11" xfId="6754"/>
    <cellStyle name="注释 18 11 2" xfId="19472"/>
    <cellStyle name="注释 18 11 3" xfId="28998"/>
    <cellStyle name="注释 18 12" xfId="6924"/>
    <cellStyle name="注释 18 12 2" xfId="19473"/>
    <cellStyle name="注释 18 12 3" xfId="29168"/>
    <cellStyle name="注释 18 13" xfId="7060"/>
    <cellStyle name="注释 18 13 2" xfId="19474"/>
    <cellStyle name="注释 18 13 3" xfId="29304"/>
    <cellStyle name="注释 18 14" xfId="7163"/>
    <cellStyle name="注释 18 14 2" xfId="19475"/>
    <cellStyle name="注释 18 14 3" xfId="29407"/>
    <cellStyle name="注释 18 15" xfId="7196"/>
    <cellStyle name="注释 18 15 2" xfId="19476"/>
    <cellStyle name="注释 18 15 3" xfId="29440"/>
    <cellStyle name="注释 18 16" xfId="19470"/>
    <cellStyle name="注释 18 17" xfId="25093"/>
    <cellStyle name="注释 18 2" xfId="2858"/>
    <cellStyle name="注释 18 2 2" xfId="19477"/>
    <cellStyle name="注释 18 2 3" xfId="25106"/>
    <cellStyle name="注释 18 3" xfId="5181"/>
    <cellStyle name="注释 18 3 2" xfId="19478"/>
    <cellStyle name="注释 18 3 3" xfId="27425"/>
    <cellStyle name="注释 18 4" xfId="5380"/>
    <cellStyle name="注释 18 4 2" xfId="19479"/>
    <cellStyle name="注释 18 4 3" xfId="27624"/>
    <cellStyle name="注释 18 5" xfId="5579"/>
    <cellStyle name="注释 18 5 2" xfId="19480"/>
    <cellStyle name="注释 18 5 3" xfId="27823"/>
    <cellStyle name="注释 18 6" xfId="5778"/>
    <cellStyle name="注释 18 6 2" xfId="19481"/>
    <cellStyle name="注释 18 6 3" xfId="28022"/>
    <cellStyle name="注释 18 7" xfId="5976"/>
    <cellStyle name="注释 18 7 2" xfId="19482"/>
    <cellStyle name="注释 18 7 3" xfId="28220"/>
    <cellStyle name="注释 18 8" xfId="6174"/>
    <cellStyle name="注释 18 8 2" xfId="19483"/>
    <cellStyle name="注释 18 8 3" xfId="28418"/>
    <cellStyle name="注释 18 9" xfId="6372"/>
    <cellStyle name="注释 18 9 2" xfId="19484"/>
    <cellStyle name="注释 18 9 3" xfId="28616"/>
    <cellStyle name="注释 19" xfId="2866"/>
    <cellStyle name="注释 19 10" xfId="6572"/>
    <cellStyle name="注释 19 10 2" xfId="19486"/>
    <cellStyle name="注释 19 10 3" xfId="28816"/>
    <cellStyle name="注释 19 11" xfId="6756"/>
    <cellStyle name="注释 19 11 2" xfId="19487"/>
    <cellStyle name="注释 19 11 3" xfId="29000"/>
    <cellStyle name="注释 19 12" xfId="6926"/>
    <cellStyle name="注释 19 12 2" xfId="19488"/>
    <cellStyle name="注释 19 12 3" xfId="29170"/>
    <cellStyle name="注释 19 13" xfId="7061"/>
    <cellStyle name="注释 19 13 2" xfId="19489"/>
    <cellStyle name="注释 19 13 3" xfId="29305"/>
    <cellStyle name="注释 19 14" xfId="7164"/>
    <cellStyle name="注释 19 14 2" xfId="19490"/>
    <cellStyle name="注释 19 14 3" xfId="29408"/>
    <cellStyle name="注释 19 15" xfId="7197"/>
    <cellStyle name="注释 19 15 2" xfId="19491"/>
    <cellStyle name="注释 19 15 3" xfId="29441"/>
    <cellStyle name="注释 19 16" xfId="19485"/>
    <cellStyle name="注释 19 17" xfId="25114"/>
    <cellStyle name="注释 19 2" xfId="2930"/>
    <cellStyle name="注释 19 2 2" xfId="19492"/>
    <cellStyle name="注释 19 2 3" xfId="25175"/>
    <cellStyle name="注释 19 3" xfId="5183"/>
    <cellStyle name="注释 19 3 2" xfId="19493"/>
    <cellStyle name="注释 19 3 3" xfId="27427"/>
    <cellStyle name="注释 19 4" xfId="5382"/>
    <cellStyle name="注释 19 4 2" xfId="19494"/>
    <cellStyle name="注释 19 4 3" xfId="27626"/>
    <cellStyle name="注释 19 5" xfId="5581"/>
    <cellStyle name="注释 19 5 2" xfId="19495"/>
    <cellStyle name="注释 19 5 3" xfId="27825"/>
    <cellStyle name="注释 19 6" xfId="5780"/>
    <cellStyle name="注释 19 6 2" xfId="19496"/>
    <cellStyle name="注释 19 6 3" xfId="28024"/>
    <cellStyle name="注释 19 7" xfId="5978"/>
    <cellStyle name="注释 19 7 2" xfId="19497"/>
    <cellStyle name="注释 19 7 3" xfId="28222"/>
    <cellStyle name="注释 19 8" xfId="6176"/>
    <cellStyle name="注释 19 8 2" xfId="19498"/>
    <cellStyle name="注释 19 8 3" xfId="28420"/>
    <cellStyle name="注释 19 9" xfId="6374"/>
    <cellStyle name="注释 19 9 2" xfId="19499"/>
    <cellStyle name="注释 19 9 3" xfId="28618"/>
    <cellStyle name="注释 2" xfId="2558"/>
    <cellStyle name="注释 2 2" xfId="19500"/>
    <cellStyle name="注释 2 3" xfId="24833"/>
    <cellStyle name="注释 20" xfId="2876"/>
    <cellStyle name="注释 20 10" xfId="6575"/>
    <cellStyle name="注释 20 10 2" xfId="19502"/>
    <cellStyle name="注释 20 10 3" xfId="28819"/>
    <cellStyle name="注释 20 11" xfId="6758"/>
    <cellStyle name="注释 20 11 2" xfId="19503"/>
    <cellStyle name="注释 20 11 3" xfId="29002"/>
    <cellStyle name="注释 20 12" xfId="6928"/>
    <cellStyle name="注释 20 12 2" xfId="19504"/>
    <cellStyle name="注释 20 12 3" xfId="29172"/>
    <cellStyle name="注释 20 13" xfId="7062"/>
    <cellStyle name="注释 20 13 2" xfId="19505"/>
    <cellStyle name="注释 20 13 3" xfId="29306"/>
    <cellStyle name="注释 20 14" xfId="7165"/>
    <cellStyle name="注释 20 14 2" xfId="19506"/>
    <cellStyle name="注释 20 14 3" xfId="29409"/>
    <cellStyle name="注释 20 15" xfId="7198"/>
    <cellStyle name="注释 20 15 2" xfId="19507"/>
    <cellStyle name="注释 20 15 3" xfId="29442"/>
    <cellStyle name="注释 20 16" xfId="19501"/>
    <cellStyle name="注释 20 17" xfId="25124"/>
    <cellStyle name="注释 20 2" xfId="2938"/>
    <cellStyle name="注释 20 2 2" xfId="19508"/>
    <cellStyle name="注释 20 2 3" xfId="25183"/>
    <cellStyle name="注释 20 3" xfId="5186"/>
    <cellStyle name="注释 20 3 2" xfId="19509"/>
    <cellStyle name="注释 20 3 3" xfId="27430"/>
    <cellStyle name="注释 20 4" xfId="5385"/>
    <cellStyle name="注释 20 4 2" xfId="19510"/>
    <cellStyle name="注释 20 4 3" xfId="27629"/>
    <cellStyle name="注释 20 5" xfId="5584"/>
    <cellStyle name="注释 20 5 2" xfId="19511"/>
    <cellStyle name="注释 20 5 3" xfId="27828"/>
    <cellStyle name="注释 20 6" xfId="5783"/>
    <cellStyle name="注释 20 6 2" xfId="19512"/>
    <cellStyle name="注释 20 6 3" xfId="28027"/>
    <cellStyle name="注释 20 7" xfId="5981"/>
    <cellStyle name="注释 20 7 2" xfId="19513"/>
    <cellStyle name="注释 20 7 3" xfId="28225"/>
    <cellStyle name="注释 20 8" xfId="6179"/>
    <cellStyle name="注释 20 8 2" xfId="19514"/>
    <cellStyle name="注释 20 8 3" xfId="28423"/>
    <cellStyle name="注释 20 9" xfId="6377"/>
    <cellStyle name="注释 20 9 2" xfId="19515"/>
    <cellStyle name="注释 20 9 3" xfId="28621"/>
    <cellStyle name="注释 21" xfId="2884"/>
    <cellStyle name="注释 21 10" xfId="6577"/>
    <cellStyle name="注释 21 10 2" xfId="19517"/>
    <cellStyle name="注释 21 10 3" xfId="28821"/>
    <cellStyle name="注释 21 11" xfId="6759"/>
    <cellStyle name="注释 21 11 2" xfId="19518"/>
    <cellStyle name="注释 21 11 3" xfId="29003"/>
    <cellStyle name="注释 21 12" xfId="6929"/>
    <cellStyle name="注释 21 12 2" xfId="19519"/>
    <cellStyle name="注释 21 12 3" xfId="29173"/>
    <cellStyle name="注释 21 13" xfId="7063"/>
    <cellStyle name="注释 21 13 2" xfId="19520"/>
    <cellStyle name="注释 21 13 3" xfId="29307"/>
    <cellStyle name="注释 21 14" xfId="7166"/>
    <cellStyle name="注释 21 14 2" xfId="19521"/>
    <cellStyle name="注释 21 14 3" xfId="29410"/>
    <cellStyle name="注释 21 15" xfId="7199"/>
    <cellStyle name="注释 21 15 2" xfId="19522"/>
    <cellStyle name="注释 21 15 3" xfId="29443"/>
    <cellStyle name="注释 21 16" xfId="19516"/>
    <cellStyle name="注释 21 17" xfId="25132"/>
    <cellStyle name="注释 21 2" xfId="2945"/>
    <cellStyle name="注释 21 2 2" xfId="19523"/>
    <cellStyle name="注释 21 2 3" xfId="25190"/>
    <cellStyle name="注释 21 3" xfId="5188"/>
    <cellStyle name="注释 21 3 2" xfId="19524"/>
    <cellStyle name="注释 21 3 3" xfId="27432"/>
    <cellStyle name="注释 21 4" xfId="5387"/>
    <cellStyle name="注释 21 4 2" xfId="19525"/>
    <cellStyle name="注释 21 4 3" xfId="27631"/>
    <cellStyle name="注释 21 5" xfId="5586"/>
    <cellStyle name="注释 21 5 2" xfId="19526"/>
    <cellStyle name="注释 21 5 3" xfId="27830"/>
    <cellStyle name="注释 21 6" xfId="5785"/>
    <cellStyle name="注释 21 6 2" xfId="19527"/>
    <cellStyle name="注释 21 6 3" xfId="28029"/>
    <cellStyle name="注释 21 7" xfId="5983"/>
    <cellStyle name="注释 21 7 2" xfId="19528"/>
    <cellStyle name="注释 21 7 3" xfId="28227"/>
    <cellStyle name="注释 21 8" xfId="6181"/>
    <cellStyle name="注释 21 8 2" xfId="19529"/>
    <cellStyle name="注释 21 8 3" xfId="28425"/>
    <cellStyle name="注释 21 9" xfId="6379"/>
    <cellStyle name="注释 21 9 2" xfId="19530"/>
    <cellStyle name="注释 21 9 3" xfId="28623"/>
    <cellStyle name="注释 22" xfId="2899"/>
    <cellStyle name="注释 22 10" xfId="6579"/>
    <cellStyle name="注释 22 10 2" xfId="19532"/>
    <cellStyle name="注释 22 10 3" xfId="28823"/>
    <cellStyle name="注释 22 11" xfId="6761"/>
    <cellStyle name="注释 22 11 2" xfId="19533"/>
    <cellStyle name="注释 22 11 3" xfId="29005"/>
    <cellStyle name="注释 22 12" xfId="6931"/>
    <cellStyle name="注释 22 12 2" xfId="19534"/>
    <cellStyle name="注释 22 12 3" xfId="29175"/>
    <cellStyle name="注释 22 13" xfId="7064"/>
    <cellStyle name="注释 22 13 2" xfId="19535"/>
    <cellStyle name="注释 22 13 3" xfId="29308"/>
    <cellStyle name="注释 22 14" xfId="7167"/>
    <cellStyle name="注释 22 14 2" xfId="19536"/>
    <cellStyle name="注释 22 14 3" xfId="29411"/>
    <cellStyle name="注释 22 15" xfId="7200"/>
    <cellStyle name="注释 22 15 2" xfId="19537"/>
    <cellStyle name="注释 22 15 3" xfId="29444"/>
    <cellStyle name="注释 22 16" xfId="19531"/>
    <cellStyle name="注释 22 17" xfId="25145"/>
    <cellStyle name="注释 22 2" xfId="2952"/>
    <cellStyle name="注释 22 2 2" xfId="19538"/>
    <cellStyle name="注释 22 2 3" xfId="25197"/>
    <cellStyle name="注释 22 3" xfId="5190"/>
    <cellStyle name="注释 22 3 2" xfId="19539"/>
    <cellStyle name="注释 22 3 3" xfId="27434"/>
    <cellStyle name="注释 22 4" xfId="5389"/>
    <cellStyle name="注释 22 4 2" xfId="19540"/>
    <cellStyle name="注释 22 4 3" xfId="27633"/>
    <cellStyle name="注释 22 5" xfId="5588"/>
    <cellStyle name="注释 22 5 2" xfId="19541"/>
    <cellStyle name="注释 22 5 3" xfId="27832"/>
    <cellStyle name="注释 22 6" xfId="5787"/>
    <cellStyle name="注释 22 6 2" xfId="19542"/>
    <cellStyle name="注释 22 6 3" xfId="28031"/>
    <cellStyle name="注释 22 7" xfId="5985"/>
    <cellStyle name="注释 22 7 2" xfId="19543"/>
    <cellStyle name="注释 22 7 3" xfId="28229"/>
    <cellStyle name="注释 22 8" xfId="6183"/>
    <cellStyle name="注释 22 8 2" xfId="19544"/>
    <cellStyle name="注释 22 8 3" xfId="28427"/>
    <cellStyle name="注释 22 9" xfId="6381"/>
    <cellStyle name="注释 22 9 2" xfId="19545"/>
    <cellStyle name="注释 22 9 3" xfId="28625"/>
    <cellStyle name="注释 23" xfId="2906"/>
    <cellStyle name="注释 23 10" xfId="6581"/>
    <cellStyle name="注释 23 10 2" xfId="19547"/>
    <cellStyle name="注释 23 10 3" xfId="28825"/>
    <cellStyle name="注释 23 11" xfId="6762"/>
    <cellStyle name="注释 23 11 2" xfId="19548"/>
    <cellStyle name="注释 23 11 3" xfId="29006"/>
    <cellStyle name="注释 23 12" xfId="6932"/>
    <cellStyle name="注释 23 12 2" xfId="19549"/>
    <cellStyle name="注释 23 12 3" xfId="29176"/>
    <cellStyle name="注释 23 13" xfId="7065"/>
    <cellStyle name="注释 23 13 2" xfId="19550"/>
    <cellStyle name="注释 23 13 3" xfId="29309"/>
    <cellStyle name="注释 23 14" xfId="7168"/>
    <cellStyle name="注释 23 14 2" xfId="19551"/>
    <cellStyle name="注释 23 14 3" xfId="29412"/>
    <cellStyle name="注释 23 15" xfId="7201"/>
    <cellStyle name="注释 23 15 2" xfId="19552"/>
    <cellStyle name="注释 23 15 3" xfId="29445"/>
    <cellStyle name="注释 23 16" xfId="19546"/>
    <cellStyle name="注释 23 17" xfId="25152"/>
    <cellStyle name="注释 23 2" xfId="2959"/>
    <cellStyle name="注释 23 2 2" xfId="19553"/>
    <cellStyle name="注释 23 2 3" xfId="25204"/>
    <cellStyle name="注释 23 3" xfId="5192"/>
    <cellStyle name="注释 23 3 2" xfId="19554"/>
    <cellStyle name="注释 23 3 3" xfId="27436"/>
    <cellStyle name="注释 23 4" xfId="5391"/>
    <cellStyle name="注释 23 4 2" xfId="19555"/>
    <cellStyle name="注释 23 4 3" xfId="27635"/>
    <cellStyle name="注释 23 5" xfId="5590"/>
    <cellStyle name="注释 23 5 2" xfId="19556"/>
    <cellStyle name="注释 23 5 3" xfId="27834"/>
    <cellStyle name="注释 23 6" xfId="5789"/>
    <cellStyle name="注释 23 6 2" xfId="19557"/>
    <cellStyle name="注释 23 6 3" xfId="28033"/>
    <cellStyle name="注释 23 7" xfId="5987"/>
    <cellStyle name="注释 23 7 2" xfId="19558"/>
    <cellStyle name="注释 23 7 3" xfId="28231"/>
    <cellStyle name="注释 23 8" xfId="6185"/>
    <cellStyle name="注释 23 8 2" xfId="19559"/>
    <cellStyle name="注释 23 8 3" xfId="28429"/>
    <cellStyle name="注释 23 9" xfId="6383"/>
    <cellStyle name="注释 23 9 2" xfId="19560"/>
    <cellStyle name="注释 23 9 3" xfId="28627"/>
    <cellStyle name="注释 24" xfId="2917"/>
    <cellStyle name="注释 24 10" xfId="6583"/>
    <cellStyle name="注释 24 10 2" xfId="19562"/>
    <cellStyle name="注释 24 10 3" xfId="28827"/>
    <cellStyle name="注释 24 11" xfId="6764"/>
    <cellStyle name="注释 24 11 2" xfId="19563"/>
    <cellStyle name="注释 24 11 3" xfId="29008"/>
    <cellStyle name="注释 24 12" xfId="6934"/>
    <cellStyle name="注释 24 12 2" xfId="19564"/>
    <cellStyle name="注释 24 12 3" xfId="29178"/>
    <cellStyle name="注释 24 13" xfId="7066"/>
    <cellStyle name="注释 24 13 2" xfId="19565"/>
    <cellStyle name="注释 24 13 3" xfId="29310"/>
    <cellStyle name="注释 24 14" xfId="7169"/>
    <cellStyle name="注释 24 14 2" xfId="19566"/>
    <cellStyle name="注释 24 14 3" xfId="29413"/>
    <cellStyle name="注释 24 15" xfId="7202"/>
    <cellStyle name="注释 24 15 2" xfId="19567"/>
    <cellStyle name="注释 24 15 3" xfId="29446"/>
    <cellStyle name="注释 24 16" xfId="19561"/>
    <cellStyle name="注释 24 17" xfId="25163"/>
    <cellStyle name="注释 24 2" xfId="2966"/>
    <cellStyle name="注释 24 2 2" xfId="19568"/>
    <cellStyle name="注释 24 2 3" xfId="25211"/>
    <cellStyle name="注释 24 3" xfId="5194"/>
    <cellStyle name="注释 24 3 2" xfId="19569"/>
    <cellStyle name="注释 24 3 3" xfId="27438"/>
    <cellStyle name="注释 24 4" xfId="5393"/>
    <cellStyle name="注释 24 4 2" xfId="19570"/>
    <cellStyle name="注释 24 4 3" xfId="27637"/>
    <cellStyle name="注释 24 5" xfId="5592"/>
    <cellStyle name="注释 24 5 2" xfId="19571"/>
    <cellStyle name="注释 24 5 3" xfId="27836"/>
    <cellStyle name="注释 24 6" xfId="5791"/>
    <cellStyle name="注释 24 6 2" xfId="19572"/>
    <cellStyle name="注释 24 6 3" xfId="28035"/>
    <cellStyle name="注释 24 7" xfId="5989"/>
    <cellStyle name="注释 24 7 2" xfId="19573"/>
    <cellStyle name="注释 24 7 3" xfId="28233"/>
    <cellStyle name="注释 24 8" xfId="6187"/>
    <cellStyle name="注释 24 8 2" xfId="19574"/>
    <cellStyle name="注释 24 8 3" xfId="28431"/>
    <cellStyle name="注释 24 9" xfId="6385"/>
    <cellStyle name="注释 24 9 2" xfId="19575"/>
    <cellStyle name="注释 24 9 3" xfId="28629"/>
    <cellStyle name="注释 25" xfId="2978"/>
    <cellStyle name="注释 25 10" xfId="6765"/>
    <cellStyle name="注释 25 10 2" xfId="19577"/>
    <cellStyle name="注释 25 10 3" xfId="29009"/>
    <cellStyle name="注释 25 11" xfId="6935"/>
    <cellStyle name="注释 25 11 2" xfId="19578"/>
    <cellStyle name="注释 25 11 3" xfId="29179"/>
    <cellStyle name="注释 25 12" xfId="7067"/>
    <cellStyle name="注释 25 12 2" xfId="19579"/>
    <cellStyle name="注释 25 12 3" xfId="29311"/>
    <cellStyle name="注释 25 13" xfId="7170"/>
    <cellStyle name="注释 25 13 2" xfId="19580"/>
    <cellStyle name="注释 25 13 3" xfId="29414"/>
    <cellStyle name="注释 25 14" xfId="7203"/>
    <cellStyle name="注释 25 14 2" xfId="19581"/>
    <cellStyle name="注释 25 14 3" xfId="29447"/>
    <cellStyle name="注释 25 15" xfId="19576"/>
    <cellStyle name="注释 25 16" xfId="25222"/>
    <cellStyle name="注释 25 2" xfId="5196"/>
    <cellStyle name="注释 25 2 2" xfId="19582"/>
    <cellStyle name="注释 25 2 3" xfId="27440"/>
    <cellStyle name="注释 25 3" xfId="5395"/>
    <cellStyle name="注释 25 3 2" xfId="19583"/>
    <cellStyle name="注释 25 3 3" xfId="27639"/>
    <cellStyle name="注释 25 4" xfId="5594"/>
    <cellStyle name="注释 25 4 2" xfId="19584"/>
    <cellStyle name="注释 25 4 3" xfId="27838"/>
    <cellStyle name="注释 25 5" xfId="5793"/>
    <cellStyle name="注释 25 5 2" xfId="19585"/>
    <cellStyle name="注释 25 5 3" xfId="28037"/>
    <cellStyle name="注释 25 6" xfId="5991"/>
    <cellStyle name="注释 25 6 2" xfId="19586"/>
    <cellStyle name="注释 25 6 3" xfId="28235"/>
    <cellStyle name="注释 25 7" xfId="6189"/>
    <cellStyle name="注释 25 7 2" xfId="19587"/>
    <cellStyle name="注释 25 7 3" xfId="28433"/>
    <cellStyle name="注释 25 8" xfId="6387"/>
    <cellStyle name="注释 25 8 2" xfId="19588"/>
    <cellStyle name="注释 25 8 3" xfId="28631"/>
    <cellStyle name="注释 25 9" xfId="6585"/>
    <cellStyle name="注释 25 9 2" xfId="19589"/>
    <cellStyle name="注释 25 9 3" xfId="28829"/>
    <cellStyle name="注释 26" xfId="2985"/>
    <cellStyle name="注释 26 10" xfId="6766"/>
    <cellStyle name="注释 26 10 2" xfId="19591"/>
    <cellStyle name="注释 26 10 3" xfId="29010"/>
    <cellStyle name="注释 26 11" xfId="6936"/>
    <cellStyle name="注释 26 11 2" xfId="19592"/>
    <cellStyle name="注释 26 11 3" xfId="29180"/>
    <cellStyle name="注释 26 12" xfId="7068"/>
    <cellStyle name="注释 26 12 2" xfId="19593"/>
    <cellStyle name="注释 26 12 3" xfId="29312"/>
    <cellStyle name="注释 26 13" xfId="7171"/>
    <cellStyle name="注释 26 13 2" xfId="19594"/>
    <cellStyle name="注释 26 13 3" xfId="29415"/>
    <cellStyle name="注释 26 14" xfId="7204"/>
    <cellStyle name="注释 26 14 2" xfId="19595"/>
    <cellStyle name="注释 26 14 3" xfId="29448"/>
    <cellStyle name="注释 26 15" xfId="19590"/>
    <cellStyle name="注释 26 16" xfId="25229"/>
    <cellStyle name="注释 26 2" xfId="5197"/>
    <cellStyle name="注释 26 2 2" xfId="19596"/>
    <cellStyle name="注释 26 2 3" xfId="27441"/>
    <cellStyle name="注释 26 3" xfId="5396"/>
    <cellStyle name="注释 26 3 2" xfId="19597"/>
    <cellStyle name="注释 26 3 3" xfId="27640"/>
    <cellStyle name="注释 26 4" xfId="5595"/>
    <cellStyle name="注释 26 4 2" xfId="19598"/>
    <cellStyle name="注释 26 4 3" xfId="27839"/>
    <cellStyle name="注释 26 5" xfId="5794"/>
    <cellStyle name="注释 26 5 2" xfId="19599"/>
    <cellStyle name="注释 26 5 3" xfId="28038"/>
    <cellStyle name="注释 26 6" xfId="5992"/>
    <cellStyle name="注释 26 6 2" xfId="19600"/>
    <cellStyle name="注释 26 6 3" xfId="28236"/>
    <cellStyle name="注释 26 7" xfId="6190"/>
    <cellStyle name="注释 26 7 2" xfId="19601"/>
    <cellStyle name="注释 26 7 3" xfId="28434"/>
    <cellStyle name="注释 26 8" xfId="6388"/>
    <cellStyle name="注释 26 8 2" xfId="19602"/>
    <cellStyle name="注释 26 8 3" xfId="28632"/>
    <cellStyle name="注释 26 9" xfId="6586"/>
    <cellStyle name="注释 26 9 2" xfId="19603"/>
    <cellStyle name="注释 26 9 3" xfId="28830"/>
    <cellStyle name="注释 27" xfId="3025"/>
    <cellStyle name="注释 27 2" xfId="19604"/>
    <cellStyle name="注释 27 3" xfId="25269"/>
    <cellStyle name="注释 28" xfId="3014"/>
    <cellStyle name="注释 28 2" xfId="19605"/>
    <cellStyle name="注释 28 3" xfId="25258"/>
    <cellStyle name="注释 29" xfId="3007"/>
    <cellStyle name="注释 29 2" xfId="19606"/>
    <cellStyle name="注释 29 3" xfId="25251"/>
    <cellStyle name="注释 3" xfId="2563"/>
    <cellStyle name="注释 3 10" xfId="6588"/>
    <cellStyle name="注释 3 10 2" xfId="19608"/>
    <cellStyle name="注释 3 10 3" xfId="28832"/>
    <cellStyle name="注释 3 11" xfId="6767"/>
    <cellStyle name="注释 3 11 2" xfId="19609"/>
    <cellStyle name="注释 3 11 3" xfId="29011"/>
    <cellStyle name="注释 3 12" xfId="6937"/>
    <cellStyle name="注释 3 12 2" xfId="19610"/>
    <cellStyle name="注释 3 12 3" xfId="29181"/>
    <cellStyle name="注释 3 13" xfId="7069"/>
    <cellStyle name="注释 3 13 2" xfId="19611"/>
    <cellStyle name="注释 3 13 3" xfId="29313"/>
    <cellStyle name="注释 3 14" xfId="7172"/>
    <cellStyle name="注释 3 14 2" xfId="19612"/>
    <cellStyle name="注释 3 14 3" xfId="29416"/>
    <cellStyle name="注释 3 15" xfId="7205"/>
    <cellStyle name="注释 3 15 2" xfId="19613"/>
    <cellStyle name="注释 3 15 3" xfId="29449"/>
    <cellStyle name="注释 3 16" xfId="19607"/>
    <cellStyle name="注释 3 17" xfId="24835"/>
    <cellStyle name="注释 3 2" xfId="2639"/>
    <cellStyle name="注释 3 2 2" xfId="19614"/>
    <cellStyle name="注释 3 2 3" xfId="24910"/>
    <cellStyle name="注释 3 3" xfId="5199"/>
    <cellStyle name="注释 3 3 2" xfId="19615"/>
    <cellStyle name="注释 3 3 3" xfId="27443"/>
    <cellStyle name="注释 3 4" xfId="5398"/>
    <cellStyle name="注释 3 4 2" xfId="19616"/>
    <cellStyle name="注释 3 4 3" xfId="27642"/>
    <cellStyle name="注释 3 5" xfId="5597"/>
    <cellStyle name="注释 3 5 2" xfId="19617"/>
    <cellStyle name="注释 3 5 3" xfId="27841"/>
    <cellStyle name="注释 3 6" xfId="5796"/>
    <cellStyle name="注释 3 6 2" xfId="19618"/>
    <cellStyle name="注释 3 6 3" xfId="28040"/>
    <cellStyle name="注释 3 7" xfId="5994"/>
    <cellStyle name="注释 3 7 2" xfId="19619"/>
    <cellStyle name="注释 3 7 3" xfId="28238"/>
    <cellStyle name="注释 3 8" xfId="6192"/>
    <cellStyle name="注释 3 8 2" xfId="19620"/>
    <cellStyle name="注释 3 8 3" xfId="28436"/>
    <cellStyle name="注释 3 9" xfId="6390"/>
    <cellStyle name="注释 3 9 2" xfId="19621"/>
    <cellStyle name="注释 3 9 3" xfId="28634"/>
    <cellStyle name="注释 30" xfId="3034"/>
    <cellStyle name="注释 30 2" xfId="19622"/>
    <cellStyle name="注释 30 3" xfId="25278"/>
    <cellStyle name="注释 31" xfId="3093"/>
    <cellStyle name="注释 31 2" xfId="19623"/>
    <cellStyle name="注释 31 3" xfId="25337"/>
    <cellStyle name="注释 32" xfId="3096"/>
    <cellStyle name="注释 32 10" xfId="6770"/>
    <cellStyle name="注释 32 10 2" xfId="19625"/>
    <cellStyle name="注释 32 10 3" xfId="29014"/>
    <cellStyle name="注释 32 11" xfId="6940"/>
    <cellStyle name="注释 32 11 2" xfId="19626"/>
    <cellStyle name="注释 32 11 3" xfId="29184"/>
    <cellStyle name="注释 32 12" xfId="7070"/>
    <cellStyle name="注释 32 12 2" xfId="19627"/>
    <cellStyle name="注释 32 12 3" xfId="29314"/>
    <cellStyle name="注释 32 13" xfId="7173"/>
    <cellStyle name="注释 32 13 2" xfId="19628"/>
    <cellStyle name="注释 32 13 3" xfId="29417"/>
    <cellStyle name="注释 32 14" xfId="7206"/>
    <cellStyle name="注释 32 14 2" xfId="19629"/>
    <cellStyle name="注释 32 14 3" xfId="29450"/>
    <cellStyle name="注释 32 15" xfId="19624"/>
    <cellStyle name="注释 32 16" xfId="25340"/>
    <cellStyle name="注释 32 2" xfId="5203"/>
    <cellStyle name="注释 32 2 2" xfId="19630"/>
    <cellStyle name="注释 32 2 3" xfId="27447"/>
    <cellStyle name="注释 32 3" xfId="5402"/>
    <cellStyle name="注释 32 3 2" xfId="19631"/>
    <cellStyle name="注释 32 3 3" xfId="27646"/>
    <cellStyle name="注释 32 4" xfId="5601"/>
    <cellStyle name="注释 32 4 2" xfId="19632"/>
    <cellStyle name="注释 32 4 3" xfId="27845"/>
    <cellStyle name="注释 32 5" xfId="5800"/>
    <cellStyle name="注释 32 5 2" xfId="19633"/>
    <cellStyle name="注释 32 5 3" xfId="28044"/>
    <cellStyle name="注释 32 6" xfId="5998"/>
    <cellStyle name="注释 32 6 2" xfId="19634"/>
    <cellStyle name="注释 32 6 3" xfId="28242"/>
    <cellStyle name="注释 32 7" xfId="6196"/>
    <cellStyle name="注释 32 7 2" xfId="19635"/>
    <cellStyle name="注释 32 7 3" xfId="28440"/>
    <cellStyle name="注释 32 8" xfId="6394"/>
    <cellStyle name="注释 32 8 2" xfId="19636"/>
    <cellStyle name="注释 32 8 3" xfId="28638"/>
    <cellStyle name="注释 32 9" xfId="6592"/>
    <cellStyle name="注释 32 9 2" xfId="19637"/>
    <cellStyle name="注释 32 9 3" xfId="28836"/>
    <cellStyle name="注释 33" xfId="3159"/>
    <cellStyle name="注释 33 10" xfId="6771"/>
    <cellStyle name="注释 33 10 2" xfId="19639"/>
    <cellStyle name="注释 33 10 3" xfId="29015"/>
    <cellStyle name="注释 33 11" xfId="6941"/>
    <cellStyle name="注释 33 11 2" xfId="19640"/>
    <cellStyle name="注释 33 11 3" xfId="29185"/>
    <cellStyle name="注释 33 12" xfId="7071"/>
    <cellStyle name="注释 33 12 2" xfId="19641"/>
    <cellStyle name="注释 33 12 3" xfId="29315"/>
    <cellStyle name="注释 33 13" xfId="7174"/>
    <cellStyle name="注释 33 13 2" xfId="19642"/>
    <cellStyle name="注释 33 13 3" xfId="29418"/>
    <cellStyle name="注释 33 14" xfId="7207"/>
    <cellStyle name="注释 33 14 2" xfId="19643"/>
    <cellStyle name="注释 33 14 3" xfId="29451"/>
    <cellStyle name="注释 33 15" xfId="19638"/>
    <cellStyle name="注释 33 16" xfId="25403"/>
    <cellStyle name="注释 33 2" xfId="5204"/>
    <cellStyle name="注释 33 2 2" xfId="19644"/>
    <cellStyle name="注释 33 2 3" xfId="27448"/>
    <cellStyle name="注释 33 3" xfId="5403"/>
    <cellStyle name="注释 33 3 2" xfId="19645"/>
    <cellStyle name="注释 33 3 3" xfId="27647"/>
    <cellStyle name="注释 33 4" xfId="5602"/>
    <cellStyle name="注释 33 4 2" xfId="19646"/>
    <cellStyle name="注释 33 4 3" xfId="27846"/>
    <cellStyle name="注释 33 5" xfId="5801"/>
    <cellStyle name="注释 33 5 2" xfId="19647"/>
    <cellStyle name="注释 33 5 3" xfId="28045"/>
    <cellStyle name="注释 33 6" xfId="5999"/>
    <cellStyle name="注释 33 6 2" xfId="19648"/>
    <cellStyle name="注释 33 6 3" xfId="28243"/>
    <cellStyle name="注释 33 7" xfId="6197"/>
    <cellStyle name="注释 33 7 2" xfId="19649"/>
    <cellStyle name="注释 33 7 3" xfId="28441"/>
    <cellStyle name="注释 33 8" xfId="6395"/>
    <cellStyle name="注释 33 8 2" xfId="19650"/>
    <cellStyle name="注释 33 8 3" xfId="28639"/>
    <cellStyle name="注释 33 9" xfId="6593"/>
    <cellStyle name="注释 33 9 2" xfId="19651"/>
    <cellStyle name="注释 33 9 3" xfId="28837"/>
    <cellStyle name="注释 34" xfId="3144"/>
    <cellStyle name="注释 34 2" xfId="19652"/>
    <cellStyle name="注释 34 3" xfId="25388"/>
    <cellStyle name="注释 35" xfId="3140"/>
    <cellStyle name="注释 35 2" xfId="19653"/>
    <cellStyle name="注释 35 3" xfId="25384"/>
    <cellStyle name="注释 36" xfId="3167"/>
    <cellStyle name="注释 36 2" xfId="19654"/>
    <cellStyle name="注释 36 3" xfId="25411"/>
    <cellStyle name="注释 37" xfId="3127"/>
    <cellStyle name="注释 37 2" xfId="19655"/>
    <cellStyle name="注释 37 3" xfId="25371"/>
    <cellStyle name="注释 38" xfId="3183"/>
    <cellStyle name="注释 38 2" xfId="19656"/>
    <cellStyle name="注释 38 3" xfId="25427"/>
    <cellStyle name="注释 39" xfId="3214"/>
    <cellStyle name="注释 39 2" xfId="19657"/>
    <cellStyle name="注释 39 3" xfId="25458"/>
    <cellStyle name="注释 4" xfId="2573"/>
    <cellStyle name="注释 4 10" xfId="6598"/>
    <cellStyle name="注释 4 10 2" xfId="19659"/>
    <cellStyle name="注释 4 10 3" xfId="28842"/>
    <cellStyle name="注释 4 11" xfId="6775"/>
    <cellStyle name="注释 4 11 2" xfId="19660"/>
    <cellStyle name="注释 4 11 3" xfId="29019"/>
    <cellStyle name="注释 4 12" xfId="6945"/>
    <cellStyle name="注释 4 12 2" xfId="19661"/>
    <cellStyle name="注释 4 12 3" xfId="29189"/>
    <cellStyle name="注释 4 13" xfId="7072"/>
    <cellStyle name="注释 4 13 2" xfId="19662"/>
    <cellStyle name="注释 4 13 3" xfId="29316"/>
    <cellStyle name="注释 4 14" xfId="7175"/>
    <cellStyle name="注释 4 14 2" xfId="19663"/>
    <cellStyle name="注释 4 14 3" xfId="29419"/>
    <cellStyle name="注释 4 15" xfId="7208"/>
    <cellStyle name="注释 4 15 2" xfId="19664"/>
    <cellStyle name="注释 4 15 3" xfId="29452"/>
    <cellStyle name="注释 4 16" xfId="19658"/>
    <cellStyle name="注释 4 17" xfId="24844"/>
    <cellStyle name="注释 4 2" xfId="2646"/>
    <cellStyle name="注释 4 2 2" xfId="19665"/>
    <cellStyle name="注释 4 2 3" xfId="24917"/>
    <cellStyle name="注释 4 3" xfId="5209"/>
    <cellStyle name="注释 4 3 2" xfId="19666"/>
    <cellStyle name="注释 4 3 3" xfId="27453"/>
    <cellStyle name="注释 4 4" xfId="5408"/>
    <cellStyle name="注释 4 4 2" xfId="19667"/>
    <cellStyle name="注释 4 4 3" xfId="27652"/>
    <cellStyle name="注释 4 5" xfId="5607"/>
    <cellStyle name="注释 4 5 2" xfId="19668"/>
    <cellStyle name="注释 4 5 3" xfId="27851"/>
    <cellStyle name="注释 4 6" xfId="5806"/>
    <cellStyle name="注释 4 6 2" xfId="19669"/>
    <cellStyle name="注释 4 6 3" xfId="28050"/>
    <cellStyle name="注释 4 7" xfId="6004"/>
    <cellStyle name="注释 4 7 2" xfId="19670"/>
    <cellStyle name="注释 4 7 3" xfId="28248"/>
    <cellStyle name="注释 4 8" xfId="6202"/>
    <cellStyle name="注释 4 8 2" xfId="19671"/>
    <cellStyle name="注释 4 8 3" xfId="28446"/>
    <cellStyle name="注释 4 9" xfId="6400"/>
    <cellStyle name="注释 4 9 2" xfId="19672"/>
    <cellStyle name="注释 4 9 3" xfId="28644"/>
    <cellStyle name="注释 40" xfId="3235"/>
    <cellStyle name="注释 40 2" xfId="19673"/>
    <cellStyle name="注释 40 3" xfId="25479"/>
    <cellStyle name="注释 41" xfId="3256"/>
    <cellStyle name="注释 41 2" xfId="19674"/>
    <cellStyle name="注释 41 3" xfId="25500"/>
    <cellStyle name="注释 42" xfId="3277"/>
    <cellStyle name="注释 42 2" xfId="19675"/>
    <cellStyle name="注释 42 3" xfId="25521"/>
    <cellStyle name="注释 43" xfId="3298"/>
    <cellStyle name="注释 43 2" xfId="19676"/>
    <cellStyle name="注释 43 3" xfId="25542"/>
    <cellStyle name="注释 44" xfId="3319"/>
    <cellStyle name="注释 44 2" xfId="19677"/>
    <cellStyle name="注释 44 3" xfId="25563"/>
    <cellStyle name="注释 45" xfId="3396"/>
    <cellStyle name="注释 45 2" xfId="19678"/>
    <cellStyle name="注释 45 3" xfId="25640"/>
    <cellStyle name="注释 46" xfId="3399"/>
    <cellStyle name="注释 46 2" xfId="19679"/>
    <cellStyle name="注释 46 3" xfId="25643"/>
    <cellStyle name="注释 47" xfId="3455"/>
    <cellStyle name="注释 47 10" xfId="6782"/>
    <cellStyle name="注释 47 10 2" xfId="19681"/>
    <cellStyle name="注释 47 10 3" xfId="29026"/>
    <cellStyle name="注释 47 11" xfId="6952"/>
    <cellStyle name="注释 47 11 2" xfId="19682"/>
    <cellStyle name="注释 47 11 3" xfId="29196"/>
    <cellStyle name="注释 47 12" xfId="7073"/>
    <cellStyle name="注释 47 12 2" xfId="19683"/>
    <cellStyle name="注释 47 12 3" xfId="29317"/>
    <cellStyle name="注释 47 13" xfId="7176"/>
    <cellStyle name="注释 47 13 2" xfId="19684"/>
    <cellStyle name="注释 47 13 3" xfId="29420"/>
    <cellStyle name="注释 47 14" xfId="7209"/>
    <cellStyle name="注释 47 14 2" xfId="19685"/>
    <cellStyle name="注释 47 14 3" xfId="29453"/>
    <cellStyle name="注释 47 15" xfId="19680"/>
    <cellStyle name="注释 47 16" xfId="25699"/>
    <cellStyle name="注释 47 2" xfId="5217"/>
    <cellStyle name="注释 47 2 2" xfId="19686"/>
    <cellStyle name="注释 47 2 3" xfId="27461"/>
    <cellStyle name="注释 47 3" xfId="5416"/>
    <cellStyle name="注释 47 3 2" xfId="19687"/>
    <cellStyle name="注释 47 3 3" xfId="27660"/>
    <cellStyle name="注释 47 4" xfId="5615"/>
    <cellStyle name="注释 47 4 2" xfId="19688"/>
    <cellStyle name="注释 47 4 3" xfId="27859"/>
    <cellStyle name="注释 47 5" xfId="5814"/>
    <cellStyle name="注释 47 5 2" xfId="19689"/>
    <cellStyle name="注释 47 5 3" xfId="28058"/>
    <cellStyle name="注释 47 6" xfId="6012"/>
    <cellStyle name="注释 47 6 2" xfId="19690"/>
    <cellStyle name="注释 47 6 3" xfId="28256"/>
    <cellStyle name="注释 47 7" xfId="6210"/>
    <cellStyle name="注释 47 7 2" xfId="19691"/>
    <cellStyle name="注释 47 7 3" xfId="28454"/>
    <cellStyle name="注释 47 8" xfId="6408"/>
    <cellStyle name="注释 47 8 2" xfId="19692"/>
    <cellStyle name="注释 47 8 3" xfId="28652"/>
    <cellStyle name="注释 47 9" xfId="6606"/>
    <cellStyle name="注释 47 9 2" xfId="19693"/>
    <cellStyle name="注释 47 9 3" xfId="28850"/>
    <cellStyle name="注释 48" xfId="3440"/>
    <cellStyle name="注释 48 2" xfId="19694"/>
    <cellStyle name="注释 48 3" xfId="25684"/>
    <cellStyle name="注释 49" xfId="3436"/>
    <cellStyle name="注释 49 2" xfId="19695"/>
    <cellStyle name="注释 49 3" xfId="25680"/>
    <cellStyle name="注释 5" xfId="2580"/>
    <cellStyle name="注释 5 10" xfId="6609"/>
    <cellStyle name="注释 5 10 2" xfId="19697"/>
    <cellStyle name="注释 5 10 3" xfId="28853"/>
    <cellStyle name="注释 5 11" xfId="6785"/>
    <cellStyle name="注释 5 11 2" xfId="19698"/>
    <cellStyle name="注释 5 11 3" xfId="29029"/>
    <cellStyle name="注释 5 12" xfId="6955"/>
    <cellStyle name="注释 5 12 2" xfId="19699"/>
    <cellStyle name="注释 5 12 3" xfId="29199"/>
    <cellStyle name="注释 5 13" xfId="7074"/>
    <cellStyle name="注释 5 13 2" xfId="19700"/>
    <cellStyle name="注释 5 13 3" xfId="29318"/>
    <cellStyle name="注释 5 14" xfId="7177"/>
    <cellStyle name="注释 5 14 2" xfId="19701"/>
    <cellStyle name="注释 5 14 3" xfId="29421"/>
    <cellStyle name="注释 5 15" xfId="7210"/>
    <cellStyle name="注释 5 15 2" xfId="19702"/>
    <cellStyle name="注释 5 15 3" xfId="29454"/>
    <cellStyle name="注释 5 16" xfId="19696"/>
    <cellStyle name="注释 5 17" xfId="24851"/>
    <cellStyle name="注释 5 2" xfId="2653"/>
    <cellStyle name="注释 5 2 2" xfId="19703"/>
    <cellStyle name="注释 5 2 3" xfId="24924"/>
    <cellStyle name="注释 5 3" xfId="5220"/>
    <cellStyle name="注释 5 3 2" xfId="19704"/>
    <cellStyle name="注释 5 3 3" xfId="27464"/>
    <cellStyle name="注释 5 4" xfId="5419"/>
    <cellStyle name="注释 5 4 2" xfId="19705"/>
    <cellStyle name="注释 5 4 3" xfId="27663"/>
    <cellStyle name="注释 5 5" xfId="5618"/>
    <cellStyle name="注释 5 5 2" xfId="19706"/>
    <cellStyle name="注释 5 5 3" xfId="27862"/>
    <cellStyle name="注释 5 6" xfId="5817"/>
    <cellStyle name="注释 5 6 2" xfId="19707"/>
    <cellStyle name="注释 5 6 3" xfId="28061"/>
    <cellStyle name="注释 5 7" xfId="6015"/>
    <cellStyle name="注释 5 7 2" xfId="19708"/>
    <cellStyle name="注释 5 7 3" xfId="28259"/>
    <cellStyle name="注释 5 8" xfId="6213"/>
    <cellStyle name="注释 5 8 2" xfId="19709"/>
    <cellStyle name="注释 5 8 3" xfId="28457"/>
    <cellStyle name="注释 5 9" xfId="6411"/>
    <cellStyle name="注释 5 9 2" xfId="19710"/>
    <cellStyle name="注释 5 9 3" xfId="28655"/>
    <cellStyle name="注释 50" xfId="3463"/>
    <cellStyle name="注释 50 2" xfId="19711"/>
    <cellStyle name="注释 50 3" xfId="25707"/>
    <cellStyle name="注释 51" xfId="3544"/>
    <cellStyle name="注释 51 10" xfId="6788"/>
    <cellStyle name="注释 51 10 2" xfId="19713"/>
    <cellStyle name="注释 51 10 3" xfId="29032"/>
    <cellStyle name="注释 51 11" xfId="6958"/>
    <cellStyle name="注释 51 11 2" xfId="19714"/>
    <cellStyle name="注释 51 11 3" xfId="29202"/>
    <cellStyle name="注释 51 12" xfId="7075"/>
    <cellStyle name="注释 51 12 2" xfId="19715"/>
    <cellStyle name="注释 51 12 3" xfId="29319"/>
    <cellStyle name="注释 51 13" xfId="7178"/>
    <cellStyle name="注释 51 13 2" xfId="19716"/>
    <cellStyle name="注释 51 13 3" xfId="29422"/>
    <cellStyle name="注释 51 14" xfId="7211"/>
    <cellStyle name="注释 51 14 2" xfId="19717"/>
    <cellStyle name="注释 51 14 3" xfId="29455"/>
    <cellStyle name="注释 51 15" xfId="19712"/>
    <cellStyle name="注释 51 16" xfId="25788"/>
    <cellStyle name="注释 51 2" xfId="5223"/>
    <cellStyle name="注释 51 2 2" xfId="19718"/>
    <cellStyle name="注释 51 2 3" xfId="27467"/>
    <cellStyle name="注释 51 3" xfId="5422"/>
    <cellStyle name="注释 51 3 2" xfId="19719"/>
    <cellStyle name="注释 51 3 3" xfId="27666"/>
    <cellStyle name="注释 51 4" xfId="5621"/>
    <cellStyle name="注释 51 4 2" xfId="19720"/>
    <cellStyle name="注释 51 4 3" xfId="27865"/>
    <cellStyle name="注释 51 5" xfId="5820"/>
    <cellStyle name="注释 51 5 2" xfId="19721"/>
    <cellStyle name="注释 51 5 3" xfId="28064"/>
    <cellStyle name="注释 51 6" xfId="6018"/>
    <cellStyle name="注释 51 6 2" xfId="19722"/>
    <cellStyle name="注释 51 6 3" xfId="28262"/>
    <cellStyle name="注释 51 7" xfId="6216"/>
    <cellStyle name="注释 51 7 2" xfId="19723"/>
    <cellStyle name="注释 51 7 3" xfId="28460"/>
    <cellStyle name="注释 51 8" xfId="6414"/>
    <cellStyle name="注释 51 8 2" xfId="19724"/>
    <cellStyle name="注释 51 8 3" xfId="28658"/>
    <cellStyle name="注释 51 9" xfId="6612"/>
    <cellStyle name="注释 51 9 2" xfId="19725"/>
    <cellStyle name="注释 51 9 3" xfId="28856"/>
    <cellStyle name="注释 52" xfId="3533"/>
    <cellStyle name="注释 52 2" xfId="19726"/>
    <cellStyle name="注释 52 3" xfId="25777"/>
    <cellStyle name="注释 53" xfId="3526"/>
    <cellStyle name="注释 53 2" xfId="19727"/>
    <cellStyle name="注释 53 3" xfId="25770"/>
    <cellStyle name="注释 54" xfId="3553"/>
    <cellStyle name="注释 54 2" xfId="19728"/>
    <cellStyle name="注释 54 3" xfId="25797"/>
    <cellStyle name="注释 55" xfId="3636"/>
    <cellStyle name="注释 55 10" xfId="6791"/>
    <cellStyle name="注释 55 10 2" xfId="19730"/>
    <cellStyle name="注释 55 10 3" xfId="29035"/>
    <cellStyle name="注释 55 11" xfId="6961"/>
    <cellStyle name="注释 55 11 2" xfId="19731"/>
    <cellStyle name="注释 55 11 3" xfId="29205"/>
    <cellStyle name="注释 55 12" xfId="7076"/>
    <cellStyle name="注释 55 12 2" xfId="19732"/>
    <cellStyle name="注释 55 12 3" xfId="29320"/>
    <cellStyle name="注释 55 13" xfId="7179"/>
    <cellStyle name="注释 55 13 2" xfId="19733"/>
    <cellStyle name="注释 55 13 3" xfId="29423"/>
    <cellStyle name="注释 55 14" xfId="7212"/>
    <cellStyle name="注释 55 14 2" xfId="19734"/>
    <cellStyle name="注释 55 14 3" xfId="29456"/>
    <cellStyle name="注释 55 15" xfId="19729"/>
    <cellStyle name="注释 55 16" xfId="25880"/>
    <cellStyle name="注释 55 2" xfId="5227"/>
    <cellStyle name="注释 55 2 2" xfId="19735"/>
    <cellStyle name="注释 55 2 3" xfId="27471"/>
    <cellStyle name="注释 55 3" xfId="5426"/>
    <cellStyle name="注释 55 3 2" xfId="19736"/>
    <cellStyle name="注释 55 3 3" xfId="27670"/>
    <cellStyle name="注释 55 4" xfId="5625"/>
    <cellStyle name="注释 55 4 2" xfId="19737"/>
    <cellStyle name="注释 55 4 3" xfId="27869"/>
    <cellStyle name="注释 55 5" xfId="5824"/>
    <cellStyle name="注释 55 5 2" xfId="19738"/>
    <cellStyle name="注释 55 5 3" xfId="28068"/>
    <cellStyle name="注释 55 6" xfId="6022"/>
    <cellStyle name="注释 55 6 2" xfId="19739"/>
    <cellStyle name="注释 55 6 3" xfId="28266"/>
    <cellStyle name="注释 55 7" xfId="6220"/>
    <cellStyle name="注释 55 7 2" xfId="19740"/>
    <cellStyle name="注释 55 7 3" xfId="28464"/>
    <cellStyle name="注释 55 8" xfId="6418"/>
    <cellStyle name="注释 55 8 2" xfId="19741"/>
    <cellStyle name="注释 55 8 3" xfId="28662"/>
    <cellStyle name="注释 55 9" xfId="6616"/>
    <cellStyle name="注释 55 9 2" xfId="19742"/>
    <cellStyle name="注释 55 9 3" xfId="28860"/>
    <cellStyle name="注释 56" xfId="3615"/>
    <cellStyle name="注释 56 2" xfId="19743"/>
    <cellStyle name="注释 56 3" xfId="25859"/>
    <cellStyle name="注释 57" xfId="3610"/>
    <cellStyle name="注释 57 2" xfId="19744"/>
    <cellStyle name="注释 57 3" xfId="25854"/>
    <cellStyle name="注释 58" xfId="3639"/>
    <cellStyle name="注释 58 2" xfId="19745"/>
    <cellStyle name="注释 58 3" xfId="25883"/>
    <cellStyle name="注释 59" xfId="3719"/>
    <cellStyle name="注释 59 2" xfId="19746"/>
    <cellStyle name="注释 59 3" xfId="25963"/>
    <cellStyle name="注释 6" xfId="2587"/>
    <cellStyle name="注释 6 10" xfId="6620"/>
    <cellStyle name="注释 6 10 2" xfId="19748"/>
    <cellStyle name="注释 6 10 3" xfId="28864"/>
    <cellStyle name="注释 6 11" xfId="6794"/>
    <cellStyle name="注释 6 11 2" xfId="19749"/>
    <cellStyle name="注释 6 11 3" xfId="29038"/>
    <cellStyle name="注释 6 12" xfId="6964"/>
    <cellStyle name="注释 6 12 2" xfId="19750"/>
    <cellStyle name="注释 6 12 3" xfId="29208"/>
    <cellStyle name="注释 6 13" xfId="7077"/>
    <cellStyle name="注释 6 13 2" xfId="19751"/>
    <cellStyle name="注释 6 13 3" xfId="29321"/>
    <cellStyle name="注释 6 14" xfId="7180"/>
    <cellStyle name="注释 6 14 2" xfId="19752"/>
    <cellStyle name="注释 6 14 3" xfId="29424"/>
    <cellStyle name="注释 6 15" xfId="7213"/>
    <cellStyle name="注释 6 15 2" xfId="19753"/>
    <cellStyle name="注释 6 15 3" xfId="29457"/>
    <cellStyle name="注释 6 16" xfId="19747"/>
    <cellStyle name="注释 6 17" xfId="24858"/>
    <cellStyle name="注释 6 2" xfId="2660"/>
    <cellStyle name="注释 6 2 2" xfId="19754"/>
    <cellStyle name="注释 6 2 3" xfId="24931"/>
    <cellStyle name="注释 6 3" xfId="5231"/>
    <cellStyle name="注释 6 3 2" xfId="19755"/>
    <cellStyle name="注释 6 3 3" xfId="27475"/>
    <cellStyle name="注释 6 4" xfId="5430"/>
    <cellStyle name="注释 6 4 2" xfId="19756"/>
    <cellStyle name="注释 6 4 3" xfId="27674"/>
    <cellStyle name="注释 6 5" xfId="5629"/>
    <cellStyle name="注释 6 5 2" xfId="19757"/>
    <cellStyle name="注释 6 5 3" xfId="27873"/>
    <cellStyle name="注释 6 6" xfId="5828"/>
    <cellStyle name="注释 6 6 2" xfId="19758"/>
    <cellStyle name="注释 6 6 3" xfId="28072"/>
    <cellStyle name="注释 6 7" xfId="6026"/>
    <cellStyle name="注释 6 7 2" xfId="19759"/>
    <cellStyle name="注释 6 7 3" xfId="28270"/>
    <cellStyle name="注释 6 8" xfId="6224"/>
    <cellStyle name="注释 6 8 2" xfId="19760"/>
    <cellStyle name="注释 6 8 3" xfId="28468"/>
    <cellStyle name="注释 6 9" xfId="6422"/>
    <cellStyle name="注释 6 9 2" xfId="19761"/>
    <cellStyle name="注释 6 9 3" xfId="28666"/>
    <cellStyle name="注释 60" xfId="3722"/>
    <cellStyle name="注释 60 2" xfId="19762"/>
    <cellStyle name="注释 60 3" xfId="25966"/>
    <cellStyle name="注释 61" xfId="3709"/>
    <cellStyle name="注释 61 2" xfId="19763"/>
    <cellStyle name="注释 61 3" xfId="25953"/>
    <cellStyle name="注释 62" xfId="3732"/>
    <cellStyle name="注释 62 2" xfId="19764"/>
    <cellStyle name="注释 62 3" xfId="25976"/>
    <cellStyle name="注释 63" xfId="3805"/>
    <cellStyle name="注释 63 2" xfId="19765"/>
    <cellStyle name="注释 63 3" xfId="26049"/>
    <cellStyle name="注释 64" xfId="3795"/>
    <cellStyle name="注释 64 2" xfId="19766"/>
    <cellStyle name="注释 64 3" xfId="26039"/>
    <cellStyle name="注释 65" xfId="3789"/>
    <cellStyle name="注释 65 2" xfId="19767"/>
    <cellStyle name="注释 65 3" xfId="26033"/>
    <cellStyle name="注释 66" xfId="3815"/>
    <cellStyle name="注释 66 2" xfId="19768"/>
    <cellStyle name="注释 66 3" xfId="26059"/>
    <cellStyle name="注释 67" xfId="3890"/>
    <cellStyle name="注释 67 10" xfId="6799"/>
    <cellStyle name="注释 67 10 2" xfId="19770"/>
    <cellStyle name="注释 67 10 3" xfId="29043"/>
    <cellStyle name="注释 67 11" xfId="6969"/>
    <cellStyle name="注释 67 11 2" xfId="19771"/>
    <cellStyle name="注释 67 11 3" xfId="29213"/>
    <cellStyle name="注释 67 12" xfId="7078"/>
    <cellStyle name="注释 67 12 2" xfId="19772"/>
    <cellStyle name="注释 67 12 3" xfId="29322"/>
    <cellStyle name="注释 67 13" xfId="7181"/>
    <cellStyle name="注释 67 13 2" xfId="19773"/>
    <cellStyle name="注释 67 13 3" xfId="29425"/>
    <cellStyle name="注释 67 14" xfId="7214"/>
    <cellStyle name="注释 67 14 2" xfId="19774"/>
    <cellStyle name="注释 67 14 3" xfId="29458"/>
    <cellStyle name="注释 67 15" xfId="19769"/>
    <cellStyle name="注释 67 16" xfId="26134"/>
    <cellStyle name="注释 67 2" xfId="5238"/>
    <cellStyle name="注释 67 2 2" xfId="19775"/>
    <cellStyle name="注释 67 2 3" xfId="27482"/>
    <cellStyle name="注释 67 3" xfId="5437"/>
    <cellStyle name="注释 67 3 2" xfId="19776"/>
    <cellStyle name="注释 67 3 3" xfId="27681"/>
    <cellStyle name="注释 67 4" xfId="5636"/>
    <cellStyle name="注释 67 4 2" xfId="19777"/>
    <cellStyle name="注释 67 4 3" xfId="27880"/>
    <cellStyle name="注释 67 5" xfId="5835"/>
    <cellStyle name="注释 67 5 2" xfId="19778"/>
    <cellStyle name="注释 67 5 3" xfId="28079"/>
    <cellStyle name="注释 67 6" xfId="6033"/>
    <cellStyle name="注释 67 6 2" xfId="19779"/>
    <cellStyle name="注释 67 6 3" xfId="28277"/>
    <cellStyle name="注释 67 7" xfId="6231"/>
    <cellStyle name="注释 67 7 2" xfId="19780"/>
    <cellStyle name="注释 67 7 3" xfId="28475"/>
    <cellStyle name="注释 67 8" xfId="6429"/>
    <cellStyle name="注释 67 8 2" xfId="19781"/>
    <cellStyle name="注释 67 8 3" xfId="28673"/>
    <cellStyle name="注释 67 9" xfId="6627"/>
    <cellStyle name="注释 67 9 2" xfId="19782"/>
    <cellStyle name="注释 67 9 3" xfId="28871"/>
    <cellStyle name="注释 68" xfId="3875"/>
    <cellStyle name="注释 68 2" xfId="19783"/>
    <cellStyle name="注释 68 3" xfId="26119"/>
    <cellStyle name="注释 69" xfId="3871"/>
    <cellStyle name="注释 69 2" xfId="19784"/>
    <cellStyle name="注释 69 3" xfId="26115"/>
    <cellStyle name="注释 7" xfId="2596"/>
    <cellStyle name="注释 7 10" xfId="6629"/>
    <cellStyle name="注释 7 10 2" xfId="19786"/>
    <cellStyle name="注释 7 10 3" xfId="28873"/>
    <cellStyle name="注释 7 11" xfId="6801"/>
    <cellStyle name="注释 7 11 2" xfId="19787"/>
    <cellStyle name="注释 7 11 3" xfId="29045"/>
    <cellStyle name="注释 7 12" xfId="6971"/>
    <cellStyle name="注释 7 12 2" xfId="19788"/>
    <cellStyle name="注释 7 12 3" xfId="29215"/>
    <cellStyle name="注释 7 13" xfId="7079"/>
    <cellStyle name="注释 7 13 2" xfId="19789"/>
    <cellStyle name="注释 7 13 3" xfId="29323"/>
    <cellStyle name="注释 7 14" xfId="7182"/>
    <cellStyle name="注释 7 14 2" xfId="19790"/>
    <cellStyle name="注释 7 14 3" xfId="29426"/>
    <cellStyle name="注释 7 15" xfId="7215"/>
    <cellStyle name="注释 7 15 2" xfId="19791"/>
    <cellStyle name="注释 7 15 3" xfId="29459"/>
    <cellStyle name="注释 7 16" xfId="19785"/>
    <cellStyle name="注释 7 17" xfId="24867"/>
    <cellStyle name="注释 7 2" xfId="2667"/>
    <cellStyle name="注释 7 2 2" xfId="19792"/>
    <cellStyle name="注释 7 2 3" xfId="24938"/>
    <cellStyle name="注释 7 3" xfId="5240"/>
    <cellStyle name="注释 7 3 2" xfId="19793"/>
    <cellStyle name="注释 7 3 3" xfId="27484"/>
    <cellStyle name="注释 7 4" xfId="5439"/>
    <cellStyle name="注释 7 4 2" xfId="19794"/>
    <cellStyle name="注释 7 4 3" xfId="27683"/>
    <cellStyle name="注释 7 5" xfId="5638"/>
    <cellStyle name="注释 7 5 2" xfId="19795"/>
    <cellStyle name="注释 7 5 3" xfId="27882"/>
    <cellStyle name="注释 7 6" xfId="5837"/>
    <cellStyle name="注释 7 6 2" xfId="19796"/>
    <cellStyle name="注释 7 6 3" xfId="28081"/>
    <cellStyle name="注释 7 7" xfId="6035"/>
    <cellStyle name="注释 7 7 2" xfId="19797"/>
    <cellStyle name="注释 7 7 3" xfId="28279"/>
    <cellStyle name="注释 7 8" xfId="6233"/>
    <cellStyle name="注释 7 8 2" xfId="19798"/>
    <cellStyle name="注释 7 8 3" xfId="28477"/>
    <cellStyle name="注释 7 9" xfId="6431"/>
    <cellStyle name="注释 7 9 2" xfId="19799"/>
    <cellStyle name="注释 7 9 3" xfId="28675"/>
    <cellStyle name="注释 70" xfId="3898"/>
    <cellStyle name="注释 70 2" xfId="19800"/>
    <cellStyle name="注释 70 3" xfId="26142"/>
    <cellStyle name="注释 71" xfId="3976"/>
    <cellStyle name="注释 71 10" xfId="6803"/>
    <cellStyle name="注释 71 10 2" xfId="19802"/>
    <cellStyle name="注释 71 10 3" xfId="29047"/>
    <cellStyle name="注释 71 11" xfId="6973"/>
    <cellStyle name="注释 71 11 2" xfId="19803"/>
    <cellStyle name="注释 71 11 3" xfId="29217"/>
    <cellStyle name="注释 71 12" xfId="7080"/>
    <cellStyle name="注释 71 12 2" xfId="19804"/>
    <cellStyle name="注释 71 12 3" xfId="29324"/>
    <cellStyle name="注释 71 13" xfId="7183"/>
    <cellStyle name="注释 71 13 2" xfId="19805"/>
    <cellStyle name="注释 71 13 3" xfId="29427"/>
    <cellStyle name="注释 71 14" xfId="7216"/>
    <cellStyle name="注释 71 14 2" xfId="19806"/>
    <cellStyle name="注释 71 14 3" xfId="29460"/>
    <cellStyle name="注释 71 15" xfId="19801"/>
    <cellStyle name="注释 71 16" xfId="26220"/>
    <cellStyle name="注释 71 2" xfId="5243"/>
    <cellStyle name="注释 71 2 2" xfId="19807"/>
    <cellStyle name="注释 71 2 3" xfId="27487"/>
    <cellStyle name="注释 71 3" xfId="5442"/>
    <cellStyle name="注释 71 3 2" xfId="19808"/>
    <cellStyle name="注释 71 3 3" xfId="27686"/>
    <cellStyle name="注释 71 4" xfId="5641"/>
    <cellStyle name="注释 71 4 2" xfId="19809"/>
    <cellStyle name="注释 71 4 3" xfId="27885"/>
    <cellStyle name="注释 71 5" xfId="5840"/>
    <cellStyle name="注释 71 5 2" xfId="19810"/>
    <cellStyle name="注释 71 5 3" xfId="28084"/>
    <cellStyle name="注释 71 6" xfId="6038"/>
    <cellStyle name="注释 71 6 2" xfId="19811"/>
    <cellStyle name="注释 71 6 3" xfId="28282"/>
    <cellStyle name="注释 71 7" xfId="6236"/>
    <cellStyle name="注释 71 7 2" xfId="19812"/>
    <cellStyle name="注释 71 7 3" xfId="28480"/>
    <cellStyle name="注释 71 8" xfId="6434"/>
    <cellStyle name="注释 71 8 2" xfId="19813"/>
    <cellStyle name="注释 71 8 3" xfId="28678"/>
    <cellStyle name="注释 71 9" xfId="6632"/>
    <cellStyle name="注释 71 9 2" xfId="19814"/>
    <cellStyle name="注释 71 9 3" xfId="28876"/>
    <cellStyle name="注释 72" xfId="3965"/>
    <cellStyle name="注释 72 2" xfId="19815"/>
    <cellStyle name="注释 72 3" xfId="26209"/>
    <cellStyle name="注释 73" xfId="3986"/>
    <cellStyle name="注释 73 2" xfId="19816"/>
    <cellStyle name="注释 73 3" xfId="26230"/>
    <cellStyle name="注释 74" xfId="3993"/>
    <cellStyle name="注释 74 2" xfId="19817"/>
    <cellStyle name="注释 74 3" xfId="26237"/>
    <cellStyle name="注释 75" xfId="4071"/>
    <cellStyle name="注释 75 10" xfId="6806"/>
    <cellStyle name="注释 75 10 2" xfId="19819"/>
    <cellStyle name="注释 75 10 3" xfId="29050"/>
    <cellStyle name="注释 75 11" xfId="6976"/>
    <cellStyle name="注释 75 11 2" xfId="19820"/>
    <cellStyle name="注释 75 11 3" xfId="29220"/>
    <cellStyle name="注释 75 12" xfId="7081"/>
    <cellStyle name="注释 75 12 2" xfId="19821"/>
    <cellStyle name="注释 75 12 3" xfId="29325"/>
    <cellStyle name="注释 75 13" xfId="7184"/>
    <cellStyle name="注释 75 13 2" xfId="19822"/>
    <cellStyle name="注释 75 13 3" xfId="29428"/>
    <cellStyle name="注释 75 14" xfId="7217"/>
    <cellStyle name="注释 75 14 2" xfId="19823"/>
    <cellStyle name="注释 75 14 3" xfId="29461"/>
    <cellStyle name="注释 75 15" xfId="19818"/>
    <cellStyle name="注释 75 16" xfId="26315"/>
    <cellStyle name="注释 75 2" xfId="5246"/>
    <cellStyle name="注释 75 2 2" xfId="19824"/>
    <cellStyle name="注释 75 2 3" xfId="27490"/>
    <cellStyle name="注释 75 3" xfId="5445"/>
    <cellStyle name="注释 75 3 2" xfId="19825"/>
    <cellStyle name="注释 75 3 3" xfId="27689"/>
    <cellStyle name="注释 75 4" xfId="5644"/>
    <cellStyle name="注释 75 4 2" xfId="19826"/>
    <cellStyle name="注释 75 4 3" xfId="27888"/>
    <cellStyle name="注释 75 5" xfId="5843"/>
    <cellStyle name="注释 75 5 2" xfId="19827"/>
    <cellStyle name="注释 75 5 3" xfId="28087"/>
    <cellStyle name="注释 75 6" xfId="6041"/>
    <cellStyle name="注释 75 6 2" xfId="19828"/>
    <cellStyle name="注释 75 6 3" xfId="28285"/>
    <cellStyle name="注释 75 7" xfId="6239"/>
    <cellStyle name="注释 75 7 2" xfId="19829"/>
    <cellStyle name="注释 75 7 3" xfId="28483"/>
    <cellStyle name="注释 75 8" xfId="6437"/>
    <cellStyle name="注释 75 8 2" xfId="19830"/>
    <cellStyle name="注释 75 8 3" xfId="28681"/>
    <cellStyle name="注释 75 9" xfId="6635"/>
    <cellStyle name="注释 75 9 2" xfId="19831"/>
    <cellStyle name="注释 75 9 3" xfId="28879"/>
    <cellStyle name="注释 76" xfId="4050"/>
    <cellStyle name="注释 76 2" xfId="19832"/>
    <cellStyle name="注释 76 3" xfId="26294"/>
    <cellStyle name="注释 77" xfId="4045"/>
    <cellStyle name="注释 77 2" xfId="19833"/>
    <cellStyle name="注释 77 3" xfId="26289"/>
    <cellStyle name="注释 78" xfId="4074"/>
    <cellStyle name="注释 78 2" xfId="19834"/>
    <cellStyle name="注释 78 3" xfId="26318"/>
    <cellStyle name="注释 79" xfId="4157"/>
    <cellStyle name="注释 79 10" xfId="6808"/>
    <cellStyle name="注释 79 10 2" xfId="19836"/>
    <cellStyle name="注释 79 10 3" xfId="29052"/>
    <cellStyle name="注释 79 11" xfId="6978"/>
    <cellStyle name="注释 79 11 2" xfId="19837"/>
    <cellStyle name="注释 79 11 3" xfId="29222"/>
    <cellStyle name="注释 79 12" xfId="7082"/>
    <cellStyle name="注释 79 12 2" xfId="19838"/>
    <cellStyle name="注释 79 12 3" xfId="29326"/>
    <cellStyle name="注释 79 13" xfId="7185"/>
    <cellStyle name="注释 79 13 2" xfId="19839"/>
    <cellStyle name="注释 79 13 3" xfId="29429"/>
    <cellStyle name="注释 79 14" xfId="7218"/>
    <cellStyle name="注释 79 14 2" xfId="19840"/>
    <cellStyle name="注释 79 14 3" xfId="29462"/>
    <cellStyle name="注释 79 15" xfId="19835"/>
    <cellStyle name="注释 79 16" xfId="26401"/>
    <cellStyle name="注释 79 2" xfId="5249"/>
    <cellStyle name="注释 79 2 2" xfId="19841"/>
    <cellStyle name="注释 79 2 3" xfId="27493"/>
    <cellStyle name="注释 79 3" xfId="5448"/>
    <cellStyle name="注释 79 3 2" xfId="19842"/>
    <cellStyle name="注释 79 3 3" xfId="27692"/>
    <cellStyle name="注释 79 4" xfId="5647"/>
    <cellStyle name="注释 79 4 2" xfId="19843"/>
    <cellStyle name="注释 79 4 3" xfId="27891"/>
    <cellStyle name="注释 79 5" xfId="5846"/>
    <cellStyle name="注释 79 5 2" xfId="19844"/>
    <cellStyle name="注释 79 5 3" xfId="28090"/>
    <cellStyle name="注释 79 6" xfId="6044"/>
    <cellStyle name="注释 79 6 2" xfId="19845"/>
    <cellStyle name="注释 79 6 3" xfId="28288"/>
    <cellStyle name="注释 79 7" xfId="6242"/>
    <cellStyle name="注释 79 7 2" xfId="19846"/>
    <cellStyle name="注释 79 7 3" xfId="28486"/>
    <cellStyle name="注释 79 8" xfId="6440"/>
    <cellStyle name="注释 79 8 2" xfId="19847"/>
    <cellStyle name="注释 79 8 3" xfId="28684"/>
    <cellStyle name="注释 79 9" xfId="6638"/>
    <cellStyle name="注释 79 9 2" xfId="19848"/>
    <cellStyle name="注释 79 9 3" xfId="28882"/>
    <cellStyle name="注释 8" xfId="2613"/>
    <cellStyle name="注释 8 10" xfId="6639"/>
    <cellStyle name="注释 8 10 2" xfId="19850"/>
    <cellStyle name="注释 8 10 3" xfId="28883"/>
    <cellStyle name="注释 8 11" xfId="6809"/>
    <cellStyle name="注释 8 11 2" xfId="19851"/>
    <cellStyle name="注释 8 11 3" xfId="29053"/>
    <cellStyle name="注释 8 12" xfId="6979"/>
    <cellStyle name="注释 8 12 2" xfId="19852"/>
    <cellStyle name="注释 8 12 3" xfId="29223"/>
    <cellStyle name="注释 8 13" xfId="7083"/>
    <cellStyle name="注释 8 13 2" xfId="19853"/>
    <cellStyle name="注释 8 13 3" xfId="29327"/>
    <cellStyle name="注释 8 14" xfId="7186"/>
    <cellStyle name="注释 8 14 2" xfId="19854"/>
    <cellStyle name="注释 8 14 3" xfId="29430"/>
    <cellStyle name="注释 8 15" xfId="7219"/>
    <cellStyle name="注释 8 15 2" xfId="19855"/>
    <cellStyle name="注释 8 15 3" xfId="29463"/>
    <cellStyle name="注释 8 16" xfId="19849"/>
    <cellStyle name="注释 8 17" xfId="24884"/>
    <cellStyle name="注释 8 2" xfId="2674"/>
    <cellStyle name="注释 8 2 2" xfId="19856"/>
    <cellStyle name="注释 8 2 3" xfId="24945"/>
    <cellStyle name="注释 8 3" xfId="5250"/>
    <cellStyle name="注释 8 3 2" xfId="19857"/>
    <cellStyle name="注释 8 3 3" xfId="27494"/>
    <cellStyle name="注释 8 4" xfId="5449"/>
    <cellStyle name="注释 8 4 2" xfId="19858"/>
    <cellStyle name="注释 8 4 3" xfId="27693"/>
    <cellStyle name="注释 8 5" xfId="5648"/>
    <cellStyle name="注释 8 5 2" xfId="19859"/>
    <cellStyle name="注释 8 5 3" xfId="27892"/>
    <cellStyle name="注释 8 6" xfId="5847"/>
    <cellStyle name="注释 8 6 2" xfId="19860"/>
    <cellStyle name="注释 8 6 3" xfId="28091"/>
    <cellStyle name="注释 8 7" xfId="6045"/>
    <cellStyle name="注释 8 7 2" xfId="19861"/>
    <cellStyle name="注释 8 7 3" xfId="28289"/>
    <cellStyle name="注释 8 8" xfId="6243"/>
    <cellStyle name="注释 8 8 2" xfId="19862"/>
    <cellStyle name="注释 8 8 3" xfId="28487"/>
    <cellStyle name="注释 8 9" xfId="6441"/>
    <cellStyle name="注释 8 9 2" xfId="19863"/>
    <cellStyle name="注释 8 9 3" xfId="28685"/>
    <cellStyle name="注释 80" xfId="4146"/>
    <cellStyle name="注释 80 2" xfId="19864"/>
    <cellStyle name="注释 80 3" xfId="26390"/>
    <cellStyle name="注释 81" xfId="4139"/>
    <cellStyle name="注释 81 2" xfId="19865"/>
    <cellStyle name="注释 81 3" xfId="26383"/>
    <cellStyle name="注释 82" xfId="4166"/>
    <cellStyle name="注释 82 2" xfId="19866"/>
    <cellStyle name="注释 82 3" xfId="26410"/>
    <cellStyle name="注释 83" xfId="4250"/>
    <cellStyle name="注释 83 2" xfId="19867"/>
    <cellStyle name="注释 83 3" xfId="26494"/>
    <cellStyle name="注释 84" xfId="4239"/>
    <cellStyle name="注释 84 2" xfId="19868"/>
    <cellStyle name="注释 84 3" xfId="26483"/>
    <cellStyle name="注释 85" xfId="4231"/>
    <cellStyle name="注释 85 2" xfId="19869"/>
    <cellStyle name="注释 85 3" xfId="26475"/>
    <cellStyle name="注释 86" xfId="4259"/>
    <cellStyle name="注释 86 2" xfId="19870"/>
    <cellStyle name="注释 86 3" xfId="26503"/>
    <cellStyle name="注释 87" xfId="4219"/>
    <cellStyle name="注释 87 2" xfId="19871"/>
    <cellStyle name="注释 87 3" xfId="26463"/>
    <cellStyle name="注释 88" xfId="7255"/>
    <cellStyle name="注释 88 2" xfId="19872"/>
    <cellStyle name="注释 88 3" xfId="29499"/>
    <cellStyle name="注释 89" xfId="7244"/>
    <cellStyle name="注释 89 2" xfId="19873"/>
    <cellStyle name="注释 89 3" xfId="29488"/>
    <cellStyle name="注释 9" xfId="2622"/>
    <cellStyle name="注释 9 10" xfId="6641"/>
    <cellStyle name="注释 9 10 2" xfId="19875"/>
    <cellStyle name="注释 9 10 3" xfId="28885"/>
    <cellStyle name="注释 9 11" xfId="6811"/>
    <cellStyle name="注释 9 11 2" xfId="19876"/>
    <cellStyle name="注释 9 11 3" xfId="29055"/>
    <cellStyle name="注释 9 12" xfId="6981"/>
    <cellStyle name="注释 9 12 2" xfId="19877"/>
    <cellStyle name="注释 9 12 3" xfId="29225"/>
    <cellStyle name="注释 9 13" xfId="7084"/>
    <cellStyle name="注释 9 13 2" xfId="19878"/>
    <cellStyle name="注释 9 13 3" xfId="29328"/>
    <cellStyle name="注释 9 14" xfId="7187"/>
    <cellStyle name="注释 9 14 2" xfId="19879"/>
    <cellStyle name="注释 9 14 3" xfId="29431"/>
    <cellStyle name="注释 9 15" xfId="7220"/>
    <cellStyle name="注释 9 15 2" xfId="19880"/>
    <cellStyle name="注释 9 15 3" xfId="29464"/>
    <cellStyle name="注释 9 16" xfId="19874"/>
    <cellStyle name="注释 9 17" xfId="24893"/>
    <cellStyle name="注释 9 2" xfId="2681"/>
    <cellStyle name="注释 9 2 2" xfId="19881"/>
    <cellStyle name="注释 9 2 3" xfId="24952"/>
    <cellStyle name="注释 9 3" xfId="5253"/>
    <cellStyle name="注释 9 3 2" xfId="19882"/>
    <cellStyle name="注释 9 3 3" xfId="27497"/>
    <cellStyle name="注释 9 4" xfId="5452"/>
    <cellStyle name="注释 9 4 2" xfId="19883"/>
    <cellStyle name="注释 9 4 3" xfId="27696"/>
    <cellStyle name="注释 9 5" xfId="5651"/>
    <cellStyle name="注释 9 5 2" xfId="19884"/>
    <cellStyle name="注释 9 5 3" xfId="27895"/>
    <cellStyle name="注释 9 6" xfId="5849"/>
    <cellStyle name="注释 9 6 2" xfId="19885"/>
    <cellStyle name="注释 9 6 3" xfId="28093"/>
    <cellStyle name="注释 9 7" xfId="6047"/>
    <cellStyle name="注释 9 7 2" xfId="19886"/>
    <cellStyle name="注释 9 7 3" xfId="28291"/>
    <cellStyle name="注释 9 8" xfId="6245"/>
    <cellStyle name="注释 9 8 2" xfId="19887"/>
    <cellStyle name="注释 9 8 3" xfId="28489"/>
    <cellStyle name="注释 9 9" xfId="6443"/>
    <cellStyle name="注释 9 9 2" xfId="19888"/>
    <cellStyle name="注释 9 9 3" xfId="28687"/>
    <cellStyle name="注释 90" xfId="7237"/>
    <cellStyle name="注释 90 2" xfId="19889"/>
    <cellStyle name="注释 90 3" xfId="29481"/>
    <cellStyle name="注释 91" xfId="7264"/>
    <cellStyle name="注释 91 2" xfId="19890"/>
    <cellStyle name="注释 91 3" xfId="29508"/>
    <cellStyle name="注释 92" xfId="7348"/>
    <cellStyle name="注释 92 2" xfId="19891"/>
    <cellStyle name="注释 92 3" xfId="29592"/>
    <cellStyle name="注释 93" xfId="7337"/>
    <cellStyle name="注释 93 2" xfId="19892"/>
    <cellStyle name="注释 93 3" xfId="29581"/>
    <cellStyle name="注释 94" xfId="7329"/>
    <cellStyle name="注释 94 2" xfId="19893"/>
    <cellStyle name="注释 94 3" xfId="29573"/>
    <cellStyle name="注释 95" xfId="7357"/>
    <cellStyle name="注释 95 2" xfId="19894"/>
    <cellStyle name="注释 95 3" xfId="29601"/>
    <cellStyle name="注释 96" xfId="7317"/>
    <cellStyle name="注释 96 2" xfId="19895"/>
    <cellStyle name="注释 96 3" xfId="29561"/>
    <cellStyle name="注释 97" xfId="7452"/>
    <cellStyle name="注释 97 2" xfId="19896"/>
    <cellStyle name="注释 97 3" xfId="29696"/>
    <cellStyle name="注释 98" xfId="7443"/>
    <cellStyle name="注释 98 2" xfId="19897"/>
    <cellStyle name="注释 98 3" xfId="29687"/>
    <cellStyle name="注释 99" xfId="7437"/>
    <cellStyle name="注释 99 2" xfId="19898"/>
    <cellStyle name="注释 99 3" xfId="29681"/>
    <cellStyle name="百分比 2" xfId="9851"/>
    <cellStyle name="百分比 2 2" xfId="19899"/>
    <cellStyle name="警告文本 10" xfId="3229"/>
    <cellStyle name="警告文本 10 2" xfId="19900"/>
    <cellStyle name="警告文本 10 3" xfId="25473"/>
    <cellStyle name="警告文本 100" xfId="8074"/>
    <cellStyle name="警告文本 100 2" xfId="19901"/>
    <cellStyle name="警告文本 100 3" xfId="30318"/>
    <cellStyle name="警告文本 101" xfId="8095"/>
    <cellStyle name="警告文本 101 2" xfId="19902"/>
    <cellStyle name="警告文本 101 3" xfId="30339"/>
    <cellStyle name="警告文本 102" xfId="8116"/>
    <cellStyle name="警告文本 102 2" xfId="19903"/>
    <cellStyle name="警告文本 102 3" xfId="30360"/>
    <cellStyle name="警告文本 103" xfId="8135"/>
    <cellStyle name="警告文本 103 2" xfId="19904"/>
    <cellStyle name="警告文本 103 3" xfId="30379"/>
    <cellStyle name="警告文本 104" xfId="8158"/>
    <cellStyle name="警告文本 104 2" xfId="19905"/>
    <cellStyle name="警告文本 104 3" xfId="30402"/>
    <cellStyle name="警告文本 105" xfId="8178"/>
    <cellStyle name="警告文本 105 2" xfId="19906"/>
    <cellStyle name="警告文本 105 3" xfId="30422"/>
    <cellStyle name="警告文本 106" xfId="8199"/>
    <cellStyle name="警告文本 106 2" xfId="19907"/>
    <cellStyle name="警告文本 106 3" xfId="30443"/>
    <cellStyle name="警告文本 107" xfId="8220"/>
    <cellStyle name="警告文本 107 2" xfId="19908"/>
    <cellStyle name="警告文本 107 3" xfId="30464"/>
    <cellStyle name="警告文本 108" xfId="8241"/>
    <cellStyle name="警告文本 108 2" xfId="19909"/>
    <cellStyle name="警告文本 108 3" xfId="30485"/>
    <cellStyle name="警告文本 109" xfId="8262"/>
    <cellStyle name="警告文本 109 2" xfId="19910"/>
    <cellStyle name="警告文本 109 3" xfId="30506"/>
    <cellStyle name="警告文本 11" xfId="3250"/>
    <cellStyle name="警告文本 11 2" xfId="19911"/>
    <cellStyle name="警告文本 11 3" xfId="25494"/>
    <cellStyle name="警告文本 110" xfId="8277"/>
    <cellStyle name="警告文本 110 2" xfId="19912"/>
    <cellStyle name="警告文本 110 3" xfId="30521"/>
    <cellStyle name="警告文本 111" xfId="8302"/>
    <cellStyle name="警告文本 111 2" xfId="19913"/>
    <cellStyle name="警告文本 111 3" xfId="30546"/>
    <cellStyle name="警告文本 112" xfId="8318"/>
    <cellStyle name="警告文本 112 2" xfId="19914"/>
    <cellStyle name="警告文本 112 3" xfId="30562"/>
    <cellStyle name="警告文本 113" xfId="8332"/>
    <cellStyle name="警告文本 113 2" xfId="19915"/>
    <cellStyle name="警告文本 113 3" xfId="30576"/>
    <cellStyle name="警告文本 114" xfId="8339"/>
    <cellStyle name="警告文本 114 2" xfId="19916"/>
    <cellStyle name="警告文本 114 3" xfId="30583"/>
    <cellStyle name="警告文本 115" xfId="8346"/>
    <cellStyle name="警告文本 115 2" xfId="19917"/>
    <cellStyle name="警告文本 115 3" xfId="30590"/>
    <cellStyle name="警告文本 116" xfId="8348"/>
    <cellStyle name="警告文本 116 2" xfId="19918"/>
    <cellStyle name="警告文本 116 3" xfId="30592"/>
    <cellStyle name="警告文本 117" xfId="10118"/>
    <cellStyle name="警告文本 117 2" xfId="19919"/>
    <cellStyle name="警告文本 117 3" xfId="31206"/>
    <cellStyle name="警告文本 118" xfId="10120"/>
    <cellStyle name="警告文本 118 2" xfId="19920"/>
    <cellStyle name="警告文本 118 3" xfId="31208"/>
    <cellStyle name="警告文本 119" xfId="10203"/>
    <cellStyle name="警告文本 119 2" xfId="19921"/>
    <cellStyle name="警告文本 119 3" xfId="31291"/>
    <cellStyle name="警告文本 12" xfId="3271"/>
    <cellStyle name="警告文本 12 2" xfId="19922"/>
    <cellStyle name="警告文本 12 3" xfId="25515"/>
    <cellStyle name="警告文本 120" xfId="10229"/>
    <cellStyle name="警告文本 120 2" xfId="19923"/>
    <cellStyle name="警告文本 120 3" xfId="31317"/>
    <cellStyle name="警告文本 121" xfId="10254"/>
    <cellStyle name="警告文本 121 2" xfId="19924"/>
    <cellStyle name="警告文本 121 3" xfId="31342"/>
    <cellStyle name="警告文本 122" xfId="10266"/>
    <cellStyle name="警告文本 122 2" xfId="19925"/>
    <cellStyle name="警告文本 122 3" xfId="31354"/>
    <cellStyle name="警告文本 123" xfId="10282"/>
    <cellStyle name="警告文本 123 2" xfId="19926"/>
    <cellStyle name="警告文本 123 3" xfId="31370"/>
    <cellStyle name="警告文本 124" xfId="10289"/>
    <cellStyle name="警告文本 124 2" xfId="19927"/>
    <cellStyle name="警告文本 124 3" xfId="31377"/>
    <cellStyle name="警告文本 125" xfId="10296"/>
    <cellStyle name="警告文本 125 2" xfId="19928"/>
    <cellStyle name="警告文本 125 3" xfId="31384"/>
    <cellStyle name="警告文本 126" xfId="10298"/>
    <cellStyle name="警告文本 126 2" xfId="19929"/>
    <cellStyle name="警告文本 126 3" xfId="31386"/>
    <cellStyle name="警告文本 127" xfId="10370"/>
    <cellStyle name="警告文本 127 2" xfId="19930"/>
    <cellStyle name="警告文本 127 3" xfId="31458"/>
    <cellStyle name="警告文本 128" xfId="10382"/>
    <cellStyle name="警告文本 128 2" xfId="19931"/>
    <cellStyle name="警告文本 128 3" xfId="31470"/>
    <cellStyle name="警告文本 129" xfId="10390"/>
    <cellStyle name="警告文本 129 2" xfId="19932"/>
    <cellStyle name="警告文本 129 3" xfId="31478"/>
    <cellStyle name="警告文本 13" xfId="3292"/>
    <cellStyle name="警告文本 13 2" xfId="19933"/>
    <cellStyle name="警告文本 13 3" xfId="25536"/>
    <cellStyle name="警告文本 130" xfId="10392"/>
    <cellStyle name="警告文本 130 2" xfId="19934"/>
    <cellStyle name="警告文本 130 3" xfId="31480"/>
    <cellStyle name="警告文本 131" xfId="10475"/>
    <cellStyle name="警告文本 131 2" xfId="19935"/>
    <cellStyle name="警告文本 131 3" xfId="31563"/>
    <cellStyle name="警告文本 132" xfId="10500"/>
    <cellStyle name="警告文本 132 2" xfId="19936"/>
    <cellStyle name="警告文本 132 3" xfId="31588"/>
    <cellStyle name="警告文本 133" xfId="10519"/>
    <cellStyle name="警告文本 133 2" xfId="19937"/>
    <cellStyle name="警告文本 133 3" xfId="31607"/>
    <cellStyle name="警告文本 134" xfId="10542"/>
    <cellStyle name="警告文本 134 2" xfId="19938"/>
    <cellStyle name="警告文本 134 3" xfId="31630"/>
    <cellStyle name="警告文本 135" xfId="10554"/>
    <cellStyle name="警告文本 135 2" xfId="19939"/>
    <cellStyle name="警告文本 135 3" xfId="31642"/>
    <cellStyle name="警告文本 136" xfId="10562"/>
    <cellStyle name="警告文本 136 2" xfId="19940"/>
    <cellStyle name="警告文本 136 3" xfId="31650"/>
    <cellStyle name="警告文本 137" xfId="10564"/>
    <cellStyle name="警告文本 137 2" xfId="19941"/>
    <cellStyle name="警告文本 137 3" xfId="31652"/>
    <cellStyle name="警告文本 138" xfId="10609"/>
    <cellStyle name="警告文本 138 2" xfId="19942"/>
    <cellStyle name="警告文本 138 3" xfId="31697"/>
    <cellStyle name="警告文本 139" xfId="10611"/>
    <cellStyle name="警告文本 139 2" xfId="19943"/>
    <cellStyle name="警告文本 139 3" xfId="31699"/>
    <cellStyle name="警告文本 14" xfId="3313"/>
    <cellStyle name="警告文本 14 2" xfId="19944"/>
    <cellStyle name="警告文本 14 3" xfId="25557"/>
    <cellStyle name="警告文本 140" xfId="10665"/>
    <cellStyle name="警告文本 140 2" xfId="19945"/>
    <cellStyle name="警告文本 140 3" xfId="31753"/>
    <cellStyle name="警告文本 141" xfId="10672"/>
    <cellStyle name="警告文本 141 2" xfId="19946"/>
    <cellStyle name="警告文本 141 3" xfId="31760"/>
    <cellStyle name="警告文本 142" xfId="10674"/>
    <cellStyle name="警告文本 142 2" xfId="19947"/>
    <cellStyle name="警告文本 142 3" xfId="31762"/>
    <cellStyle name="警告文本 15" xfId="3334"/>
    <cellStyle name="警告文本 15 2" xfId="19948"/>
    <cellStyle name="警告文本 15 3" xfId="25578"/>
    <cellStyle name="警告文本 16" xfId="3348"/>
    <cellStyle name="警告文本 16 2" xfId="19949"/>
    <cellStyle name="警告文本 16 3" xfId="25592"/>
    <cellStyle name="警告文本 17" xfId="3362"/>
    <cellStyle name="警告文本 17 2" xfId="19950"/>
    <cellStyle name="警告文本 17 3" xfId="25606"/>
    <cellStyle name="警告文本 18" xfId="3369"/>
    <cellStyle name="警告文本 18 2" xfId="19951"/>
    <cellStyle name="警告文本 18 3" xfId="25613"/>
    <cellStyle name="警告文本 19" xfId="3376"/>
    <cellStyle name="警告文本 19 2" xfId="19952"/>
    <cellStyle name="警告文本 19 3" xfId="25620"/>
    <cellStyle name="警告文本 2" xfId="2547"/>
    <cellStyle name="警告文本 2 2" xfId="19953"/>
    <cellStyle name="警告文本 2 3" xfId="24822"/>
    <cellStyle name="警告文本 20" xfId="3378"/>
    <cellStyle name="警告文本 20 2" xfId="19954"/>
    <cellStyle name="警告文本 20 3" xfId="25622"/>
    <cellStyle name="警告文本 21" xfId="3418"/>
    <cellStyle name="警告文本 21 2" xfId="19955"/>
    <cellStyle name="警告文本 21 3" xfId="25662"/>
    <cellStyle name="警告文本 22" xfId="3420"/>
    <cellStyle name="警告文本 22 2" xfId="19956"/>
    <cellStyle name="警告文本 22 3" xfId="25664"/>
    <cellStyle name="警告文本 23" xfId="3491"/>
    <cellStyle name="警告文本 23 2" xfId="19957"/>
    <cellStyle name="警告文本 23 3" xfId="25735"/>
    <cellStyle name="警告文本 24" xfId="3500"/>
    <cellStyle name="警告文本 24 2" xfId="19958"/>
    <cellStyle name="警告文本 24 3" xfId="25744"/>
    <cellStyle name="警告文本 25" xfId="3507"/>
    <cellStyle name="警告文本 25 2" xfId="19959"/>
    <cellStyle name="警告文本 25 3" xfId="25751"/>
    <cellStyle name="警告文本 26" xfId="3509"/>
    <cellStyle name="警告文本 26 2" xfId="19960"/>
    <cellStyle name="警告文本 26 3" xfId="25753"/>
    <cellStyle name="警告文本 27" xfId="3581"/>
    <cellStyle name="警告文本 27 2" xfId="19961"/>
    <cellStyle name="警告文本 27 3" xfId="25825"/>
    <cellStyle name="警告文本 28" xfId="3589"/>
    <cellStyle name="警告文本 28 2" xfId="19962"/>
    <cellStyle name="警告文本 28 3" xfId="25833"/>
    <cellStyle name="警告文本 29" xfId="3596"/>
    <cellStyle name="警告文本 29 2" xfId="19963"/>
    <cellStyle name="警告文本 29 3" xfId="25840"/>
    <cellStyle name="警告文本 3" xfId="3057"/>
    <cellStyle name="警告文本 3 2" xfId="19964"/>
    <cellStyle name="警告文本 3 3" xfId="25301"/>
    <cellStyle name="警告文本 30" xfId="3598"/>
    <cellStyle name="警告文本 30 2" xfId="19965"/>
    <cellStyle name="警告文本 30 3" xfId="25842"/>
    <cellStyle name="警告文本 31" xfId="3667"/>
    <cellStyle name="警告文本 31 2" xfId="19966"/>
    <cellStyle name="警告文本 31 3" xfId="25911"/>
    <cellStyle name="警告文本 32" xfId="3678"/>
    <cellStyle name="警告文本 32 2" xfId="19967"/>
    <cellStyle name="警告文本 32 3" xfId="25922"/>
    <cellStyle name="警告文本 33" xfId="3685"/>
    <cellStyle name="警告文本 33 2" xfId="19968"/>
    <cellStyle name="警告文本 33 3" xfId="25929"/>
    <cellStyle name="警告文本 34" xfId="3687"/>
    <cellStyle name="警告文本 34 2" xfId="19969"/>
    <cellStyle name="警告文本 34 3" xfId="25931"/>
    <cellStyle name="警告文本 35" xfId="3755"/>
    <cellStyle name="警告文本 35 2" xfId="19970"/>
    <cellStyle name="警告文本 35 3" xfId="25999"/>
    <cellStyle name="警告文本 36" xfId="3762"/>
    <cellStyle name="警告文本 36 2" xfId="19971"/>
    <cellStyle name="警告文本 36 3" xfId="26006"/>
    <cellStyle name="警告文本 37" xfId="3769"/>
    <cellStyle name="警告文本 37 2" xfId="19972"/>
    <cellStyle name="警告文本 37 3" xfId="26013"/>
    <cellStyle name="警告文本 38" xfId="3771"/>
    <cellStyle name="警告文本 38 2" xfId="19973"/>
    <cellStyle name="警告文本 38 3" xfId="26015"/>
    <cellStyle name="警告文本 39" xfId="3838"/>
    <cellStyle name="警告文本 39 2" xfId="19974"/>
    <cellStyle name="警告文本 39 3" xfId="26082"/>
    <cellStyle name="警告文本 4" xfId="3065"/>
    <cellStyle name="警告文本 4 2" xfId="19975"/>
    <cellStyle name="警告文本 4 3" xfId="25309"/>
    <cellStyle name="警告文本 40" xfId="3846"/>
    <cellStyle name="警告文本 40 2" xfId="19976"/>
    <cellStyle name="警告文本 40 3" xfId="26090"/>
    <cellStyle name="警告文本 41" xfId="3853"/>
    <cellStyle name="警告文本 41 2" xfId="19977"/>
    <cellStyle name="警告文本 41 3" xfId="26097"/>
    <cellStyle name="警告文本 42" xfId="3855"/>
    <cellStyle name="警告文本 42 2" xfId="19978"/>
    <cellStyle name="警告文本 42 3" xfId="26099"/>
    <cellStyle name="警告文本 43" xfId="3926"/>
    <cellStyle name="警告文本 43 2" xfId="19979"/>
    <cellStyle name="警告文本 43 3" xfId="26170"/>
    <cellStyle name="警告文本 44" xfId="3935"/>
    <cellStyle name="警告文本 44 2" xfId="19980"/>
    <cellStyle name="警告文本 44 3" xfId="26179"/>
    <cellStyle name="警告文本 45" xfId="3942"/>
    <cellStyle name="警告文本 45 2" xfId="19981"/>
    <cellStyle name="警告文本 45 3" xfId="26186"/>
    <cellStyle name="警告文本 46" xfId="3944"/>
    <cellStyle name="警告文本 46 2" xfId="19982"/>
    <cellStyle name="警告文本 46 3" xfId="26188"/>
    <cellStyle name="警告文本 47" xfId="4016"/>
    <cellStyle name="警告文本 47 2" xfId="19983"/>
    <cellStyle name="警告文本 47 3" xfId="26260"/>
    <cellStyle name="警告文本 48" xfId="4023"/>
    <cellStyle name="警告文本 48 2" xfId="19984"/>
    <cellStyle name="警告文本 48 3" xfId="26267"/>
    <cellStyle name="警告文本 49" xfId="4031"/>
    <cellStyle name="警告文本 49 2" xfId="19985"/>
    <cellStyle name="警告文本 49 3" xfId="26275"/>
    <cellStyle name="警告文本 5" xfId="3072"/>
    <cellStyle name="警告文本 5 2" xfId="19986"/>
    <cellStyle name="警告文本 5 3" xfId="25316"/>
    <cellStyle name="警告文本 50" xfId="4033"/>
    <cellStyle name="警告文本 50 2" xfId="19987"/>
    <cellStyle name="警告文本 50 3" xfId="26277"/>
    <cellStyle name="警告文本 51" xfId="4102"/>
    <cellStyle name="警告文本 51 2" xfId="19988"/>
    <cellStyle name="警告文本 51 3" xfId="26346"/>
    <cellStyle name="警告文本 52" xfId="4113"/>
    <cellStyle name="警告文本 52 2" xfId="19989"/>
    <cellStyle name="警告文本 52 3" xfId="26357"/>
    <cellStyle name="警告文本 53" xfId="4120"/>
    <cellStyle name="警告文本 53 2" xfId="19990"/>
    <cellStyle name="警告文本 53 3" xfId="26364"/>
    <cellStyle name="警告文本 54" xfId="4122"/>
    <cellStyle name="警告文本 54 2" xfId="19991"/>
    <cellStyle name="警告文本 54 3" xfId="26366"/>
    <cellStyle name="警告文本 55" xfId="4194"/>
    <cellStyle name="警告文本 55 2" xfId="19992"/>
    <cellStyle name="警告文本 55 3" xfId="26438"/>
    <cellStyle name="警告文本 56" xfId="4202"/>
    <cellStyle name="警告文本 56 2" xfId="19993"/>
    <cellStyle name="警告文本 56 3" xfId="26446"/>
    <cellStyle name="警告文本 57" xfId="4209"/>
    <cellStyle name="警告文本 57 2" xfId="19994"/>
    <cellStyle name="警告文本 57 3" xfId="26453"/>
    <cellStyle name="警告文本 58" xfId="4211"/>
    <cellStyle name="警告文本 58 2" xfId="19995"/>
    <cellStyle name="警告文本 58 3" xfId="26455"/>
    <cellStyle name="警告文本 59" xfId="4293"/>
    <cellStyle name="警告文本 59 2" xfId="19996"/>
    <cellStyle name="警告文本 59 3" xfId="26537"/>
    <cellStyle name="警告文本 6" xfId="3074"/>
    <cellStyle name="警告文本 6 2" xfId="19997"/>
    <cellStyle name="警告文本 6 3" xfId="25318"/>
    <cellStyle name="警告文本 60" xfId="4318"/>
    <cellStyle name="警告文本 60 2" xfId="19998"/>
    <cellStyle name="警告文本 60 3" xfId="26562"/>
    <cellStyle name="警告文本 61" xfId="4336"/>
    <cellStyle name="警告文本 61 2" xfId="19999"/>
    <cellStyle name="警告文本 61 3" xfId="26580"/>
    <cellStyle name="警告文本 62" xfId="4353"/>
    <cellStyle name="警告文本 62 2" xfId="20000"/>
    <cellStyle name="警告文本 62 3" xfId="26597"/>
    <cellStyle name="警告文本 63" xfId="4366"/>
    <cellStyle name="警告文本 63 2" xfId="20001"/>
    <cellStyle name="警告文本 63 3" xfId="26610"/>
    <cellStyle name="警告文本 64" xfId="7292"/>
    <cellStyle name="警告文本 64 2" xfId="20002"/>
    <cellStyle name="警告文本 64 3" xfId="29536"/>
    <cellStyle name="警告文本 65" xfId="7300"/>
    <cellStyle name="警告文本 65 2" xfId="20003"/>
    <cellStyle name="警告文本 65 3" xfId="29544"/>
    <cellStyle name="警告文本 66" xfId="7307"/>
    <cellStyle name="警告文本 66 2" xfId="20004"/>
    <cellStyle name="警告文本 66 3" xfId="29551"/>
    <cellStyle name="警告文本 67" xfId="7309"/>
    <cellStyle name="警告文本 67 2" xfId="20005"/>
    <cellStyle name="警告文本 67 3" xfId="29553"/>
    <cellStyle name="警告文本 68" xfId="7385"/>
    <cellStyle name="警告文本 68 2" xfId="20006"/>
    <cellStyle name="警告文本 68 3" xfId="29629"/>
    <cellStyle name="警告文本 69" xfId="7403"/>
    <cellStyle name="警告文本 69 2" xfId="20007"/>
    <cellStyle name="警告文本 69 3" xfId="29647"/>
    <cellStyle name="警告文本 7" xfId="3115"/>
    <cellStyle name="警告文本 7 2" xfId="20008"/>
    <cellStyle name="警告文本 7 3" xfId="25359"/>
    <cellStyle name="警告文本 70" xfId="7410"/>
    <cellStyle name="警告文本 70 2" xfId="20009"/>
    <cellStyle name="警告文本 70 3" xfId="29654"/>
    <cellStyle name="警告文本 71" xfId="7417"/>
    <cellStyle name="警告文本 71 2" xfId="20010"/>
    <cellStyle name="警告文本 71 3" xfId="29661"/>
    <cellStyle name="警告文本 72" xfId="7419"/>
    <cellStyle name="警告文本 72 2" xfId="20011"/>
    <cellStyle name="警告文本 72 3" xfId="29663"/>
    <cellStyle name="警告文本 73" xfId="7486"/>
    <cellStyle name="警告文本 73 2" xfId="20012"/>
    <cellStyle name="警告文本 73 3" xfId="29730"/>
    <cellStyle name="警告文本 74" xfId="7494"/>
    <cellStyle name="警告文本 74 2" xfId="20013"/>
    <cellStyle name="警告文本 74 3" xfId="29738"/>
    <cellStyle name="警告文本 75" xfId="7501"/>
    <cellStyle name="警告文本 75 2" xfId="20014"/>
    <cellStyle name="警告文本 75 3" xfId="29745"/>
    <cellStyle name="警告文本 76" xfId="7503"/>
    <cellStyle name="警告文本 76 2" xfId="20015"/>
    <cellStyle name="警告文本 76 3" xfId="29747"/>
    <cellStyle name="警告文本 77" xfId="7571"/>
    <cellStyle name="警告文本 77 2" xfId="20016"/>
    <cellStyle name="警告文本 77 3" xfId="29815"/>
    <cellStyle name="警告文本 78" xfId="7578"/>
    <cellStyle name="警告文本 78 2" xfId="20017"/>
    <cellStyle name="警告文本 78 3" xfId="29822"/>
    <cellStyle name="警告文本 79" xfId="7585"/>
    <cellStyle name="警告文本 79 2" xfId="20018"/>
    <cellStyle name="警告文本 79 3" xfId="29829"/>
    <cellStyle name="警告文本 8" xfId="3121"/>
    <cellStyle name="警告文本 8 2" xfId="20019"/>
    <cellStyle name="警告文本 8 3" xfId="25365"/>
    <cellStyle name="警告文本 80" xfId="7587"/>
    <cellStyle name="警告文本 80 2" xfId="20020"/>
    <cellStyle name="警告文本 80 3" xfId="29831"/>
    <cellStyle name="警告文本 81" xfId="7654"/>
    <cellStyle name="警告文本 81 2" xfId="20021"/>
    <cellStyle name="警告文本 81 3" xfId="29898"/>
    <cellStyle name="警告文本 82" xfId="7662"/>
    <cellStyle name="警告文本 82 2" xfId="20022"/>
    <cellStyle name="警告文本 82 3" xfId="29906"/>
    <cellStyle name="警告文本 83" xfId="7669"/>
    <cellStyle name="警告文本 83 2" xfId="20023"/>
    <cellStyle name="警告文本 83 3" xfId="29913"/>
    <cellStyle name="警告文本 84" xfId="7671"/>
    <cellStyle name="警告文本 84 2" xfId="20024"/>
    <cellStyle name="警告文本 84 3" xfId="29915"/>
    <cellStyle name="警告文本 85" xfId="7743"/>
    <cellStyle name="警告文本 85 2" xfId="20025"/>
    <cellStyle name="警告文本 85 3" xfId="29987"/>
    <cellStyle name="警告文本 86" xfId="7751"/>
    <cellStyle name="警告文本 86 2" xfId="20026"/>
    <cellStyle name="警告文本 86 3" xfId="29995"/>
    <cellStyle name="警告文本 87" xfId="7758"/>
    <cellStyle name="警告文本 87 2" xfId="20027"/>
    <cellStyle name="警告文本 87 3" xfId="30002"/>
    <cellStyle name="警告文本 88" xfId="7760"/>
    <cellStyle name="警告文本 88 2" xfId="20028"/>
    <cellStyle name="警告文本 88 3" xfId="30004"/>
    <cellStyle name="警告文本 89" xfId="7829"/>
    <cellStyle name="警告文本 89 2" xfId="20029"/>
    <cellStyle name="警告文本 89 3" xfId="30073"/>
    <cellStyle name="警告文本 9" xfId="3202"/>
    <cellStyle name="警告文本 9 2" xfId="20030"/>
    <cellStyle name="警告文本 9 3" xfId="25446"/>
    <cellStyle name="警告文本 90" xfId="7845"/>
    <cellStyle name="警告文本 90 2" xfId="20031"/>
    <cellStyle name="警告文本 90 3" xfId="30089"/>
    <cellStyle name="警告文本 91" xfId="7885"/>
    <cellStyle name="警告文本 91 2" xfId="20032"/>
    <cellStyle name="警告文本 91 3" xfId="30129"/>
    <cellStyle name="警告文本 92" xfId="7906"/>
    <cellStyle name="警告文本 92 2" xfId="20033"/>
    <cellStyle name="警告文本 92 3" xfId="30150"/>
    <cellStyle name="警告文本 93" xfId="7927"/>
    <cellStyle name="警告文本 93 2" xfId="20034"/>
    <cellStyle name="警告文本 93 3" xfId="30171"/>
    <cellStyle name="警告文本 94" xfId="7948"/>
    <cellStyle name="警告文本 94 2" xfId="20035"/>
    <cellStyle name="警告文本 94 3" xfId="30192"/>
    <cellStyle name="警告文本 95" xfId="7969"/>
    <cellStyle name="警告文本 95 2" xfId="20036"/>
    <cellStyle name="警告文本 95 3" xfId="30213"/>
    <cellStyle name="警告文本 96" xfId="7988"/>
    <cellStyle name="警告文本 96 2" xfId="20037"/>
    <cellStyle name="警告文本 96 3" xfId="30232"/>
    <cellStyle name="警告文本 97" xfId="8011"/>
    <cellStyle name="警告文本 97 2" xfId="20038"/>
    <cellStyle name="警告文本 97 3" xfId="30255"/>
    <cellStyle name="警告文本 98" xfId="8032"/>
    <cellStyle name="警告文本 98 2" xfId="20039"/>
    <cellStyle name="警告文本 98 3" xfId="30276"/>
    <cellStyle name="警告文本 99" xfId="8053"/>
    <cellStyle name="警告文本 99 2" xfId="20040"/>
    <cellStyle name="警告文本 99 3" xfId="30297"/>
    <cellStyle name="计算 10" xfId="3170"/>
    <cellStyle name="计算 10 2" xfId="20041"/>
    <cellStyle name="计算 10 3" xfId="25414"/>
    <cellStyle name="计算 100" xfId="8000"/>
    <cellStyle name="计算 100 2" xfId="20042"/>
    <cellStyle name="计算 100 3" xfId="30244"/>
    <cellStyle name="计算 101" xfId="8021"/>
    <cellStyle name="计算 101 2" xfId="20043"/>
    <cellStyle name="计算 101 3" xfId="30265"/>
    <cellStyle name="计算 102" xfId="8042"/>
    <cellStyle name="计算 102 2" xfId="20044"/>
    <cellStyle name="计算 102 3" xfId="30286"/>
    <cellStyle name="计算 103" xfId="8063"/>
    <cellStyle name="计算 103 2" xfId="20045"/>
    <cellStyle name="计算 103 3" xfId="30307"/>
    <cellStyle name="计算 104" xfId="8082"/>
    <cellStyle name="计算 104 2" xfId="20046"/>
    <cellStyle name="计算 104 3" xfId="30326"/>
    <cellStyle name="计算 105" xfId="8108"/>
    <cellStyle name="计算 105 2" xfId="20047"/>
    <cellStyle name="计算 105 3" xfId="30352"/>
    <cellStyle name="计算 106" xfId="8123"/>
    <cellStyle name="计算 106 2" xfId="20048"/>
    <cellStyle name="计算 106 3" xfId="30367"/>
    <cellStyle name="计算 107" xfId="8149"/>
    <cellStyle name="计算 107 2" xfId="20049"/>
    <cellStyle name="计算 107 3" xfId="30393"/>
    <cellStyle name="计算 108" xfId="8167"/>
    <cellStyle name="计算 108 2" xfId="20050"/>
    <cellStyle name="计算 108 3" xfId="30411"/>
    <cellStyle name="计算 109" xfId="8189"/>
    <cellStyle name="计算 109 2" xfId="20051"/>
    <cellStyle name="计算 109 3" xfId="30433"/>
    <cellStyle name="计算 11" xfId="3123"/>
    <cellStyle name="计算 11 2" xfId="20052"/>
    <cellStyle name="计算 11 3" xfId="25367"/>
    <cellStyle name="计算 110" xfId="8209"/>
    <cellStyle name="计算 110 2" xfId="20053"/>
    <cellStyle name="计算 110 3" xfId="30453"/>
    <cellStyle name="计算 111" xfId="8222"/>
    <cellStyle name="计算 111 2" xfId="20054"/>
    <cellStyle name="计算 111 3" xfId="30466"/>
    <cellStyle name="计算 112" xfId="8257"/>
    <cellStyle name="计算 112 2" xfId="20055"/>
    <cellStyle name="计算 112 3" xfId="30501"/>
    <cellStyle name="计算 113" xfId="8269"/>
    <cellStyle name="计算 113 2" xfId="20056"/>
    <cellStyle name="计算 113 3" xfId="30513"/>
    <cellStyle name="计算 114" xfId="8291"/>
    <cellStyle name="计算 114 2" xfId="20057"/>
    <cellStyle name="计算 114 3" xfId="30535"/>
    <cellStyle name="计算 115" xfId="8311"/>
    <cellStyle name="计算 115 2" xfId="20058"/>
    <cellStyle name="计算 115 3" xfId="30555"/>
    <cellStyle name="计算 116" xfId="8325"/>
    <cellStyle name="计算 116 2" xfId="20059"/>
    <cellStyle name="计算 116 3" xfId="30569"/>
    <cellStyle name="计算 117" xfId="10104"/>
    <cellStyle name="计算 117 2" xfId="20060"/>
    <cellStyle name="计算 117 3" xfId="31192"/>
    <cellStyle name="计算 118" xfId="10081"/>
    <cellStyle name="计算 118 2" xfId="20061"/>
    <cellStyle name="计算 118 3" xfId="31169"/>
    <cellStyle name="计算 119" xfId="10146"/>
    <cellStyle name="计算 119 2" xfId="20062"/>
    <cellStyle name="计算 119 3" xfId="31234"/>
    <cellStyle name="计算 12" xfId="3191"/>
    <cellStyle name="计算 12 2" xfId="20063"/>
    <cellStyle name="计算 12 3" xfId="25435"/>
    <cellStyle name="计算 120" xfId="10171"/>
    <cellStyle name="计算 120 2" xfId="20064"/>
    <cellStyle name="计算 120 3" xfId="31259"/>
    <cellStyle name="计算 121" xfId="10130"/>
    <cellStyle name="计算 121 2" xfId="20065"/>
    <cellStyle name="计算 121 3" xfId="31218"/>
    <cellStyle name="计算 122" xfId="10199"/>
    <cellStyle name="计算 122 2" xfId="20066"/>
    <cellStyle name="计算 122 3" xfId="31287"/>
    <cellStyle name="计算 123" xfId="10217"/>
    <cellStyle name="计算 123 2" xfId="20067"/>
    <cellStyle name="计算 123 3" xfId="31305"/>
    <cellStyle name="计算 124" xfId="10245"/>
    <cellStyle name="计算 124 2" xfId="20068"/>
    <cellStyle name="计算 124 3" xfId="31333"/>
    <cellStyle name="计算 125" xfId="10259"/>
    <cellStyle name="计算 125 2" xfId="20069"/>
    <cellStyle name="计算 125 3" xfId="31347"/>
    <cellStyle name="计算 126" xfId="10276"/>
    <cellStyle name="计算 126 2" xfId="20070"/>
    <cellStyle name="计算 126 3" xfId="31364"/>
    <cellStyle name="计算 127" xfId="10317"/>
    <cellStyle name="计算 127 2" xfId="20071"/>
    <cellStyle name="计算 127 3" xfId="31405"/>
    <cellStyle name="计算 128" xfId="10342"/>
    <cellStyle name="计算 128 2" xfId="20072"/>
    <cellStyle name="计算 128 3" xfId="31430"/>
    <cellStyle name="计算 129" xfId="10304"/>
    <cellStyle name="计算 129 2" xfId="20073"/>
    <cellStyle name="计算 129 3" xfId="31392"/>
    <cellStyle name="计算 13" xfId="3218"/>
    <cellStyle name="计算 13 2" xfId="20074"/>
    <cellStyle name="计算 13 3" xfId="25462"/>
    <cellStyle name="计算 130" xfId="10366"/>
    <cellStyle name="计算 130 2" xfId="20075"/>
    <cellStyle name="计算 130 3" xfId="31454"/>
    <cellStyle name="计算 131" xfId="10418"/>
    <cellStyle name="计算 131 2" xfId="20076"/>
    <cellStyle name="计算 131 3" xfId="31506"/>
    <cellStyle name="计算 132" xfId="10443"/>
    <cellStyle name="计算 132 2" xfId="20077"/>
    <cellStyle name="计算 132 3" xfId="31531"/>
    <cellStyle name="计算 133" xfId="10402"/>
    <cellStyle name="计算 133 2" xfId="20078"/>
    <cellStyle name="计算 133 3" xfId="31490"/>
    <cellStyle name="计算 134" xfId="10464"/>
    <cellStyle name="计算 134 2" xfId="20079"/>
    <cellStyle name="计算 134 3" xfId="31552"/>
    <cellStyle name="计算 135" xfId="10490"/>
    <cellStyle name="计算 135 2" xfId="20080"/>
    <cellStyle name="计算 135 3" xfId="31578"/>
    <cellStyle name="计算 136" xfId="10512"/>
    <cellStyle name="计算 136 2" xfId="20081"/>
    <cellStyle name="计算 136 3" xfId="31600"/>
    <cellStyle name="计算 137" xfId="10538"/>
    <cellStyle name="计算 137 2" xfId="20082"/>
    <cellStyle name="计算 137 3" xfId="31626"/>
    <cellStyle name="计算 138" xfId="10573"/>
    <cellStyle name="计算 138 2" xfId="20083"/>
    <cellStyle name="计算 138 3" xfId="31661"/>
    <cellStyle name="计算 139" xfId="10595"/>
    <cellStyle name="计算 139 2" xfId="20084"/>
    <cellStyle name="计算 139 3" xfId="31683"/>
    <cellStyle name="计算 14" xfId="3239"/>
    <cellStyle name="计算 14 2" xfId="20085"/>
    <cellStyle name="计算 14 3" xfId="25483"/>
    <cellStyle name="计算 140" xfId="10630"/>
    <cellStyle name="计算 140 2" xfId="20086"/>
    <cellStyle name="计算 140 3" xfId="31718"/>
    <cellStyle name="计算 141" xfId="10656"/>
    <cellStyle name="计算 141 2" xfId="20087"/>
    <cellStyle name="计算 141 3" xfId="31744"/>
    <cellStyle name="计算 142" xfId="10617"/>
    <cellStyle name="计算 142 2" xfId="20088"/>
    <cellStyle name="计算 142 3" xfId="31705"/>
    <cellStyle name="计算 15" xfId="3260"/>
    <cellStyle name="计算 15 2" xfId="20089"/>
    <cellStyle name="计算 15 3" xfId="25504"/>
    <cellStyle name="计算 16" xfId="3281"/>
    <cellStyle name="计算 16 2" xfId="20090"/>
    <cellStyle name="计算 16 3" xfId="25525"/>
    <cellStyle name="计算 17" xfId="3302"/>
    <cellStyle name="计算 17 2" xfId="20091"/>
    <cellStyle name="计算 17 3" xfId="25546"/>
    <cellStyle name="计算 18" xfId="3323"/>
    <cellStyle name="计算 18 2" xfId="20092"/>
    <cellStyle name="计算 18 3" xfId="25567"/>
    <cellStyle name="计算 19" xfId="3341"/>
    <cellStyle name="计算 19 2" xfId="20093"/>
    <cellStyle name="计算 19 3" xfId="25585"/>
    <cellStyle name="计算 2" xfId="2545"/>
    <cellStyle name="计算 2 2" xfId="20094"/>
    <cellStyle name="计算 2 3" xfId="24820"/>
    <cellStyle name="计算 20" xfId="3355"/>
    <cellStyle name="计算 20 2" xfId="20095"/>
    <cellStyle name="计算 20 3" xfId="25599"/>
    <cellStyle name="计算 21" xfId="3386"/>
    <cellStyle name="计算 21 2" xfId="20096"/>
    <cellStyle name="计算 21 3" xfId="25630"/>
    <cellStyle name="计算 22" xfId="3409"/>
    <cellStyle name="计算 22 2" xfId="20097"/>
    <cellStyle name="计算 22 3" xfId="25653"/>
    <cellStyle name="计算 23" xfId="3442"/>
    <cellStyle name="计算 23 2" xfId="20098"/>
    <cellStyle name="计算 23 3" xfId="25686"/>
    <cellStyle name="计算 24" xfId="3466"/>
    <cellStyle name="计算 24 2" xfId="20099"/>
    <cellStyle name="计算 24 3" xfId="25710"/>
    <cellStyle name="计算 25" xfId="3422"/>
    <cellStyle name="计算 25 2" xfId="20100"/>
    <cellStyle name="计算 25 3" xfId="25666"/>
    <cellStyle name="计算 26" xfId="3484"/>
    <cellStyle name="计算 26 2" xfId="20101"/>
    <cellStyle name="计算 26 3" xfId="25728"/>
    <cellStyle name="计算 27" xfId="3531"/>
    <cellStyle name="计算 27 2" xfId="20102"/>
    <cellStyle name="计算 27 3" xfId="25775"/>
    <cellStyle name="计算 28" xfId="3556"/>
    <cellStyle name="计算 28 2" xfId="20103"/>
    <cellStyle name="计算 28 3" xfId="25800"/>
    <cellStyle name="计算 29" xfId="3512"/>
    <cellStyle name="计算 29 2" xfId="20104"/>
    <cellStyle name="计算 29 3" xfId="25756"/>
    <cellStyle name="计算 3" xfId="3012"/>
    <cellStyle name="计算 3 2" xfId="20105"/>
    <cellStyle name="计算 3 3" xfId="25256"/>
    <cellStyle name="计算 30" xfId="3574"/>
    <cellStyle name="计算 30 2" xfId="20106"/>
    <cellStyle name="计算 30 3" xfId="25818"/>
    <cellStyle name="计算 31" xfId="3623"/>
    <cellStyle name="计算 31 2" xfId="20107"/>
    <cellStyle name="计算 31 3" xfId="25867"/>
    <cellStyle name="计算 32" xfId="3642"/>
    <cellStyle name="计算 32 2" xfId="20108"/>
    <cellStyle name="计算 32 3" xfId="25886"/>
    <cellStyle name="计算 33" xfId="3669"/>
    <cellStyle name="计算 33 2" xfId="20109"/>
    <cellStyle name="计算 33 3" xfId="25913"/>
    <cellStyle name="计算 34" xfId="3655"/>
    <cellStyle name="计算 34 2" xfId="20110"/>
    <cellStyle name="计算 34 3" xfId="25899"/>
    <cellStyle name="计算 35" xfId="3706"/>
    <cellStyle name="计算 35 2" xfId="20111"/>
    <cellStyle name="计算 35 3" xfId="25950"/>
    <cellStyle name="计算 36" xfId="3735"/>
    <cellStyle name="计算 36 2" xfId="20112"/>
    <cellStyle name="计算 36 3" xfId="25979"/>
    <cellStyle name="计算 37" xfId="3693"/>
    <cellStyle name="计算 37 2" xfId="20113"/>
    <cellStyle name="计算 37 3" xfId="25937"/>
    <cellStyle name="计算 38" xfId="3748"/>
    <cellStyle name="计算 38 2" xfId="20114"/>
    <cellStyle name="计算 38 3" xfId="25992"/>
    <cellStyle name="计算 39" xfId="3792"/>
    <cellStyle name="计算 39 2" xfId="20115"/>
    <cellStyle name="计算 39 3" xfId="26036"/>
    <cellStyle name="计算 4" xfId="3037"/>
    <cellStyle name="计算 4 2" xfId="20116"/>
    <cellStyle name="计算 4 3" xfId="25281"/>
    <cellStyle name="计算 40" xfId="3818"/>
    <cellStyle name="计算 40 2" xfId="20117"/>
    <cellStyle name="计算 40 3" xfId="26062"/>
    <cellStyle name="计算 41" xfId="3774"/>
    <cellStyle name="计算 41 2" xfId="20118"/>
    <cellStyle name="计算 41 3" xfId="26018"/>
    <cellStyle name="计算 42" xfId="3831"/>
    <cellStyle name="计算 42 2" xfId="20119"/>
    <cellStyle name="计算 42 3" xfId="26075"/>
    <cellStyle name="计算 43" xfId="3877"/>
    <cellStyle name="计算 43 2" xfId="20120"/>
    <cellStyle name="计算 43 3" xfId="26121"/>
    <cellStyle name="计算 44" xfId="3901"/>
    <cellStyle name="计算 44 2" xfId="20121"/>
    <cellStyle name="计算 44 3" xfId="26145"/>
    <cellStyle name="计算 45" xfId="3857"/>
    <cellStyle name="计算 45 2" xfId="20122"/>
    <cellStyle name="计算 45 3" xfId="26101"/>
    <cellStyle name="计算 46" xfId="3919"/>
    <cellStyle name="计算 46 2" xfId="20123"/>
    <cellStyle name="计算 46 3" xfId="26163"/>
    <cellStyle name="计算 47" xfId="3963"/>
    <cellStyle name="计算 47 2" xfId="20124"/>
    <cellStyle name="计算 47 3" xfId="26207"/>
    <cellStyle name="计算 48" xfId="3988"/>
    <cellStyle name="计算 48 2" xfId="20125"/>
    <cellStyle name="计算 48 3" xfId="26232"/>
    <cellStyle name="计算 49" xfId="3950"/>
    <cellStyle name="计算 49 2" xfId="20126"/>
    <cellStyle name="计算 49 3" xfId="26194"/>
    <cellStyle name="计算 5" xfId="2993"/>
    <cellStyle name="计算 5 2" xfId="20127"/>
    <cellStyle name="计算 5 3" xfId="25237"/>
    <cellStyle name="计算 50" xfId="4012"/>
    <cellStyle name="计算 50 2" xfId="20128"/>
    <cellStyle name="计算 50 3" xfId="26256"/>
    <cellStyle name="计算 51" xfId="4058"/>
    <cellStyle name="计算 51 2" xfId="20129"/>
    <cellStyle name="计算 51 3" xfId="26302"/>
    <cellStyle name="计算 52" xfId="4077"/>
    <cellStyle name="计算 52 2" xfId="20130"/>
    <cellStyle name="计算 52 3" xfId="26321"/>
    <cellStyle name="计算 53" xfId="4104"/>
    <cellStyle name="计算 53 2" xfId="20131"/>
    <cellStyle name="计算 53 3" xfId="26348"/>
    <cellStyle name="计算 54" xfId="4090"/>
    <cellStyle name="计算 54 2" xfId="20132"/>
    <cellStyle name="计算 54 3" xfId="26334"/>
    <cellStyle name="计算 55" xfId="4144"/>
    <cellStyle name="计算 55 2" xfId="20133"/>
    <cellStyle name="计算 55 3" xfId="26388"/>
    <cellStyle name="计算 56" xfId="4169"/>
    <cellStyle name="计算 56 2" xfId="20134"/>
    <cellStyle name="计算 56 3" xfId="26413"/>
    <cellStyle name="计算 57" xfId="4125"/>
    <cellStyle name="计算 57 2" xfId="20135"/>
    <cellStyle name="计算 57 3" xfId="26369"/>
    <cellStyle name="计算 58" xfId="4187"/>
    <cellStyle name="计算 58 2" xfId="20136"/>
    <cellStyle name="计算 58 3" xfId="26431"/>
    <cellStyle name="计算 59" xfId="4237"/>
    <cellStyle name="计算 59 2" xfId="20137"/>
    <cellStyle name="计算 59 3" xfId="26481"/>
    <cellStyle name="计算 6" xfId="3050"/>
    <cellStyle name="计算 6 2" xfId="20138"/>
    <cellStyle name="计算 6 3" xfId="25294"/>
    <cellStyle name="计算 60" xfId="4262"/>
    <cellStyle name="计算 60 2" xfId="20139"/>
    <cellStyle name="计算 60 3" xfId="26506"/>
    <cellStyle name="计算 61" xfId="4214"/>
    <cellStyle name="计算 61 2" xfId="20140"/>
    <cellStyle name="计算 61 3" xfId="26458"/>
    <cellStyle name="计算 62" xfId="4283"/>
    <cellStyle name="计算 62 2" xfId="20141"/>
    <cellStyle name="计算 62 3" xfId="26527"/>
    <cellStyle name="计算 63" xfId="4307"/>
    <cellStyle name="计算 63 2" xfId="20142"/>
    <cellStyle name="计算 63 3" xfId="26551"/>
    <cellStyle name="计算 64" xfId="7242"/>
    <cellStyle name="计算 64 2" xfId="20143"/>
    <cellStyle name="计算 64 3" xfId="29486"/>
    <cellStyle name="计算 65" xfId="7267"/>
    <cellStyle name="计算 65 2" xfId="20144"/>
    <cellStyle name="计算 65 3" xfId="29511"/>
    <cellStyle name="计算 66" xfId="7223"/>
    <cellStyle name="计算 66 2" xfId="20145"/>
    <cellStyle name="计算 66 3" xfId="29467"/>
    <cellStyle name="计算 67" xfId="7285"/>
    <cellStyle name="计算 67 2" xfId="20146"/>
    <cellStyle name="计算 67 3" xfId="29529"/>
    <cellStyle name="计算 68" xfId="7335"/>
    <cellStyle name="计算 68 2" xfId="20147"/>
    <cellStyle name="计算 68 3" xfId="29579"/>
    <cellStyle name="计算 69" xfId="7360"/>
    <cellStyle name="计算 69 2" xfId="20148"/>
    <cellStyle name="计算 69 3" xfId="29604"/>
    <cellStyle name="计算 7" xfId="3083"/>
    <cellStyle name="计算 7 2" xfId="20149"/>
    <cellStyle name="计算 7 3" xfId="25327"/>
    <cellStyle name="计算 70" xfId="7312"/>
    <cellStyle name="计算 70 2" xfId="20150"/>
    <cellStyle name="计算 70 3" xfId="29556"/>
    <cellStyle name="计算 71" xfId="7378"/>
    <cellStyle name="计算 71 2" xfId="20151"/>
    <cellStyle name="计算 71 3" xfId="29622"/>
    <cellStyle name="计算 72" xfId="7396"/>
    <cellStyle name="计算 72 2" xfId="20152"/>
    <cellStyle name="计算 72 3" xfId="29640"/>
    <cellStyle name="计算 73" xfId="7440"/>
    <cellStyle name="计算 73 2" xfId="20153"/>
    <cellStyle name="计算 73 3" xfId="29684"/>
    <cellStyle name="计算 74" xfId="7466"/>
    <cellStyle name="计算 74 2" xfId="20154"/>
    <cellStyle name="计算 74 3" xfId="29710"/>
    <cellStyle name="计算 75" xfId="7423"/>
    <cellStyle name="计算 75 2" xfId="20155"/>
    <cellStyle name="计算 75 3" xfId="29667"/>
    <cellStyle name="计算 76" xfId="7479"/>
    <cellStyle name="计算 76 2" xfId="20156"/>
    <cellStyle name="计算 76 3" xfId="29723"/>
    <cellStyle name="计算 77" xfId="7522"/>
    <cellStyle name="计算 77 2" xfId="20157"/>
    <cellStyle name="计算 77 3" xfId="29766"/>
    <cellStyle name="计算 78" xfId="7551"/>
    <cellStyle name="计算 78 2" xfId="20158"/>
    <cellStyle name="计算 78 3" xfId="29795"/>
    <cellStyle name="计算 79" xfId="7509"/>
    <cellStyle name="计算 79 2" xfId="20159"/>
    <cellStyle name="计算 79 3" xfId="29753"/>
    <cellStyle name="计算 8" xfId="3106"/>
    <cellStyle name="计算 8 2" xfId="20160"/>
    <cellStyle name="计算 8 3" xfId="25350"/>
    <cellStyle name="计算 80" xfId="7564"/>
    <cellStyle name="计算 80 2" xfId="20161"/>
    <cellStyle name="计算 80 3" xfId="29808"/>
    <cellStyle name="计算 81" xfId="7608"/>
    <cellStyle name="计算 81 2" xfId="20162"/>
    <cellStyle name="计算 81 3" xfId="29852"/>
    <cellStyle name="计算 82" xfId="7634"/>
    <cellStyle name="计算 82 2" xfId="20163"/>
    <cellStyle name="计算 82 3" xfId="29878"/>
    <cellStyle name="计算 83" xfId="7591"/>
    <cellStyle name="计算 83 2" xfId="20164"/>
    <cellStyle name="计算 83 3" xfId="29835"/>
    <cellStyle name="计算 84" xfId="7647"/>
    <cellStyle name="计算 84 2" xfId="20165"/>
    <cellStyle name="计算 84 3" xfId="29891"/>
    <cellStyle name="计算 85" xfId="7693"/>
    <cellStyle name="计算 85 2" xfId="20166"/>
    <cellStyle name="计算 85 3" xfId="29937"/>
    <cellStyle name="计算 86" xfId="7718"/>
    <cellStyle name="计算 86 2" xfId="20167"/>
    <cellStyle name="计算 86 3" xfId="29962"/>
    <cellStyle name="计算 87" xfId="7674"/>
    <cellStyle name="计算 87 2" xfId="20168"/>
    <cellStyle name="计算 87 3" xfId="29918"/>
    <cellStyle name="计算 88" xfId="7736"/>
    <cellStyle name="计算 88 2" xfId="20169"/>
    <cellStyle name="计算 88 3" xfId="29980"/>
    <cellStyle name="计算 89" xfId="7786"/>
    <cellStyle name="计算 89 2" xfId="20170"/>
    <cellStyle name="计算 89 3" xfId="30030"/>
    <cellStyle name="计算 9" xfId="3146"/>
    <cellStyle name="计算 9 2" xfId="20171"/>
    <cellStyle name="计算 9 3" xfId="25390"/>
    <cellStyle name="计算 90" xfId="7802"/>
    <cellStyle name="计算 90 2" xfId="20172"/>
    <cellStyle name="计算 90 3" xfId="30046"/>
    <cellStyle name="计算 91" xfId="7804"/>
    <cellStyle name="计算 91 2" xfId="20173"/>
    <cellStyle name="计算 91 3" xfId="30048"/>
    <cellStyle name="计算 92" xfId="7858"/>
    <cellStyle name="计算 92 2" xfId="20174"/>
    <cellStyle name="计算 92 3" xfId="30102"/>
    <cellStyle name="计算 93" xfId="7834"/>
    <cellStyle name="计算 93 2" xfId="20175"/>
    <cellStyle name="计算 93 3" xfId="30078"/>
    <cellStyle name="计算 94" xfId="7874"/>
    <cellStyle name="计算 94 2" xfId="20176"/>
    <cellStyle name="计算 94 3" xfId="30118"/>
    <cellStyle name="计算 95" xfId="7895"/>
    <cellStyle name="计算 95 2" xfId="20177"/>
    <cellStyle name="计算 95 3" xfId="30139"/>
    <cellStyle name="计算 96" xfId="7916"/>
    <cellStyle name="计算 96 2" xfId="20178"/>
    <cellStyle name="计算 96 3" xfId="30160"/>
    <cellStyle name="计算 97" xfId="7935"/>
    <cellStyle name="计算 97 2" xfId="20179"/>
    <cellStyle name="计算 97 3" xfId="30179"/>
    <cellStyle name="计算 98" xfId="7961"/>
    <cellStyle name="计算 98 2" xfId="20180"/>
    <cellStyle name="计算 98 3" xfId="30205"/>
    <cellStyle name="计算 99" xfId="7977"/>
    <cellStyle name="计算 99 2" xfId="20181"/>
    <cellStyle name="计算 99 3" xfId="30221"/>
    <cellStyle name="貨幣 2" xfId="1254"/>
    <cellStyle name="貨幣 2 2" xfId="20182"/>
    <cellStyle name="货币 2" xfId="1267"/>
    <cellStyle name="货币 2 2" xfId="20183"/>
    <cellStyle name="货币 3" xfId="9545"/>
    <cellStyle name="货币 3 2" xfId="20184"/>
    <cellStyle name="货币 4" xfId="9974"/>
    <cellStyle name="货币 4 2" xfId="20185"/>
    <cellStyle name="输入 10" xfId="3150"/>
    <cellStyle name="输入 10 2" xfId="20186"/>
    <cellStyle name="输入 10 3" xfId="25394"/>
    <cellStyle name="输入 100" xfId="7965"/>
    <cellStyle name="输入 100 2" xfId="20187"/>
    <cellStyle name="输入 100 3" xfId="30209"/>
    <cellStyle name="输入 101" xfId="7981"/>
    <cellStyle name="输入 101 2" xfId="20188"/>
    <cellStyle name="输入 101 3" xfId="30225"/>
    <cellStyle name="输入 102" xfId="8004"/>
    <cellStyle name="输入 102 2" xfId="20189"/>
    <cellStyle name="输入 102 3" xfId="30248"/>
    <cellStyle name="输入 103" xfId="8025"/>
    <cellStyle name="输入 103 2" xfId="20190"/>
    <cellStyle name="输入 103 3" xfId="30269"/>
    <cellStyle name="输入 104" xfId="8040"/>
    <cellStyle name="输入 104 2" xfId="20191"/>
    <cellStyle name="输入 104 3" xfId="30284"/>
    <cellStyle name="输入 105" xfId="8071"/>
    <cellStyle name="输入 105 2" xfId="20192"/>
    <cellStyle name="输入 105 3" xfId="30315"/>
    <cellStyle name="输入 106" xfId="8084"/>
    <cellStyle name="输入 106 2" xfId="20193"/>
    <cellStyle name="输入 106 3" xfId="30328"/>
    <cellStyle name="输入 107" xfId="8113"/>
    <cellStyle name="输入 107 2" xfId="20194"/>
    <cellStyle name="输入 107 3" xfId="30357"/>
    <cellStyle name="输入 108" xfId="8127"/>
    <cellStyle name="输入 108 2" xfId="20195"/>
    <cellStyle name="输入 108 3" xfId="30371"/>
    <cellStyle name="输入 109" xfId="8153"/>
    <cellStyle name="输入 109 2" xfId="20196"/>
    <cellStyle name="输入 109 3" xfId="30397"/>
    <cellStyle name="输入 11" xfId="3136"/>
    <cellStyle name="输入 11 2" xfId="20197"/>
    <cellStyle name="输入 11 3" xfId="25380"/>
    <cellStyle name="输入 110" xfId="8171"/>
    <cellStyle name="输入 110 2" xfId="20198"/>
    <cellStyle name="输入 110 3" xfId="30415"/>
    <cellStyle name="输入 111" xfId="8204"/>
    <cellStyle name="输入 111 2" xfId="20199"/>
    <cellStyle name="输入 111 3" xfId="30448"/>
    <cellStyle name="输入 112" xfId="8243"/>
    <cellStyle name="输入 112 2" xfId="20200"/>
    <cellStyle name="输入 112 3" xfId="30487"/>
    <cellStyle name="输入 113" xfId="8230"/>
    <cellStyle name="输入 113 2" xfId="20201"/>
    <cellStyle name="输入 113 3" xfId="30474"/>
    <cellStyle name="输入 114" xfId="8278"/>
    <cellStyle name="输入 114 2" xfId="20202"/>
    <cellStyle name="输入 114 3" xfId="30522"/>
    <cellStyle name="输入 115" xfId="8273"/>
    <cellStyle name="输入 115 2" xfId="20203"/>
    <cellStyle name="输入 115 3" xfId="30517"/>
    <cellStyle name="输入 116" xfId="8295"/>
    <cellStyle name="输入 116 2" xfId="20204"/>
    <cellStyle name="输入 116 3" xfId="30539"/>
    <cellStyle name="输入 117" xfId="10097"/>
    <cellStyle name="输入 117 2" xfId="20205"/>
    <cellStyle name="输入 117 3" xfId="31185"/>
    <cellStyle name="输入 118" xfId="10088"/>
    <cellStyle name="输入 118 2" xfId="20206"/>
    <cellStyle name="输入 118 3" xfId="31176"/>
    <cellStyle name="输入 119" xfId="10156"/>
    <cellStyle name="输入 119 2" xfId="20207"/>
    <cellStyle name="输入 119 3" xfId="31244"/>
    <cellStyle name="输入 12" xfId="3173"/>
    <cellStyle name="输入 12 2" xfId="20208"/>
    <cellStyle name="输入 12 3" xfId="25417"/>
    <cellStyle name="输入 120" xfId="10161"/>
    <cellStyle name="输入 120 2" xfId="20209"/>
    <cellStyle name="输入 120 3" xfId="31249"/>
    <cellStyle name="输入 121" xfId="10143"/>
    <cellStyle name="输入 121 2" xfId="20210"/>
    <cellStyle name="输入 121 3" xfId="31231"/>
    <cellStyle name="输入 122" xfId="10181"/>
    <cellStyle name="输入 122 2" xfId="20211"/>
    <cellStyle name="输入 122 3" xfId="31269"/>
    <cellStyle name="输入 123" xfId="10127"/>
    <cellStyle name="输入 123 2" xfId="20212"/>
    <cellStyle name="输入 123 3" xfId="31215"/>
    <cellStyle name="输入 124" xfId="10232"/>
    <cellStyle name="输入 124 2" xfId="20213"/>
    <cellStyle name="输入 124 3" xfId="31320"/>
    <cellStyle name="输入 125" xfId="10220"/>
    <cellStyle name="输入 125 2" xfId="20214"/>
    <cellStyle name="输入 125 3" xfId="31308"/>
    <cellStyle name="输入 126" xfId="10250"/>
    <cellStyle name="输入 126 2" xfId="20215"/>
    <cellStyle name="输入 126 3" xfId="31338"/>
    <cellStyle name="输入 127" xfId="10327"/>
    <cellStyle name="输入 127 2" xfId="20216"/>
    <cellStyle name="输入 127 3" xfId="31415"/>
    <cellStyle name="输入 128" xfId="10332"/>
    <cellStyle name="输入 128 2" xfId="20217"/>
    <cellStyle name="输入 128 3" xfId="31420"/>
    <cellStyle name="输入 129" xfId="10314"/>
    <cellStyle name="输入 129 2" xfId="20218"/>
    <cellStyle name="输入 129 3" xfId="31402"/>
    <cellStyle name="输入 13" xfId="3205"/>
    <cellStyle name="输入 13 2" xfId="20219"/>
    <cellStyle name="输入 13 3" xfId="25449"/>
    <cellStyle name="输入 130" xfId="10351"/>
    <cellStyle name="输入 130 2" xfId="20220"/>
    <cellStyle name="输入 130 3" xfId="31439"/>
    <cellStyle name="输入 131" xfId="10428"/>
    <cellStyle name="输入 131 2" xfId="20221"/>
    <cellStyle name="输入 131 3" xfId="31516"/>
    <cellStyle name="输入 132" xfId="10433"/>
    <cellStyle name="输入 132 2" xfId="20222"/>
    <cellStyle name="输入 132 3" xfId="31521"/>
    <cellStyle name="输入 133" xfId="10415"/>
    <cellStyle name="输入 133 2" xfId="20223"/>
    <cellStyle name="输入 133 3" xfId="31503"/>
    <cellStyle name="输入 134" xfId="10446"/>
    <cellStyle name="输入 134 2" xfId="20224"/>
    <cellStyle name="输入 134 3" xfId="31534"/>
    <cellStyle name="输入 135" xfId="10398"/>
    <cellStyle name="输入 135 2" xfId="20225"/>
    <cellStyle name="输入 135 3" xfId="31486"/>
    <cellStyle name="输入 136" xfId="10468"/>
    <cellStyle name="输入 136 2" xfId="20226"/>
    <cellStyle name="输入 136 3" xfId="31556"/>
    <cellStyle name="输入 137" xfId="10523"/>
    <cellStyle name="输入 137 2" xfId="20227"/>
    <cellStyle name="输入 137 3" xfId="31611"/>
    <cellStyle name="输入 138" xfId="10583"/>
    <cellStyle name="输入 138 2" xfId="20228"/>
    <cellStyle name="输入 138 3" xfId="31671"/>
    <cellStyle name="输入 139" xfId="10588"/>
    <cellStyle name="输入 139 2" xfId="20229"/>
    <cellStyle name="输入 139 3" xfId="31676"/>
    <cellStyle name="输入 14" xfId="3195"/>
    <cellStyle name="输入 14 2" xfId="20230"/>
    <cellStyle name="输入 14 3" xfId="25439"/>
    <cellStyle name="输入 140" xfId="10640"/>
    <cellStyle name="输入 140 2" xfId="20231"/>
    <cellStyle name="输入 140 3" xfId="31728"/>
    <cellStyle name="输入 141" xfId="10649"/>
    <cellStyle name="输入 141 2" xfId="20232"/>
    <cellStyle name="输入 141 3" xfId="31737"/>
    <cellStyle name="输入 142" xfId="10627"/>
    <cellStyle name="输入 142 2" xfId="20233"/>
    <cellStyle name="输入 142 3" xfId="31715"/>
    <cellStyle name="输入 15" xfId="3222"/>
    <cellStyle name="输入 15 2" xfId="20234"/>
    <cellStyle name="输入 15 3" xfId="25466"/>
    <cellStyle name="输入 16" xfId="3243"/>
    <cellStyle name="输入 16 2" xfId="20235"/>
    <cellStyle name="输入 16 3" xfId="25487"/>
    <cellStyle name="输入 17" xfId="3264"/>
    <cellStyle name="输入 17 2" xfId="20236"/>
    <cellStyle name="输入 17 3" xfId="25508"/>
    <cellStyle name="输入 18" xfId="3285"/>
    <cellStyle name="输入 18 2" xfId="20237"/>
    <cellStyle name="输入 18 3" xfId="25529"/>
    <cellStyle name="输入 19" xfId="3306"/>
    <cellStyle name="输入 19 2" xfId="20238"/>
    <cellStyle name="输入 19 3" xfId="25550"/>
    <cellStyle name="输入 2" xfId="2557"/>
    <cellStyle name="输入 2 2" xfId="20239"/>
    <cellStyle name="输入 2 3" xfId="24832"/>
    <cellStyle name="输入 20" xfId="3327"/>
    <cellStyle name="输入 20 2" xfId="20240"/>
    <cellStyle name="输入 20 3" xfId="25571"/>
    <cellStyle name="输入 21" xfId="3393"/>
    <cellStyle name="输入 21 2" xfId="20241"/>
    <cellStyle name="输入 21 3" xfId="25637"/>
    <cellStyle name="输入 22" xfId="3402"/>
    <cellStyle name="输入 22 2" xfId="20242"/>
    <cellStyle name="输入 22 3" xfId="25646"/>
    <cellStyle name="输入 23" xfId="3452"/>
    <cellStyle name="输入 23 2" xfId="20243"/>
    <cellStyle name="输入 23 3" xfId="25696"/>
    <cellStyle name="输入 24" xfId="3446"/>
    <cellStyle name="输入 24 2" xfId="20244"/>
    <cellStyle name="输入 24 3" xfId="25690"/>
    <cellStyle name="输入 25" xfId="3432"/>
    <cellStyle name="输入 25 2" xfId="20245"/>
    <cellStyle name="输入 25 3" xfId="25676"/>
    <cellStyle name="输入 26" xfId="3469"/>
    <cellStyle name="输入 26 2" xfId="20246"/>
    <cellStyle name="输入 26 3" xfId="25713"/>
    <cellStyle name="输入 27" xfId="3541"/>
    <cellStyle name="输入 27 2" xfId="20247"/>
    <cellStyle name="输入 27 3" xfId="25785"/>
    <cellStyle name="输入 28" xfId="3546"/>
    <cellStyle name="输入 28 2" xfId="20248"/>
    <cellStyle name="输入 28 3" xfId="25790"/>
    <cellStyle name="输入 29" xfId="3522"/>
    <cellStyle name="输入 29 2" xfId="20249"/>
    <cellStyle name="输入 29 3" xfId="25766"/>
    <cellStyle name="输入 3" xfId="3022"/>
    <cellStyle name="输入 3 2" xfId="20250"/>
    <cellStyle name="输入 3 3" xfId="25266"/>
    <cellStyle name="输入 30" xfId="3559"/>
    <cellStyle name="输入 30 2" xfId="20251"/>
    <cellStyle name="输入 30 3" xfId="25803"/>
    <cellStyle name="输入 31" xfId="3633"/>
    <cellStyle name="输入 31 2" xfId="20252"/>
    <cellStyle name="输入 31 3" xfId="25877"/>
    <cellStyle name="输入 32" xfId="3619"/>
    <cellStyle name="输入 32 2" xfId="20253"/>
    <cellStyle name="输入 32 3" xfId="25863"/>
    <cellStyle name="输入 33" xfId="3606"/>
    <cellStyle name="输入 33 2" xfId="20254"/>
    <cellStyle name="输入 33 3" xfId="25850"/>
    <cellStyle name="输入 34" xfId="3645"/>
    <cellStyle name="输入 34 2" xfId="20255"/>
    <cellStyle name="输入 34 3" xfId="25889"/>
    <cellStyle name="输入 35" xfId="3716"/>
    <cellStyle name="输入 35 2" xfId="20256"/>
    <cellStyle name="输入 35 3" xfId="25960"/>
    <cellStyle name="输入 36" xfId="3725"/>
    <cellStyle name="输入 36 2" xfId="20257"/>
    <cellStyle name="输入 36 3" xfId="25969"/>
    <cellStyle name="输入 37" xfId="3703"/>
    <cellStyle name="输入 37 2" xfId="20258"/>
    <cellStyle name="输入 37 3" xfId="25947"/>
    <cellStyle name="输入 38" xfId="3738"/>
    <cellStyle name="输入 38 2" xfId="20259"/>
    <cellStyle name="输入 38 3" xfId="25982"/>
    <cellStyle name="输入 39" xfId="3802"/>
    <cellStyle name="输入 39 2" xfId="20260"/>
    <cellStyle name="输入 39 3" xfId="26046"/>
    <cellStyle name="输入 4" xfId="3027"/>
    <cellStyle name="输入 4 2" xfId="20261"/>
    <cellStyle name="输入 4 3" xfId="25271"/>
    <cellStyle name="输入 40" xfId="3808"/>
    <cellStyle name="输入 40 2" xfId="20262"/>
    <cellStyle name="输入 40 3" xfId="26052"/>
    <cellStyle name="输入 41" xfId="3785"/>
    <cellStyle name="输入 41 2" xfId="20263"/>
    <cellStyle name="输入 41 3" xfId="26029"/>
    <cellStyle name="输入 42" xfId="3821"/>
    <cellStyle name="输入 42 2" xfId="20264"/>
    <cellStyle name="输入 42 3" xfId="26065"/>
    <cellStyle name="输入 43" xfId="3887"/>
    <cellStyle name="输入 43 2" xfId="20265"/>
    <cellStyle name="输入 43 3" xfId="26131"/>
    <cellStyle name="输入 44" xfId="3881"/>
    <cellStyle name="输入 44 2" xfId="20266"/>
    <cellStyle name="输入 44 3" xfId="26125"/>
    <cellStyle name="输入 45" xfId="3867"/>
    <cellStyle name="输入 45 2" xfId="20267"/>
    <cellStyle name="输入 45 3" xfId="26111"/>
    <cellStyle name="输入 46" xfId="3904"/>
    <cellStyle name="输入 46 2" xfId="20268"/>
    <cellStyle name="输入 46 3" xfId="26148"/>
    <cellStyle name="输入 47" xfId="3973"/>
    <cellStyle name="输入 47 2" xfId="20269"/>
    <cellStyle name="输入 47 3" xfId="26217"/>
    <cellStyle name="输入 48" xfId="3978"/>
    <cellStyle name="输入 48 2" xfId="20270"/>
    <cellStyle name="输入 48 3" xfId="26222"/>
    <cellStyle name="输入 49" xfId="3960"/>
    <cellStyle name="输入 49 2" xfId="20271"/>
    <cellStyle name="输入 49 3" xfId="26204"/>
    <cellStyle name="输入 5" xfId="3003"/>
    <cellStyle name="输入 5 2" xfId="20272"/>
    <cellStyle name="输入 5 3" xfId="25247"/>
    <cellStyle name="输入 50" xfId="3997"/>
    <cellStyle name="输入 50 2" xfId="20273"/>
    <cellStyle name="输入 50 3" xfId="26241"/>
    <cellStyle name="输入 51" xfId="4068"/>
    <cellStyle name="输入 51 2" xfId="20274"/>
    <cellStyle name="输入 51 3" xfId="26312"/>
    <cellStyle name="输入 52" xfId="4054"/>
    <cellStyle name="输入 52 2" xfId="20275"/>
    <cellStyle name="输入 52 3" xfId="26298"/>
    <cellStyle name="输入 53" xfId="4041"/>
    <cellStyle name="输入 53 2" xfId="20276"/>
    <cellStyle name="输入 53 3" xfId="26285"/>
    <cellStyle name="输入 54" xfId="4080"/>
    <cellStyle name="输入 54 2" xfId="20277"/>
    <cellStyle name="输入 54 3" xfId="26324"/>
    <cellStyle name="输入 55" xfId="4154"/>
    <cellStyle name="输入 55 2" xfId="20278"/>
    <cellStyle name="输入 55 3" xfId="26398"/>
    <cellStyle name="输入 56" xfId="4159"/>
    <cellStyle name="输入 56 2" xfId="20279"/>
    <cellStyle name="输入 56 3" xfId="26403"/>
    <cellStyle name="输入 57" xfId="4135"/>
    <cellStyle name="输入 57 2" xfId="20280"/>
    <cellStyle name="输入 57 3" xfId="26379"/>
    <cellStyle name="输入 58" xfId="4172"/>
    <cellStyle name="输入 58 2" xfId="20281"/>
    <cellStyle name="输入 58 3" xfId="26416"/>
    <cellStyle name="输入 59" xfId="4247"/>
    <cellStyle name="输入 59 2" xfId="20282"/>
    <cellStyle name="输入 59 3" xfId="26491"/>
    <cellStyle name="输入 6" xfId="3040"/>
    <cellStyle name="输入 6 2" xfId="20283"/>
    <cellStyle name="输入 6 3" xfId="25284"/>
    <cellStyle name="输入 60" xfId="4252"/>
    <cellStyle name="输入 60 2" xfId="20284"/>
    <cellStyle name="输入 60 3" xfId="26496"/>
    <cellStyle name="输入 61" xfId="4227"/>
    <cellStyle name="输入 61 2" xfId="20285"/>
    <cellStyle name="输入 61 3" xfId="26471"/>
    <cellStyle name="输入 62" xfId="4265"/>
    <cellStyle name="输入 62 2" xfId="20286"/>
    <cellStyle name="输入 62 3" xfId="26509"/>
    <cellStyle name="输入 63" xfId="4294"/>
    <cellStyle name="输入 63 2" xfId="20287"/>
    <cellStyle name="输入 63 3" xfId="26538"/>
    <cellStyle name="输入 64" xfId="7252"/>
    <cellStyle name="输入 64 2" xfId="20288"/>
    <cellStyle name="输入 64 3" xfId="29496"/>
    <cellStyle name="输入 65" xfId="7257"/>
    <cellStyle name="输入 65 2" xfId="20289"/>
    <cellStyle name="输入 65 3" xfId="29501"/>
    <cellStyle name="输入 66" xfId="7233"/>
    <cellStyle name="输入 66 2" xfId="20290"/>
    <cellStyle name="输入 66 3" xfId="29477"/>
    <cellStyle name="输入 67" xfId="7270"/>
    <cellStyle name="输入 67 2" xfId="20291"/>
    <cellStyle name="输入 67 3" xfId="29514"/>
    <cellStyle name="输入 68" xfId="7345"/>
    <cellStyle name="输入 68 2" xfId="20292"/>
    <cellStyle name="输入 68 3" xfId="29589"/>
    <cellStyle name="输入 69" xfId="7350"/>
    <cellStyle name="输入 69 2" xfId="20293"/>
    <cellStyle name="输入 69 3" xfId="29594"/>
    <cellStyle name="输入 7" xfId="3090"/>
    <cellStyle name="输入 7 2" xfId="20294"/>
    <cellStyle name="输入 7 3" xfId="25334"/>
    <cellStyle name="输入 70" xfId="7325"/>
    <cellStyle name="输入 70 2" xfId="20295"/>
    <cellStyle name="输入 70 3" xfId="29569"/>
    <cellStyle name="输入 71" xfId="7363"/>
    <cellStyle name="输入 71 2" xfId="20296"/>
    <cellStyle name="输入 71 3" xfId="29607"/>
    <cellStyle name="输入 72" xfId="7386"/>
    <cellStyle name="输入 72 2" xfId="20297"/>
    <cellStyle name="输入 72 3" xfId="29630"/>
    <cellStyle name="输入 73" xfId="7449"/>
    <cellStyle name="输入 73 2" xfId="20298"/>
    <cellStyle name="输入 73 3" xfId="29693"/>
    <cellStyle name="输入 74" xfId="7456"/>
    <cellStyle name="输入 74 2" xfId="20299"/>
    <cellStyle name="输入 74 3" xfId="29700"/>
    <cellStyle name="输入 75" xfId="7433"/>
    <cellStyle name="输入 75 2" xfId="20300"/>
    <cellStyle name="输入 75 3" xfId="29677"/>
    <cellStyle name="输入 76" xfId="7469"/>
    <cellStyle name="输入 76 2" xfId="20301"/>
    <cellStyle name="输入 76 3" xfId="29713"/>
    <cellStyle name="输入 77" xfId="7532"/>
    <cellStyle name="输入 77 2" xfId="20302"/>
    <cellStyle name="输入 77 3" xfId="29776"/>
    <cellStyle name="输入 78" xfId="7541"/>
    <cellStyle name="输入 78 2" xfId="20303"/>
    <cellStyle name="输入 78 3" xfId="29785"/>
    <cellStyle name="输入 79" xfId="7519"/>
    <cellStyle name="输入 79 2" xfId="20304"/>
    <cellStyle name="输入 79 3" xfId="29763"/>
    <cellStyle name="输入 8" xfId="3099"/>
    <cellStyle name="输入 8 2" xfId="20305"/>
    <cellStyle name="输入 8 3" xfId="25343"/>
    <cellStyle name="输入 80" xfId="7554"/>
    <cellStyle name="输入 80 2" xfId="20306"/>
    <cellStyle name="输入 80 3" xfId="29798"/>
    <cellStyle name="输入 81" xfId="7617"/>
    <cellStyle name="输入 81 2" xfId="20307"/>
    <cellStyle name="输入 81 3" xfId="29861"/>
    <cellStyle name="输入 82" xfId="7624"/>
    <cellStyle name="输入 82 2" xfId="20308"/>
    <cellStyle name="输入 82 3" xfId="29868"/>
    <cellStyle name="输入 83" xfId="7601"/>
    <cellStyle name="输入 83 2" xfId="20309"/>
    <cellStyle name="输入 83 3" xfId="29845"/>
    <cellStyle name="输入 84" xfId="7637"/>
    <cellStyle name="输入 84 2" xfId="20310"/>
    <cellStyle name="输入 84 3" xfId="29881"/>
    <cellStyle name="输入 85" xfId="7703"/>
    <cellStyle name="输入 85 2" xfId="20311"/>
    <cellStyle name="输入 85 3" xfId="29947"/>
    <cellStyle name="输入 86" xfId="7708"/>
    <cellStyle name="输入 86 2" xfId="20312"/>
    <cellStyle name="输入 86 3" xfId="29952"/>
    <cellStyle name="输入 87" xfId="7684"/>
    <cellStyle name="输入 87 2" xfId="20313"/>
    <cellStyle name="输入 87 3" xfId="29928"/>
    <cellStyle name="输入 88" xfId="7721"/>
    <cellStyle name="输入 88 2" xfId="20314"/>
    <cellStyle name="输入 88 3" xfId="29965"/>
    <cellStyle name="输入 89" xfId="7796"/>
    <cellStyle name="输入 89 2" xfId="20315"/>
    <cellStyle name="输入 89 3" xfId="30040"/>
    <cellStyle name="输入 9" xfId="3156"/>
    <cellStyle name="输入 9 2" xfId="20316"/>
    <cellStyle name="输入 9 3" xfId="25400"/>
    <cellStyle name="输入 90" xfId="7778"/>
    <cellStyle name="输入 90 2" xfId="20317"/>
    <cellStyle name="输入 90 3" xfId="30022"/>
    <cellStyle name="输入 91" xfId="7817"/>
    <cellStyle name="输入 91 2" xfId="20318"/>
    <cellStyle name="输入 91 3" xfId="30061"/>
    <cellStyle name="输入 92" xfId="7848"/>
    <cellStyle name="输入 92 2" xfId="20319"/>
    <cellStyle name="输入 92 3" xfId="30092"/>
    <cellStyle name="输入 93" xfId="7788"/>
    <cellStyle name="输入 93 2" xfId="20320"/>
    <cellStyle name="输入 93 3" xfId="30032"/>
    <cellStyle name="输入 94" xfId="7861"/>
    <cellStyle name="输入 94 2" xfId="20321"/>
    <cellStyle name="输入 94 3" xfId="30105"/>
    <cellStyle name="输入 95" xfId="7838"/>
    <cellStyle name="输入 95 2" xfId="20322"/>
    <cellStyle name="输入 95 3" xfId="30082"/>
    <cellStyle name="输入 96" xfId="7878"/>
    <cellStyle name="输入 96 2" xfId="20323"/>
    <cellStyle name="输入 96 3" xfId="30122"/>
    <cellStyle name="输入 97" xfId="7893"/>
    <cellStyle name="输入 97 2" xfId="20324"/>
    <cellStyle name="输入 97 3" xfId="30137"/>
    <cellStyle name="输入 98" xfId="7924"/>
    <cellStyle name="输入 98 2" xfId="20325"/>
    <cellStyle name="输入 98 3" xfId="30168"/>
    <cellStyle name="输入 99" xfId="7939"/>
    <cellStyle name="输入 99 2" xfId="20326"/>
    <cellStyle name="输入 99 3" xfId="30183"/>
    <cellStyle name="输出 10" xfId="3143"/>
    <cellStyle name="输出 10 2" xfId="20327"/>
    <cellStyle name="输出 10 3" xfId="25387"/>
    <cellStyle name="输出 100" xfId="7956"/>
    <cellStyle name="输出 100 2" xfId="20328"/>
    <cellStyle name="输出 100 3" xfId="30200"/>
    <cellStyle name="输出 101" xfId="7972"/>
    <cellStyle name="输出 101 2" xfId="20329"/>
    <cellStyle name="输出 101 3" xfId="30216"/>
    <cellStyle name="输出 102" xfId="7995"/>
    <cellStyle name="输出 102 2" xfId="20330"/>
    <cellStyle name="输出 102 3" xfId="30239"/>
    <cellStyle name="输出 103" xfId="8016"/>
    <cellStyle name="输出 103 2" xfId="20331"/>
    <cellStyle name="输出 103 3" xfId="30260"/>
    <cellStyle name="输出 104" xfId="8058"/>
    <cellStyle name="输出 104 2" xfId="20332"/>
    <cellStyle name="输出 104 3" xfId="30302"/>
    <cellStyle name="输出 105" xfId="8061"/>
    <cellStyle name="输出 105 2" xfId="20333"/>
    <cellStyle name="输出 105 3" xfId="30305"/>
    <cellStyle name="输出 106" xfId="8059"/>
    <cellStyle name="输出 106 2" xfId="20334"/>
    <cellStyle name="输出 106 3" xfId="30303"/>
    <cellStyle name="输出 107" xfId="8104"/>
    <cellStyle name="输出 107 2" xfId="20335"/>
    <cellStyle name="输出 107 3" xfId="30348"/>
    <cellStyle name="输出 108" xfId="8118"/>
    <cellStyle name="输出 108 2" xfId="20336"/>
    <cellStyle name="输出 108 3" xfId="30362"/>
    <cellStyle name="输出 109" xfId="8143"/>
    <cellStyle name="输出 109 2" xfId="20337"/>
    <cellStyle name="输出 109 3" xfId="30387"/>
    <cellStyle name="输出 11" xfId="3141"/>
    <cellStyle name="输出 11 2" xfId="20338"/>
    <cellStyle name="输出 11 3" xfId="25385"/>
    <cellStyle name="输出 110" xfId="8162"/>
    <cellStyle name="输出 110 2" xfId="20339"/>
    <cellStyle name="输出 110 3" xfId="30406"/>
    <cellStyle name="输出 111" xfId="8213"/>
    <cellStyle name="输出 111 2" xfId="20340"/>
    <cellStyle name="输出 111 3" xfId="30457"/>
    <cellStyle name="输出 112" xfId="8193"/>
    <cellStyle name="输出 112 2" xfId="20341"/>
    <cellStyle name="输出 112 3" xfId="30437"/>
    <cellStyle name="输出 113" xfId="8196"/>
    <cellStyle name="输出 113 2" xfId="20342"/>
    <cellStyle name="输出 113 3" xfId="30440"/>
    <cellStyle name="输出 114" xfId="8251"/>
    <cellStyle name="输出 114 2" xfId="20343"/>
    <cellStyle name="输出 114 3" xfId="30495"/>
    <cellStyle name="输出 115" xfId="8264"/>
    <cellStyle name="输出 115 2" xfId="20344"/>
    <cellStyle name="输出 115 3" xfId="30508"/>
    <cellStyle name="输出 116" xfId="8286"/>
    <cellStyle name="输出 116 2" xfId="20345"/>
    <cellStyle name="输出 116 3" xfId="30530"/>
    <cellStyle name="输出 117" xfId="10093"/>
    <cellStyle name="输出 117 2" xfId="20346"/>
    <cellStyle name="输出 117 3" xfId="31181"/>
    <cellStyle name="输出 118" xfId="10092"/>
    <cellStyle name="输出 118 2" xfId="20347"/>
    <cellStyle name="输出 118 3" xfId="31180"/>
    <cellStyle name="输出 119" xfId="10160"/>
    <cellStyle name="输出 119 2" xfId="20348"/>
    <cellStyle name="输出 119 3" xfId="31248"/>
    <cellStyle name="输出 12" xfId="3166"/>
    <cellStyle name="输出 12 2" xfId="20349"/>
    <cellStyle name="输出 12 3" xfId="25410"/>
    <cellStyle name="输出 120" xfId="10144"/>
    <cellStyle name="输出 120 2" xfId="20350"/>
    <cellStyle name="输出 120 3" xfId="31232"/>
    <cellStyle name="输出 121" xfId="10173"/>
    <cellStyle name="输出 121 2" xfId="20351"/>
    <cellStyle name="输出 121 3" xfId="31261"/>
    <cellStyle name="输出 122" xfId="10175"/>
    <cellStyle name="输出 122 2" xfId="20352"/>
    <cellStyle name="输出 122 3" xfId="31263"/>
    <cellStyle name="输出 123" xfId="10174"/>
    <cellStyle name="输出 123 2" xfId="20353"/>
    <cellStyle name="输出 123 3" xfId="31262"/>
    <cellStyle name="输出 124" xfId="10195"/>
    <cellStyle name="输出 124 2" xfId="20354"/>
    <cellStyle name="输出 124 3" xfId="31283"/>
    <cellStyle name="输出 125" xfId="10194"/>
    <cellStyle name="输出 125 2" xfId="20355"/>
    <cellStyle name="输出 125 3" xfId="31282"/>
    <cellStyle name="输出 126" xfId="10241"/>
    <cellStyle name="输出 126 2" xfId="20356"/>
    <cellStyle name="输出 126 3" xfId="31329"/>
    <cellStyle name="输出 127" xfId="10331"/>
    <cellStyle name="输出 127 2" xfId="20357"/>
    <cellStyle name="输出 127 3" xfId="31419"/>
    <cellStyle name="输出 128" xfId="10315"/>
    <cellStyle name="输出 128 2" xfId="20358"/>
    <cellStyle name="输出 128 3" xfId="31403"/>
    <cellStyle name="输出 129" xfId="10344"/>
    <cellStyle name="输出 129 2" xfId="20359"/>
    <cellStyle name="输出 129 3" xfId="31432"/>
    <cellStyle name="输出 13" xfId="3128"/>
    <cellStyle name="输出 13 2" xfId="20360"/>
    <cellStyle name="输出 13 3" xfId="25372"/>
    <cellStyle name="输出 130" xfId="10345"/>
    <cellStyle name="输出 130 2" xfId="20361"/>
    <cellStyle name="输出 130 3" xfId="31433"/>
    <cellStyle name="输出 131" xfId="10432"/>
    <cellStyle name="输出 131 2" xfId="20362"/>
    <cellStyle name="输出 131 3" xfId="31520"/>
    <cellStyle name="输出 132" xfId="10416"/>
    <cellStyle name="输出 132 2" xfId="20363"/>
    <cellStyle name="输出 132 3" xfId="31504"/>
    <cellStyle name="输出 133" xfId="10445"/>
    <cellStyle name="输出 133 2" xfId="20364"/>
    <cellStyle name="输出 133 3" xfId="31533"/>
    <cellStyle name="输出 134" xfId="10399"/>
    <cellStyle name="输出 134 2" xfId="20365"/>
    <cellStyle name="输出 134 3" xfId="31487"/>
    <cellStyle name="输出 135" xfId="10467"/>
    <cellStyle name="输出 135 2" xfId="20366"/>
    <cellStyle name="输出 135 3" xfId="31555"/>
    <cellStyle name="输出 136" xfId="10493"/>
    <cellStyle name="输出 136 2" xfId="20367"/>
    <cellStyle name="输出 136 3" xfId="31581"/>
    <cellStyle name="输出 137" xfId="10495"/>
    <cellStyle name="输出 137 2" xfId="20368"/>
    <cellStyle name="输出 137 3" xfId="31583"/>
    <cellStyle name="输出 138" xfId="10587"/>
    <cellStyle name="输出 138 2" xfId="20369"/>
    <cellStyle name="输出 138 3" xfId="31675"/>
    <cellStyle name="输出 139" xfId="10571"/>
    <cellStyle name="输出 139 2" xfId="20370"/>
    <cellStyle name="输出 139 3" xfId="31659"/>
    <cellStyle name="输出 14" xfId="3181"/>
    <cellStyle name="输出 14 2" xfId="20371"/>
    <cellStyle name="输出 14 3" xfId="25425"/>
    <cellStyle name="输出 140" xfId="10644"/>
    <cellStyle name="输出 140 2" xfId="20372"/>
    <cellStyle name="输出 140 3" xfId="31732"/>
    <cellStyle name="输出 141" xfId="10645"/>
    <cellStyle name="输出 141 2" xfId="20373"/>
    <cellStyle name="输出 141 3" xfId="31733"/>
    <cellStyle name="输出 142" xfId="10634"/>
    <cellStyle name="输出 142 2" xfId="20374"/>
    <cellStyle name="输出 142 3" xfId="31722"/>
    <cellStyle name="输出 15" xfId="3213"/>
    <cellStyle name="输出 15 2" xfId="20375"/>
    <cellStyle name="输出 15 3" xfId="25457"/>
    <cellStyle name="输出 16" xfId="3234"/>
    <cellStyle name="输出 16 2" xfId="20376"/>
    <cellStyle name="输出 16 3" xfId="25478"/>
    <cellStyle name="输出 17" xfId="3255"/>
    <cellStyle name="输出 17 2" xfId="20377"/>
    <cellStyle name="输出 17 3" xfId="25499"/>
    <cellStyle name="输出 18" xfId="3276"/>
    <cellStyle name="输出 18 2" xfId="20378"/>
    <cellStyle name="输出 18 3" xfId="25520"/>
    <cellStyle name="输出 19" xfId="3297"/>
    <cellStyle name="输出 19 2" xfId="20379"/>
    <cellStyle name="输出 19 3" xfId="25541"/>
    <cellStyle name="输出 2" xfId="2556"/>
    <cellStyle name="输出 2 2" xfId="20380"/>
    <cellStyle name="输出 2 3" xfId="24831"/>
    <cellStyle name="输出 20" xfId="3318"/>
    <cellStyle name="输出 20 2" xfId="20381"/>
    <cellStyle name="输出 20 3" xfId="25562"/>
    <cellStyle name="输出 21" xfId="3397"/>
    <cellStyle name="输出 21 2" xfId="20382"/>
    <cellStyle name="输出 21 3" xfId="25641"/>
    <cellStyle name="输出 22" xfId="3398"/>
    <cellStyle name="输出 22 2" xfId="20383"/>
    <cellStyle name="输出 22 3" xfId="25642"/>
    <cellStyle name="输出 23" xfId="3456"/>
    <cellStyle name="输出 23 2" xfId="20384"/>
    <cellStyle name="输出 23 3" xfId="25700"/>
    <cellStyle name="输出 24" xfId="3439"/>
    <cellStyle name="输出 24 2" xfId="20385"/>
    <cellStyle name="输出 24 3" xfId="25683"/>
    <cellStyle name="输出 25" xfId="3437"/>
    <cellStyle name="输出 25 2" xfId="20386"/>
    <cellStyle name="输出 25 3" xfId="25681"/>
    <cellStyle name="输出 26" xfId="3462"/>
    <cellStyle name="输出 26 2" xfId="20387"/>
    <cellStyle name="输出 26 3" xfId="25706"/>
    <cellStyle name="输出 27" xfId="3545"/>
    <cellStyle name="输出 27 2" xfId="20388"/>
    <cellStyle name="输出 27 3" xfId="25789"/>
    <cellStyle name="输出 28" xfId="3529"/>
    <cellStyle name="输出 28 2" xfId="20389"/>
    <cellStyle name="输出 28 3" xfId="25773"/>
    <cellStyle name="输出 29" xfId="3528"/>
    <cellStyle name="输出 29 2" xfId="20390"/>
    <cellStyle name="输出 29 3" xfId="25772"/>
    <cellStyle name="输出 3" xfId="3026"/>
    <cellStyle name="输出 3 2" xfId="20391"/>
    <cellStyle name="输出 3 3" xfId="25270"/>
    <cellStyle name="输出 30" xfId="3552"/>
    <cellStyle name="输出 30 2" xfId="20392"/>
    <cellStyle name="输出 30 3" xfId="25796"/>
    <cellStyle name="输出 31" xfId="3637"/>
    <cellStyle name="输出 31 2" xfId="20393"/>
    <cellStyle name="输出 31 3" xfId="25881"/>
    <cellStyle name="输出 32" xfId="3613"/>
    <cellStyle name="输出 32 2" xfId="20394"/>
    <cellStyle name="输出 32 3" xfId="25857"/>
    <cellStyle name="输出 33" xfId="3612"/>
    <cellStyle name="输出 33 2" xfId="20395"/>
    <cellStyle name="输出 33 3" xfId="25856"/>
    <cellStyle name="输出 34" xfId="3638"/>
    <cellStyle name="输出 34 2" xfId="20396"/>
    <cellStyle name="输出 34 3" xfId="25882"/>
    <cellStyle name="输出 35" xfId="3720"/>
    <cellStyle name="输出 35 2" xfId="20397"/>
    <cellStyle name="输出 35 3" xfId="25964"/>
    <cellStyle name="输出 36" xfId="3721"/>
    <cellStyle name="输出 36 2" xfId="20398"/>
    <cellStyle name="输出 36 3" xfId="25965"/>
    <cellStyle name="输出 37" xfId="3710"/>
    <cellStyle name="输出 37 2" xfId="20399"/>
    <cellStyle name="输出 37 3" xfId="25954"/>
    <cellStyle name="输出 38" xfId="3731"/>
    <cellStyle name="输出 38 2" xfId="20400"/>
    <cellStyle name="输出 38 3" xfId="25975"/>
    <cellStyle name="输出 39" xfId="3806"/>
    <cellStyle name="输出 39 2" xfId="20401"/>
    <cellStyle name="输出 39 3" xfId="26050"/>
    <cellStyle name="输出 4" xfId="3010"/>
    <cellStyle name="输出 4 2" xfId="20402"/>
    <cellStyle name="输出 4 3" xfId="25254"/>
    <cellStyle name="输出 40" xfId="3794"/>
    <cellStyle name="输出 40 2" xfId="20403"/>
    <cellStyle name="输出 40 3" xfId="26038"/>
    <cellStyle name="输出 41" xfId="3790"/>
    <cellStyle name="输出 41 2" xfId="20404"/>
    <cellStyle name="输出 41 3" xfId="26034"/>
    <cellStyle name="输出 42" xfId="3814"/>
    <cellStyle name="输出 42 2" xfId="20405"/>
    <cellStyle name="输出 42 3" xfId="26058"/>
    <cellStyle name="输出 43" xfId="3891"/>
    <cellStyle name="输出 43 2" xfId="20406"/>
    <cellStyle name="输出 43 3" xfId="26135"/>
    <cellStyle name="输出 44" xfId="3874"/>
    <cellStyle name="输出 44 2" xfId="20407"/>
    <cellStyle name="输出 44 3" xfId="26118"/>
    <cellStyle name="输出 45" xfId="3872"/>
    <cellStyle name="输出 45 2" xfId="20408"/>
    <cellStyle name="输出 45 3" xfId="26116"/>
    <cellStyle name="输出 46" xfId="3897"/>
    <cellStyle name="输出 46 2" xfId="20409"/>
    <cellStyle name="输出 46 3" xfId="26141"/>
    <cellStyle name="输出 47" xfId="3977"/>
    <cellStyle name="输出 47 2" xfId="20410"/>
    <cellStyle name="输出 47 3" xfId="26221"/>
    <cellStyle name="输出 48" xfId="3961"/>
    <cellStyle name="输出 48 2" xfId="20411"/>
    <cellStyle name="输出 48 3" xfId="26205"/>
    <cellStyle name="输出 49" xfId="3990"/>
    <cellStyle name="输出 49 2" xfId="20412"/>
    <cellStyle name="输出 49 3" xfId="26234"/>
    <cellStyle name="输出 5" xfId="3009"/>
    <cellStyle name="输出 5 2" xfId="20413"/>
    <cellStyle name="输出 5 3" xfId="25253"/>
    <cellStyle name="输出 50" xfId="3991"/>
    <cellStyle name="输出 50 2" xfId="20414"/>
    <cellStyle name="输出 50 3" xfId="26235"/>
    <cellStyle name="输出 51" xfId="4072"/>
    <cellStyle name="输出 51 2" xfId="20415"/>
    <cellStyle name="输出 51 3" xfId="26316"/>
    <cellStyle name="输出 52" xfId="4048"/>
    <cellStyle name="输出 52 2" xfId="20416"/>
    <cellStyle name="输出 52 3" xfId="26292"/>
    <cellStyle name="输出 53" xfId="4047"/>
    <cellStyle name="输出 53 2" xfId="20417"/>
    <cellStyle name="输出 53 3" xfId="26291"/>
    <cellStyle name="输出 54" xfId="4073"/>
    <cellStyle name="输出 54 2" xfId="20418"/>
    <cellStyle name="输出 54 3" xfId="26317"/>
    <cellStyle name="输出 55" xfId="4158"/>
    <cellStyle name="输出 55 2" xfId="20419"/>
    <cellStyle name="输出 55 3" xfId="26402"/>
    <cellStyle name="输出 56" xfId="4142"/>
    <cellStyle name="输出 56 2" xfId="20420"/>
    <cellStyle name="输出 56 3" xfId="26386"/>
    <cellStyle name="输出 57" xfId="4141"/>
    <cellStyle name="输出 57 2" xfId="20421"/>
    <cellStyle name="输出 57 3" xfId="26385"/>
    <cellStyle name="输出 58" xfId="4165"/>
    <cellStyle name="输出 58 2" xfId="20422"/>
    <cellStyle name="输出 58 3" xfId="26409"/>
    <cellStyle name="输出 59" xfId="4251"/>
    <cellStyle name="输出 59 2" xfId="20423"/>
    <cellStyle name="输出 59 3" xfId="26495"/>
    <cellStyle name="输出 6" xfId="3033"/>
    <cellStyle name="输出 6 2" xfId="20424"/>
    <cellStyle name="输出 6 3" xfId="25277"/>
    <cellStyle name="输出 60" xfId="4235"/>
    <cellStyle name="输出 60 2" xfId="20425"/>
    <cellStyle name="输出 60 3" xfId="26479"/>
    <cellStyle name="输出 61" xfId="4233"/>
    <cellStyle name="输出 61 2" xfId="20426"/>
    <cellStyle name="输出 61 3" xfId="26477"/>
    <cellStyle name="输出 62" xfId="4258"/>
    <cellStyle name="输出 62 2" xfId="20427"/>
    <cellStyle name="输出 62 3" xfId="26502"/>
    <cellStyle name="输出 63" xfId="4234"/>
    <cellStyle name="输出 63 2" xfId="20428"/>
    <cellStyle name="输出 63 3" xfId="26478"/>
    <cellStyle name="输出 64" xfId="7256"/>
    <cellStyle name="输出 64 2" xfId="20429"/>
    <cellStyle name="输出 64 3" xfId="29500"/>
    <cellStyle name="输出 65" xfId="7240"/>
    <cellStyle name="输出 65 2" xfId="20430"/>
    <cellStyle name="输出 65 3" xfId="29484"/>
    <cellStyle name="输出 66" xfId="7239"/>
    <cellStyle name="输出 66 2" xfId="20431"/>
    <cellStyle name="输出 66 3" xfId="29483"/>
    <cellStyle name="输出 67" xfId="7263"/>
    <cellStyle name="输出 67 2" xfId="20432"/>
    <cellStyle name="输出 67 3" xfId="29507"/>
    <cellStyle name="输出 68" xfId="7349"/>
    <cellStyle name="输出 68 2" xfId="20433"/>
    <cellStyle name="输出 68 3" xfId="29593"/>
    <cellStyle name="输出 69" xfId="7333"/>
    <cellStyle name="输出 69 2" xfId="20434"/>
    <cellStyle name="输出 69 3" xfId="29577"/>
    <cellStyle name="输出 7" xfId="3094"/>
    <cellStyle name="输出 7 2" xfId="20435"/>
    <cellStyle name="输出 7 3" xfId="25338"/>
    <cellStyle name="输出 70" xfId="7331"/>
    <cellStyle name="输出 70 2" xfId="20436"/>
    <cellStyle name="输出 70 3" xfId="29575"/>
    <cellStyle name="输出 71" xfId="7356"/>
    <cellStyle name="输出 71 2" xfId="20437"/>
    <cellStyle name="输出 71 3" xfId="29600"/>
    <cellStyle name="输出 72" xfId="7332"/>
    <cellStyle name="输出 72 2" xfId="20438"/>
    <cellStyle name="输出 72 3" xfId="29576"/>
    <cellStyle name="输出 73" xfId="7453"/>
    <cellStyle name="输出 73 2" xfId="20439"/>
    <cellStyle name="输出 73 3" xfId="29697"/>
    <cellStyle name="输出 74" xfId="7442"/>
    <cellStyle name="输出 74 2" xfId="20440"/>
    <cellStyle name="输出 74 3" xfId="29686"/>
    <cellStyle name="输出 75" xfId="7438"/>
    <cellStyle name="输出 75 2" xfId="20441"/>
    <cellStyle name="输出 75 3" xfId="29682"/>
    <cellStyle name="输出 76" xfId="7462"/>
    <cellStyle name="输出 76 2" xfId="20442"/>
    <cellStyle name="输出 76 3" xfId="29706"/>
    <cellStyle name="输出 77" xfId="7536"/>
    <cellStyle name="输出 77 2" xfId="20443"/>
    <cellStyle name="输出 77 3" xfId="29780"/>
    <cellStyle name="输出 78" xfId="7537"/>
    <cellStyle name="输出 78 2" xfId="20444"/>
    <cellStyle name="输出 78 3" xfId="29781"/>
    <cellStyle name="输出 79" xfId="7526"/>
    <cellStyle name="输出 79 2" xfId="20445"/>
    <cellStyle name="输出 79 3" xfId="29770"/>
    <cellStyle name="输出 8" xfId="3095"/>
    <cellStyle name="输出 8 2" xfId="20446"/>
    <cellStyle name="输出 8 3" xfId="25339"/>
    <cellStyle name="输出 80" xfId="7547"/>
    <cellStyle name="输出 80 2" xfId="20447"/>
    <cellStyle name="输出 80 3" xfId="29791"/>
    <cellStyle name="输出 81" xfId="7621"/>
    <cellStyle name="输出 81 2" xfId="20448"/>
    <cellStyle name="输出 81 3" xfId="29865"/>
    <cellStyle name="输出 82" xfId="7610"/>
    <cellStyle name="输出 82 2" xfId="20449"/>
    <cellStyle name="输出 82 3" xfId="29854"/>
    <cellStyle name="输出 83" xfId="7606"/>
    <cellStyle name="输出 83 2" xfId="20450"/>
    <cellStyle name="输出 83 3" xfId="29850"/>
    <cellStyle name="输出 84" xfId="7630"/>
    <cellStyle name="输出 84 2" xfId="20451"/>
    <cellStyle name="输出 84 3" xfId="29874"/>
    <cellStyle name="输出 85" xfId="7707"/>
    <cellStyle name="输出 85 2" xfId="20452"/>
    <cellStyle name="输出 85 3" xfId="29951"/>
    <cellStyle name="输出 86" xfId="7691"/>
    <cellStyle name="输出 86 2" xfId="20453"/>
    <cellStyle name="输出 86 3" xfId="29935"/>
    <cellStyle name="输出 87" xfId="7690"/>
    <cellStyle name="输出 87 2" xfId="20454"/>
    <cellStyle name="输出 87 3" xfId="29934"/>
    <cellStyle name="输出 88" xfId="7714"/>
    <cellStyle name="输出 88 2" xfId="20455"/>
    <cellStyle name="输出 88 3" xfId="29958"/>
    <cellStyle name="输出 89" xfId="7800"/>
    <cellStyle name="输出 89 2" xfId="20456"/>
    <cellStyle name="输出 89 3" xfId="30044"/>
    <cellStyle name="输出 9" xfId="3160"/>
    <cellStyle name="输出 9 2" xfId="20457"/>
    <cellStyle name="输出 9 3" xfId="25404"/>
    <cellStyle name="输出 90" xfId="7772"/>
    <cellStyle name="输出 90 2" xfId="20458"/>
    <cellStyle name="输出 90 3" xfId="30016"/>
    <cellStyle name="输出 91" xfId="7822"/>
    <cellStyle name="输出 91 2" xfId="20459"/>
    <cellStyle name="输出 91 3" xfId="30066"/>
    <cellStyle name="输出 92" xfId="7825"/>
    <cellStyle name="输出 92 2" xfId="20460"/>
    <cellStyle name="输出 92 3" xfId="30069"/>
    <cellStyle name="输出 93" xfId="7809"/>
    <cellStyle name="输出 93 2" xfId="20461"/>
    <cellStyle name="输出 93 3" xfId="30053"/>
    <cellStyle name="输出 94" xfId="7854"/>
    <cellStyle name="输出 94 2" xfId="20462"/>
    <cellStyle name="输出 94 3" xfId="30098"/>
    <cellStyle name="输出 95" xfId="7762"/>
    <cellStyle name="输出 95 2" xfId="20463"/>
    <cellStyle name="输出 95 3" xfId="30006"/>
    <cellStyle name="输出 96" xfId="7869"/>
    <cellStyle name="输出 96 2" xfId="20464"/>
    <cellStyle name="输出 96 3" xfId="30113"/>
    <cellStyle name="输出 97" xfId="7911"/>
    <cellStyle name="输出 97 2" xfId="20465"/>
    <cellStyle name="输出 97 3" xfId="30155"/>
    <cellStyle name="输出 98" xfId="7914"/>
    <cellStyle name="输出 98 2" xfId="20466"/>
    <cellStyle name="输出 98 3" xfId="30158"/>
    <cellStyle name="输出 99" xfId="7929"/>
    <cellStyle name="输出 99 2" xfId="20467"/>
    <cellStyle name="输出 99 3" xfId="30173"/>
    <cellStyle name="适中 10" xfId="3148"/>
    <cellStyle name="适中 10 2" xfId="20468"/>
    <cellStyle name="适中 10 3" xfId="25392"/>
    <cellStyle name="适中 100" xfId="7958"/>
    <cellStyle name="适中 100 2" xfId="20469"/>
    <cellStyle name="适中 100 3" xfId="30202"/>
    <cellStyle name="适中 101" xfId="7975"/>
    <cellStyle name="适中 101 2" xfId="20470"/>
    <cellStyle name="适中 101 3" xfId="30219"/>
    <cellStyle name="适中 102" xfId="7998"/>
    <cellStyle name="适中 102 2" xfId="20471"/>
    <cellStyle name="适中 102 3" xfId="30242"/>
    <cellStyle name="适中 103" xfId="8019"/>
    <cellStyle name="适中 103 2" xfId="20472"/>
    <cellStyle name="适中 103 3" xfId="30263"/>
    <cellStyle name="适中 104" xfId="8037"/>
    <cellStyle name="适中 104 2" xfId="20473"/>
    <cellStyle name="适中 104 3" xfId="30281"/>
    <cellStyle name="适中 105" xfId="8067"/>
    <cellStyle name="适中 105 2" xfId="20474"/>
    <cellStyle name="适中 105 3" xfId="30311"/>
    <cellStyle name="适中 106" xfId="8078"/>
    <cellStyle name="适中 106 2" xfId="20475"/>
    <cellStyle name="适中 106 3" xfId="30322"/>
    <cellStyle name="适中 107" xfId="8111"/>
    <cellStyle name="适中 107 2" xfId="20476"/>
    <cellStyle name="适中 107 3" xfId="30355"/>
    <cellStyle name="适中 108" xfId="8120"/>
    <cellStyle name="适中 108 2" xfId="20477"/>
    <cellStyle name="适中 108 3" xfId="30364"/>
    <cellStyle name="适中 109" xfId="8146"/>
    <cellStyle name="适中 109 2" xfId="20478"/>
    <cellStyle name="适中 109 3" xfId="30390"/>
    <cellStyle name="适中 11" xfId="3139"/>
    <cellStyle name="适中 11 2" xfId="20479"/>
    <cellStyle name="适中 11 3" xfId="25383"/>
    <cellStyle name="适中 110" xfId="8165"/>
    <cellStyle name="适中 110 2" xfId="20480"/>
    <cellStyle name="适中 110 3" xfId="30409"/>
    <cellStyle name="适中 111" xfId="8207"/>
    <cellStyle name="适中 111 2" xfId="20481"/>
    <cellStyle name="适中 111 3" xfId="30451"/>
    <cellStyle name="适中 112" xfId="8217"/>
    <cellStyle name="适中 112 2" xfId="20482"/>
    <cellStyle name="适中 112 3" xfId="30461"/>
    <cellStyle name="适中 113" xfId="8226"/>
    <cellStyle name="适中 113 2" xfId="20483"/>
    <cellStyle name="适中 113 3" xfId="30470"/>
    <cellStyle name="适中 114" xfId="8254"/>
    <cellStyle name="适中 114 2" xfId="20484"/>
    <cellStyle name="适中 114 3" xfId="30498"/>
    <cellStyle name="适中 115" xfId="8266"/>
    <cellStyle name="适中 115 2" xfId="20485"/>
    <cellStyle name="适中 115 3" xfId="30510"/>
    <cellStyle name="适中 116" xfId="8289"/>
    <cellStyle name="适中 116 2" xfId="20486"/>
    <cellStyle name="适中 116 3" xfId="30533"/>
    <cellStyle name="适中 117" xfId="10095"/>
    <cellStyle name="适中 117 2" xfId="20487"/>
    <cellStyle name="适中 117 3" xfId="31183"/>
    <cellStyle name="适中 118" xfId="10090"/>
    <cellStyle name="适中 118 2" xfId="20488"/>
    <cellStyle name="适中 118 3" xfId="31178"/>
    <cellStyle name="适中 119" xfId="10158"/>
    <cellStyle name="适中 119 2" xfId="20489"/>
    <cellStyle name="适中 119 3" xfId="31246"/>
    <cellStyle name="适中 12" xfId="3168"/>
    <cellStyle name="适中 12 2" xfId="20490"/>
    <cellStyle name="适中 12 3" xfId="25412"/>
    <cellStyle name="适中 120" xfId="10149"/>
    <cellStyle name="适中 120 2" xfId="20491"/>
    <cellStyle name="适中 120 3" xfId="31237"/>
    <cellStyle name="适中 121" xfId="10168"/>
    <cellStyle name="适中 121 2" xfId="20492"/>
    <cellStyle name="适中 121 3" xfId="31256"/>
    <cellStyle name="适中 122" xfId="10178"/>
    <cellStyle name="适中 122 2" xfId="20493"/>
    <cellStyle name="适中 122 3" xfId="31266"/>
    <cellStyle name="适中 123" xfId="10134"/>
    <cellStyle name="适中 123 2" xfId="20494"/>
    <cellStyle name="适中 123 3" xfId="31222"/>
    <cellStyle name="适中 124" xfId="10230"/>
    <cellStyle name="适中 124 2" xfId="20495"/>
    <cellStyle name="适中 124 3" xfId="31318"/>
    <cellStyle name="适中 125" xfId="10209"/>
    <cellStyle name="适中 125 2" xfId="20496"/>
    <cellStyle name="适中 125 3" xfId="31297"/>
    <cellStyle name="适中 126" xfId="10247"/>
    <cellStyle name="适中 126 2" xfId="20497"/>
    <cellStyle name="适中 126 3" xfId="31335"/>
    <cellStyle name="适中 127" xfId="10329"/>
    <cellStyle name="适中 127 2" xfId="20498"/>
    <cellStyle name="适中 127 3" xfId="31417"/>
    <cellStyle name="适中 128" xfId="10320"/>
    <cellStyle name="适中 128 2" xfId="20499"/>
    <cellStyle name="适中 128 3" xfId="31408"/>
    <cellStyle name="适中 129" xfId="10339"/>
    <cellStyle name="适中 129 2" xfId="20500"/>
    <cellStyle name="适中 129 3" xfId="31427"/>
    <cellStyle name="适中 13" xfId="3125"/>
    <cellStyle name="适中 13 2" xfId="20501"/>
    <cellStyle name="适中 13 3" xfId="25369"/>
    <cellStyle name="适中 130" xfId="10348"/>
    <cellStyle name="适中 130 2" xfId="20502"/>
    <cellStyle name="适中 130 3" xfId="31436"/>
    <cellStyle name="适中 131" xfId="10430"/>
    <cellStyle name="适中 131 2" xfId="20503"/>
    <cellStyle name="适中 131 3" xfId="31518"/>
    <cellStyle name="适中 132" xfId="10421"/>
    <cellStyle name="适中 132 2" xfId="20504"/>
    <cellStyle name="适中 132 3" xfId="31509"/>
    <cellStyle name="适中 133" xfId="10440"/>
    <cellStyle name="适中 133 2" xfId="20505"/>
    <cellStyle name="适中 133 3" xfId="31528"/>
    <cellStyle name="适中 134" xfId="10406"/>
    <cellStyle name="适中 134 2" xfId="20506"/>
    <cellStyle name="适中 134 3" xfId="31494"/>
    <cellStyle name="适中 135" xfId="10457"/>
    <cellStyle name="适中 135 2" xfId="20507"/>
    <cellStyle name="适中 135 3" xfId="31545"/>
    <cellStyle name="适中 136" xfId="10483"/>
    <cellStyle name="适中 136 2" xfId="20508"/>
    <cellStyle name="适中 136 3" xfId="31571"/>
    <cellStyle name="适中 137" xfId="10520"/>
    <cellStyle name="适中 137 2" xfId="20509"/>
    <cellStyle name="适中 137 3" xfId="31608"/>
    <cellStyle name="适中 138" xfId="10585"/>
    <cellStyle name="适中 138 2" xfId="20510"/>
    <cellStyle name="适中 138 3" xfId="31673"/>
    <cellStyle name="适中 139" xfId="10576"/>
    <cellStyle name="适中 139 2" xfId="20511"/>
    <cellStyle name="适中 139 3" xfId="31664"/>
    <cellStyle name="适中 14" xfId="3187"/>
    <cellStyle name="适中 14 2" xfId="20512"/>
    <cellStyle name="适中 14 3" xfId="25431"/>
    <cellStyle name="适中 140" xfId="10642"/>
    <cellStyle name="适中 140 2" xfId="20513"/>
    <cellStyle name="适中 140 3" xfId="31730"/>
    <cellStyle name="适中 141" xfId="10647"/>
    <cellStyle name="适中 141 2" xfId="20514"/>
    <cellStyle name="适中 141 3" xfId="31735"/>
    <cellStyle name="适中 142" xfId="10632"/>
    <cellStyle name="适中 142 2" xfId="20515"/>
    <cellStyle name="适中 142 3" xfId="31720"/>
    <cellStyle name="适中 15" xfId="3216"/>
    <cellStyle name="适中 15 2" xfId="20516"/>
    <cellStyle name="适中 15 3" xfId="25460"/>
    <cellStyle name="适中 16" xfId="3237"/>
    <cellStyle name="适中 16 2" xfId="20517"/>
    <cellStyle name="适中 16 3" xfId="25481"/>
    <cellStyle name="适中 17" xfId="3258"/>
    <cellStyle name="适中 17 2" xfId="20518"/>
    <cellStyle name="适中 17 3" xfId="25502"/>
    <cellStyle name="适中 18" xfId="3279"/>
    <cellStyle name="适中 18 2" xfId="20519"/>
    <cellStyle name="适中 18 3" xfId="25523"/>
    <cellStyle name="适中 19" xfId="3300"/>
    <cellStyle name="适中 19 2" xfId="20520"/>
    <cellStyle name="适中 19 3" xfId="25544"/>
    <cellStyle name="适中 2" xfId="2555"/>
    <cellStyle name="适中 2 2" xfId="20521"/>
    <cellStyle name="适中 2 3" xfId="24830"/>
    <cellStyle name="适中 20" xfId="3321"/>
    <cellStyle name="适中 20 2" xfId="20522"/>
    <cellStyle name="适中 20 3" xfId="25565"/>
    <cellStyle name="适中 21" xfId="3395"/>
    <cellStyle name="适中 21 2" xfId="20523"/>
    <cellStyle name="适中 21 3" xfId="25639"/>
    <cellStyle name="适中 22" xfId="3400"/>
    <cellStyle name="适中 22 2" xfId="20524"/>
    <cellStyle name="适中 22 3" xfId="25644"/>
    <cellStyle name="适中 23" xfId="3454"/>
    <cellStyle name="适中 23 2" xfId="20525"/>
    <cellStyle name="适中 23 3" xfId="25698"/>
    <cellStyle name="适中 24" xfId="3444"/>
    <cellStyle name="适中 24 2" xfId="20526"/>
    <cellStyle name="适中 24 3" xfId="25688"/>
    <cellStyle name="适中 25" xfId="3435"/>
    <cellStyle name="适中 25 2" xfId="20527"/>
    <cellStyle name="适中 25 3" xfId="25679"/>
    <cellStyle name="适中 26" xfId="3464"/>
    <cellStyle name="适中 26 2" xfId="20528"/>
    <cellStyle name="适中 26 3" xfId="25708"/>
    <cellStyle name="适中 27" xfId="3543"/>
    <cellStyle name="适中 27 2" xfId="20529"/>
    <cellStyle name="适中 27 3" xfId="25787"/>
    <cellStyle name="适中 28" xfId="3534"/>
    <cellStyle name="适中 28 2" xfId="20530"/>
    <cellStyle name="适中 28 3" xfId="25778"/>
    <cellStyle name="适中 29" xfId="3525"/>
    <cellStyle name="适中 29 2" xfId="20531"/>
    <cellStyle name="适中 29 3" xfId="25769"/>
    <cellStyle name="适中 3" xfId="3024"/>
    <cellStyle name="适中 3 2" xfId="20532"/>
    <cellStyle name="适中 3 3" xfId="25268"/>
    <cellStyle name="适中 30" xfId="3554"/>
    <cellStyle name="适中 30 2" xfId="20533"/>
    <cellStyle name="适中 30 3" xfId="25798"/>
    <cellStyle name="适中 31" xfId="3635"/>
    <cellStyle name="适中 31 2" xfId="20534"/>
    <cellStyle name="适中 31 3" xfId="25879"/>
    <cellStyle name="适中 32" xfId="3616"/>
    <cellStyle name="适中 32 2" xfId="20535"/>
    <cellStyle name="适中 32 3" xfId="25860"/>
    <cellStyle name="适中 33" xfId="3609"/>
    <cellStyle name="适中 33 2" xfId="20536"/>
    <cellStyle name="适中 33 3" xfId="25853"/>
    <cellStyle name="适中 34" xfId="3640"/>
    <cellStyle name="适中 34 2" xfId="20537"/>
    <cellStyle name="适中 34 3" xfId="25884"/>
    <cellStyle name="适中 35" xfId="3718"/>
    <cellStyle name="适中 35 2" xfId="20538"/>
    <cellStyle name="适中 35 3" xfId="25962"/>
    <cellStyle name="适中 36" xfId="3723"/>
    <cellStyle name="适中 36 2" xfId="20539"/>
    <cellStyle name="适中 36 3" xfId="25967"/>
    <cellStyle name="适中 37" xfId="3708"/>
    <cellStyle name="适中 37 2" xfId="20540"/>
    <cellStyle name="适中 37 3" xfId="25952"/>
    <cellStyle name="适中 38" xfId="3733"/>
    <cellStyle name="适中 38 2" xfId="20541"/>
    <cellStyle name="适中 38 3" xfId="25977"/>
    <cellStyle name="适中 39" xfId="3804"/>
    <cellStyle name="适中 39 2" xfId="20542"/>
    <cellStyle name="适中 39 3" xfId="26048"/>
    <cellStyle name="适中 4" xfId="3015"/>
    <cellStyle name="适中 4 2" xfId="20543"/>
    <cellStyle name="适中 4 3" xfId="25259"/>
    <cellStyle name="适中 40" xfId="3796"/>
    <cellStyle name="适中 40 2" xfId="20544"/>
    <cellStyle name="适中 40 3" xfId="26040"/>
    <cellStyle name="适中 41" xfId="3787"/>
    <cellStyle name="适中 41 2" xfId="20545"/>
    <cellStyle name="适中 41 3" xfId="26031"/>
    <cellStyle name="适中 42" xfId="3816"/>
    <cellStyle name="适中 42 2" xfId="20546"/>
    <cellStyle name="适中 42 3" xfId="26060"/>
    <cellStyle name="适中 43" xfId="3889"/>
    <cellStyle name="适中 43 2" xfId="20547"/>
    <cellStyle name="适中 43 3" xfId="26133"/>
    <cellStyle name="适中 44" xfId="3879"/>
    <cellStyle name="适中 44 2" xfId="20548"/>
    <cellStyle name="适中 44 3" xfId="26123"/>
    <cellStyle name="适中 45" xfId="3870"/>
    <cellStyle name="适中 45 2" xfId="20549"/>
    <cellStyle name="适中 45 3" xfId="26114"/>
    <cellStyle name="适中 46" xfId="3899"/>
    <cellStyle name="适中 46 2" xfId="20550"/>
    <cellStyle name="适中 46 3" xfId="26143"/>
    <cellStyle name="适中 47" xfId="3975"/>
    <cellStyle name="适中 47 2" xfId="20551"/>
    <cellStyle name="适中 47 3" xfId="26219"/>
    <cellStyle name="适中 48" xfId="3966"/>
    <cellStyle name="适中 48 2" xfId="20552"/>
    <cellStyle name="适中 48 3" xfId="26210"/>
    <cellStyle name="适中 49" xfId="3985"/>
    <cellStyle name="适中 49 2" xfId="20553"/>
    <cellStyle name="适中 49 3" xfId="26229"/>
    <cellStyle name="适中 5" xfId="3006"/>
    <cellStyle name="适中 5 2" xfId="20554"/>
    <cellStyle name="适中 5 3" xfId="25250"/>
    <cellStyle name="适中 50" xfId="3994"/>
    <cellStyle name="适中 50 2" xfId="20555"/>
    <cellStyle name="适中 50 3" xfId="26238"/>
    <cellStyle name="适中 51" xfId="4070"/>
    <cellStyle name="适中 51 2" xfId="20556"/>
    <cellStyle name="适中 51 3" xfId="26314"/>
    <cellStyle name="适中 52" xfId="4051"/>
    <cellStyle name="适中 52 2" xfId="20557"/>
    <cellStyle name="适中 52 3" xfId="26295"/>
    <cellStyle name="适中 53" xfId="4044"/>
    <cellStyle name="适中 53 2" xfId="20558"/>
    <cellStyle name="适中 53 3" xfId="26288"/>
    <cellStyle name="适中 54" xfId="4075"/>
    <cellStyle name="适中 54 2" xfId="20559"/>
    <cellStyle name="适中 54 3" xfId="26319"/>
    <cellStyle name="适中 55" xfId="4156"/>
    <cellStyle name="适中 55 2" xfId="20560"/>
    <cellStyle name="适中 55 3" xfId="26400"/>
    <cellStyle name="适中 56" xfId="4147"/>
    <cellStyle name="适中 56 2" xfId="20561"/>
    <cellStyle name="适中 56 3" xfId="26391"/>
    <cellStyle name="适中 57" xfId="4138"/>
    <cellStyle name="适中 57 2" xfId="20562"/>
    <cellStyle name="适中 57 3" xfId="26382"/>
    <cellStyle name="适中 58" xfId="4167"/>
    <cellStyle name="适中 58 2" xfId="20563"/>
    <cellStyle name="适中 58 3" xfId="26411"/>
    <cellStyle name="适中 59" xfId="4249"/>
    <cellStyle name="适中 59 2" xfId="20564"/>
    <cellStyle name="适中 59 3" xfId="26493"/>
    <cellStyle name="适中 6" xfId="3035"/>
    <cellStyle name="适中 6 2" xfId="20565"/>
    <cellStyle name="适中 6 3" xfId="25279"/>
    <cellStyle name="适中 60" xfId="4240"/>
    <cellStyle name="适中 60 2" xfId="20566"/>
    <cellStyle name="适中 60 3" xfId="26484"/>
    <cellStyle name="适中 61" xfId="4230"/>
    <cellStyle name="适中 61 2" xfId="20567"/>
    <cellStyle name="适中 61 3" xfId="26474"/>
    <cellStyle name="适中 62" xfId="4260"/>
    <cellStyle name="适中 62 2" xfId="20568"/>
    <cellStyle name="适中 62 3" xfId="26504"/>
    <cellStyle name="适中 63" xfId="4218"/>
    <cellStyle name="适中 63 2" xfId="20569"/>
    <cellStyle name="适中 63 3" xfId="26462"/>
    <cellStyle name="适中 64" xfId="7254"/>
    <cellStyle name="适中 64 2" xfId="20570"/>
    <cellStyle name="适中 64 3" xfId="29498"/>
    <cellStyle name="适中 65" xfId="7245"/>
    <cellStyle name="适中 65 2" xfId="20571"/>
    <cellStyle name="适中 65 3" xfId="29489"/>
    <cellStyle name="适中 66" xfId="7236"/>
    <cellStyle name="适中 66 2" xfId="20572"/>
    <cellStyle name="适中 66 3" xfId="29480"/>
    <cellStyle name="适中 67" xfId="7265"/>
    <cellStyle name="适中 67 2" xfId="20573"/>
    <cellStyle name="适中 67 3" xfId="29509"/>
    <cellStyle name="适中 68" xfId="7347"/>
    <cellStyle name="适中 68 2" xfId="20574"/>
    <cellStyle name="适中 68 3" xfId="29591"/>
    <cellStyle name="适中 69" xfId="7338"/>
    <cellStyle name="适中 69 2" xfId="20575"/>
    <cellStyle name="适中 69 3" xfId="29582"/>
    <cellStyle name="适中 7" xfId="3092"/>
    <cellStyle name="适中 7 2" xfId="20576"/>
    <cellStyle name="适中 7 3" xfId="25336"/>
    <cellStyle name="适中 70" xfId="7328"/>
    <cellStyle name="适中 70 2" xfId="20577"/>
    <cellStyle name="适中 70 3" xfId="29572"/>
    <cellStyle name="适中 71" xfId="7358"/>
    <cellStyle name="适中 71 2" xfId="20578"/>
    <cellStyle name="适中 71 3" xfId="29602"/>
    <cellStyle name="适中 72" xfId="7316"/>
    <cellStyle name="适中 72 2" xfId="20579"/>
    <cellStyle name="适中 72 3" xfId="29560"/>
    <cellStyle name="适中 73" xfId="7451"/>
    <cellStyle name="适中 73 2" xfId="20580"/>
    <cellStyle name="适中 73 3" xfId="29695"/>
    <cellStyle name="适中 74" xfId="7454"/>
    <cellStyle name="适中 74 2" xfId="20581"/>
    <cellStyle name="适中 74 3" xfId="29698"/>
    <cellStyle name="适中 75" xfId="7436"/>
    <cellStyle name="适中 75 2" xfId="20582"/>
    <cellStyle name="适中 75 3" xfId="29680"/>
    <cellStyle name="适中 76" xfId="7464"/>
    <cellStyle name="适中 76 2" xfId="20583"/>
    <cellStyle name="适中 76 3" xfId="29708"/>
    <cellStyle name="适中 77" xfId="7534"/>
    <cellStyle name="适中 77 2" xfId="20584"/>
    <cellStyle name="适中 77 3" xfId="29778"/>
    <cellStyle name="适中 78" xfId="7539"/>
    <cellStyle name="适中 78 2" xfId="20585"/>
    <cellStyle name="适中 78 3" xfId="29783"/>
    <cellStyle name="适中 79" xfId="7524"/>
    <cellStyle name="适中 79 2" xfId="20586"/>
    <cellStyle name="适中 79 3" xfId="29768"/>
    <cellStyle name="适中 8" xfId="3097"/>
    <cellStyle name="适中 8 2" xfId="20587"/>
    <cellStyle name="适中 8 3" xfId="25341"/>
    <cellStyle name="适中 80" xfId="7549"/>
    <cellStyle name="适中 80 2" xfId="20588"/>
    <cellStyle name="适中 80 3" xfId="29793"/>
    <cellStyle name="适中 81" xfId="7619"/>
    <cellStyle name="适中 81 2" xfId="20589"/>
    <cellStyle name="适中 81 3" xfId="29863"/>
    <cellStyle name="适中 82" xfId="7622"/>
    <cellStyle name="适中 82 2" xfId="20590"/>
    <cellStyle name="适中 82 3" xfId="29866"/>
    <cellStyle name="适中 83" xfId="7604"/>
    <cellStyle name="适中 83 2" xfId="20591"/>
    <cellStyle name="适中 83 3" xfId="29848"/>
    <cellStyle name="适中 84" xfId="7632"/>
    <cellStyle name="适中 84 2" xfId="20592"/>
    <cellStyle name="适中 84 3" xfId="29876"/>
    <cellStyle name="适中 85" xfId="7705"/>
    <cellStyle name="适中 85 2" xfId="20593"/>
    <cellStyle name="适中 85 3" xfId="29949"/>
    <cellStyle name="适中 86" xfId="7696"/>
    <cellStyle name="适中 86 2" xfId="20594"/>
    <cellStyle name="适中 86 3" xfId="29940"/>
    <cellStyle name="适中 87" xfId="7687"/>
    <cellStyle name="适中 87 2" xfId="20595"/>
    <cellStyle name="适中 87 3" xfId="29931"/>
    <cellStyle name="适中 88" xfId="7716"/>
    <cellStyle name="适中 88 2" xfId="20596"/>
    <cellStyle name="适中 88 3" xfId="29960"/>
    <cellStyle name="适中 89" xfId="7798"/>
    <cellStyle name="适中 89 2" xfId="20597"/>
    <cellStyle name="适中 89 3" xfId="30042"/>
    <cellStyle name="适中 9" xfId="3158"/>
    <cellStyle name="适中 9 2" xfId="20598"/>
    <cellStyle name="适中 9 3" xfId="25402"/>
    <cellStyle name="适中 90" xfId="7775"/>
    <cellStyle name="适中 90 2" xfId="20599"/>
    <cellStyle name="适中 90 3" xfId="30019"/>
    <cellStyle name="适中 91" xfId="7820"/>
    <cellStyle name="适中 91 2" xfId="20600"/>
    <cellStyle name="适中 91 3" xfId="30064"/>
    <cellStyle name="适中 92" xfId="7846"/>
    <cellStyle name="适中 92 2" xfId="20601"/>
    <cellStyle name="适中 92 3" xfId="30090"/>
    <cellStyle name="适中 93" xfId="7806"/>
    <cellStyle name="适中 93 2" xfId="20602"/>
    <cellStyle name="适中 93 3" xfId="30050"/>
    <cellStyle name="适中 94" xfId="7856"/>
    <cellStyle name="适中 94 2" xfId="20603"/>
    <cellStyle name="适中 94 3" xfId="30100"/>
    <cellStyle name="适中 95" xfId="7832"/>
    <cellStyle name="适中 95 2" xfId="20604"/>
    <cellStyle name="适中 95 3" xfId="30076"/>
    <cellStyle name="适中 96" xfId="7872"/>
    <cellStyle name="适中 96 2" xfId="20605"/>
    <cellStyle name="适中 96 3" xfId="30116"/>
    <cellStyle name="适中 97" xfId="7890"/>
    <cellStyle name="适中 97 2" xfId="20606"/>
    <cellStyle name="适中 97 3" xfId="30134"/>
    <cellStyle name="适中 98" xfId="7920"/>
    <cellStyle name="适中 98 2" xfId="20607"/>
    <cellStyle name="适中 98 3" xfId="30164"/>
    <cellStyle name="适中 99" xfId="7932"/>
    <cellStyle name="适中 99 2" xfId="20608"/>
    <cellStyle name="适中 99 3" xfId="30176"/>
    <cellStyle name="链接单元格 10" xfId="3149"/>
    <cellStyle name="链接单元格 10 2" xfId="20609"/>
    <cellStyle name="链接单元格 10 3" xfId="25393"/>
    <cellStyle name="链接单元格 100" xfId="7964"/>
    <cellStyle name="链接单元格 100 2" xfId="20610"/>
    <cellStyle name="链接单元格 100 3" xfId="30208"/>
    <cellStyle name="链接单元格 101" xfId="7980"/>
    <cellStyle name="链接单元格 101 2" xfId="20611"/>
    <cellStyle name="链接单元格 101 3" xfId="30224"/>
    <cellStyle name="链接单元格 102" xfId="8003"/>
    <cellStyle name="链接单元格 102 2" xfId="20612"/>
    <cellStyle name="链接单元格 102 3" xfId="30247"/>
    <cellStyle name="链接单元格 103" xfId="8024"/>
    <cellStyle name="链接单元格 103 2" xfId="20613"/>
    <cellStyle name="链接单元格 103 3" xfId="30268"/>
    <cellStyle name="链接单元格 104" xfId="8038"/>
    <cellStyle name="链接单元格 104 2" xfId="20614"/>
    <cellStyle name="链接单元格 104 3" xfId="30282"/>
    <cellStyle name="链接单元格 105" xfId="8069"/>
    <cellStyle name="链接单元格 105 2" xfId="20615"/>
    <cellStyle name="链接单元格 105 3" xfId="30313"/>
    <cellStyle name="链接单元格 106" xfId="8079"/>
    <cellStyle name="链接单元格 106 2" xfId="20616"/>
    <cellStyle name="链接单元格 106 3" xfId="30323"/>
    <cellStyle name="链接单元格 107" xfId="8112"/>
    <cellStyle name="链接单元格 107 2" xfId="20617"/>
    <cellStyle name="链接单元格 107 3" xfId="30356"/>
    <cellStyle name="链接单元格 108" xfId="8126"/>
    <cellStyle name="链接单元格 108 2" xfId="20618"/>
    <cellStyle name="链接单元格 108 3" xfId="30370"/>
    <cellStyle name="链接单元格 109" xfId="8151"/>
    <cellStyle name="链接单元格 109 2" xfId="20619"/>
    <cellStyle name="链接单元格 109 3" xfId="30395"/>
    <cellStyle name="链接单元格 11" xfId="3137"/>
    <cellStyle name="链接单元格 11 2" xfId="20620"/>
    <cellStyle name="链接单元格 11 3" xfId="25381"/>
    <cellStyle name="链接单元格 110" xfId="8170"/>
    <cellStyle name="链接单元格 110 2" xfId="20621"/>
    <cellStyle name="链接单元格 110 3" xfId="30414"/>
    <cellStyle name="链接单元格 111" xfId="8205"/>
    <cellStyle name="链接单元格 111 2" xfId="20622"/>
    <cellStyle name="链接单元格 111 3" xfId="30449"/>
    <cellStyle name="链接单元格 112" xfId="8242"/>
    <cellStyle name="链接单元格 112 2" xfId="20623"/>
    <cellStyle name="链接单元格 112 3" xfId="30486"/>
    <cellStyle name="链接单元格 113" xfId="8228"/>
    <cellStyle name="链接单元格 113 2" xfId="20624"/>
    <cellStyle name="链接单元格 113 3" xfId="30472"/>
    <cellStyle name="链接单元格 114" xfId="8259"/>
    <cellStyle name="链接单元格 114 2" xfId="20625"/>
    <cellStyle name="链接单元格 114 3" xfId="30503"/>
    <cellStyle name="链接单元格 115" xfId="8272"/>
    <cellStyle name="链接单元格 115 2" xfId="20626"/>
    <cellStyle name="链接单元格 115 3" xfId="30516"/>
    <cellStyle name="链接单元格 116" xfId="8294"/>
    <cellStyle name="链接单元格 116 2" xfId="20627"/>
    <cellStyle name="链接单元格 116 3" xfId="30538"/>
    <cellStyle name="链接单元格 117" xfId="10096"/>
    <cellStyle name="链接单元格 117 2" xfId="20628"/>
    <cellStyle name="链接单元格 117 3" xfId="31184"/>
    <cellStyle name="链接单元格 118" xfId="10089"/>
    <cellStyle name="链接单元格 118 2" xfId="20629"/>
    <cellStyle name="链接单元格 118 3" xfId="31177"/>
    <cellStyle name="链接单元格 119" xfId="10157"/>
    <cellStyle name="链接单元格 119 2" xfId="20630"/>
    <cellStyle name="链接单元格 119 3" xfId="31245"/>
    <cellStyle name="链接单元格 12" xfId="3172"/>
    <cellStyle name="链接单元格 12 2" xfId="20631"/>
    <cellStyle name="链接单元格 12 3" xfId="25416"/>
    <cellStyle name="链接单元格 120" xfId="10150"/>
    <cellStyle name="链接单元格 120 2" xfId="20632"/>
    <cellStyle name="链接单元格 120 3" xfId="31238"/>
    <cellStyle name="链接单元格 121" xfId="10167"/>
    <cellStyle name="链接单元格 121 2" xfId="20633"/>
    <cellStyle name="链接单元格 121 3" xfId="31255"/>
    <cellStyle name="链接单元格 122" xfId="10179"/>
    <cellStyle name="链接单元格 122 2" xfId="20634"/>
    <cellStyle name="链接单元格 122 3" xfId="31267"/>
    <cellStyle name="链接单元格 123" xfId="10132"/>
    <cellStyle name="链接单元格 123 2" xfId="20635"/>
    <cellStyle name="链接单元格 123 3" xfId="31220"/>
    <cellStyle name="链接单元格 124" xfId="10231"/>
    <cellStyle name="链接单元格 124 2" xfId="20636"/>
    <cellStyle name="链接单元格 124 3" xfId="31319"/>
    <cellStyle name="链接单元格 125" xfId="10211"/>
    <cellStyle name="链接单元格 125 2" xfId="20637"/>
    <cellStyle name="链接单元格 125 3" xfId="31299"/>
    <cellStyle name="链接单元格 126" xfId="10249"/>
    <cellStyle name="链接单元格 126 2" xfId="20638"/>
    <cellStyle name="链接单元格 126 3" xfId="31337"/>
    <cellStyle name="链接单元格 127" xfId="10328"/>
    <cellStyle name="链接单元格 127 2" xfId="20639"/>
    <cellStyle name="链接单元格 127 3" xfId="31416"/>
    <cellStyle name="链接单元格 128" xfId="10321"/>
    <cellStyle name="链接单元格 128 2" xfId="20640"/>
    <cellStyle name="链接单元格 128 3" xfId="31409"/>
    <cellStyle name="链接单元格 129" xfId="10338"/>
    <cellStyle name="链接单元格 129 2" xfId="20641"/>
    <cellStyle name="链接单元格 129 3" xfId="31426"/>
    <cellStyle name="链接单元格 13" xfId="3204"/>
    <cellStyle name="链接单元格 13 2" xfId="20642"/>
    <cellStyle name="链接单元格 13 3" xfId="25448"/>
    <cellStyle name="链接单元格 130" xfId="10349"/>
    <cellStyle name="链接单元格 130 2" xfId="20643"/>
    <cellStyle name="链接单元格 130 3" xfId="31437"/>
    <cellStyle name="链接单元格 131" xfId="10429"/>
    <cellStyle name="链接单元格 131 2" xfId="20644"/>
    <cellStyle name="链接单元格 131 3" xfId="31517"/>
    <cellStyle name="链接单元格 132" xfId="10422"/>
    <cellStyle name="链接单元格 132 2" xfId="20645"/>
    <cellStyle name="链接单元格 132 3" xfId="31510"/>
    <cellStyle name="链接单元格 133" xfId="10439"/>
    <cellStyle name="链接单元格 133 2" xfId="20646"/>
    <cellStyle name="链接单元格 133 3" xfId="31527"/>
    <cellStyle name="链接单元格 134" xfId="10407"/>
    <cellStyle name="链接单元格 134 2" xfId="20647"/>
    <cellStyle name="链接单元格 134 3" xfId="31495"/>
    <cellStyle name="链接单元格 135" xfId="10455"/>
    <cellStyle name="链接单元格 135 2" xfId="20648"/>
    <cellStyle name="链接单元格 135 3" xfId="31543"/>
    <cellStyle name="链接单元格 136" xfId="10481"/>
    <cellStyle name="链接单元格 136 2" xfId="20649"/>
    <cellStyle name="链接单元格 136 3" xfId="31569"/>
    <cellStyle name="链接单元格 137" xfId="10521"/>
    <cellStyle name="链接单元格 137 2" xfId="20650"/>
    <cellStyle name="链接单元格 137 3" xfId="31609"/>
    <cellStyle name="链接单元格 138" xfId="10584"/>
    <cellStyle name="链接单元格 138 2" xfId="20651"/>
    <cellStyle name="链接单元格 138 3" xfId="31672"/>
    <cellStyle name="链接单元格 139" xfId="10577"/>
    <cellStyle name="链接单元格 139 2" xfId="20652"/>
    <cellStyle name="链接单元格 139 3" xfId="31665"/>
    <cellStyle name="链接单元格 14" xfId="3194"/>
    <cellStyle name="链接单元格 14 2" xfId="20653"/>
    <cellStyle name="链接单元格 14 3" xfId="25438"/>
    <cellStyle name="链接单元格 140" xfId="10641"/>
    <cellStyle name="链接单元格 140 2" xfId="20654"/>
    <cellStyle name="链接单元格 140 3" xfId="31729"/>
    <cellStyle name="链接单元格 141" xfId="10648"/>
    <cellStyle name="链接单元格 141 2" xfId="20655"/>
    <cellStyle name="链接单元格 141 3" xfId="31736"/>
    <cellStyle name="链接单元格 142" xfId="10628"/>
    <cellStyle name="链接单元格 142 2" xfId="20656"/>
    <cellStyle name="链接单元格 142 3" xfId="31716"/>
    <cellStyle name="链接单元格 15" xfId="3221"/>
    <cellStyle name="链接单元格 15 2" xfId="20657"/>
    <cellStyle name="链接单元格 15 3" xfId="25465"/>
    <cellStyle name="链接单元格 16" xfId="3242"/>
    <cellStyle name="链接单元格 16 2" xfId="20658"/>
    <cellStyle name="链接单元格 16 3" xfId="25486"/>
    <cellStyle name="链接单元格 17" xfId="3263"/>
    <cellStyle name="链接单元格 17 2" xfId="20659"/>
    <cellStyle name="链接单元格 17 3" xfId="25507"/>
    <cellStyle name="链接单元格 18" xfId="3284"/>
    <cellStyle name="链接单元格 18 2" xfId="20660"/>
    <cellStyle name="链接单元格 18 3" xfId="25528"/>
    <cellStyle name="链接单元格 19" xfId="3305"/>
    <cellStyle name="链接单元格 19 2" xfId="20661"/>
    <cellStyle name="链接单元格 19 3" xfId="25549"/>
    <cellStyle name="链接单元格 2" xfId="2548"/>
    <cellStyle name="链接单元格 2 2" xfId="20662"/>
    <cellStyle name="链接单元格 2 3" xfId="24823"/>
    <cellStyle name="链接单元格 20" xfId="3326"/>
    <cellStyle name="链接单元格 20 2" xfId="20663"/>
    <cellStyle name="链接单元格 20 3" xfId="25570"/>
    <cellStyle name="链接单元格 21" xfId="3394"/>
    <cellStyle name="链接单元格 21 2" xfId="20664"/>
    <cellStyle name="链接单元格 21 3" xfId="25638"/>
    <cellStyle name="链接单元格 22" xfId="3401"/>
    <cellStyle name="链接单元格 22 2" xfId="20665"/>
    <cellStyle name="链接单元格 22 3" xfId="25645"/>
    <cellStyle name="链接单元格 23" xfId="3453"/>
    <cellStyle name="链接单元格 23 2" xfId="20666"/>
    <cellStyle name="链接单元格 23 3" xfId="25697"/>
    <cellStyle name="链接单元格 24" xfId="3445"/>
    <cellStyle name="链接单元格 24 2" xfId="20667"/>
    <cellStyle name="链接单元格 24 3" xfId="25689"/>
    <cellStyle name="链接单元格 25" xfId="3433"/>
    <cellStyle name="链接单元格 25 2" xfId="20668"/>
    <cellStyle name="链接单元格 25 3" xfId="25677"/>
    <cellStyle name="链接单元格 26" xfId="3468"/>
    <cellStyle name="链接单元格 26 2" xfId="20669"/>
    <cellStyle name="链接单元格 26 3" xfId="25712"/>
    <cellStyle name="链接单元格 27" xfId="3542"/>
    <cellStyle name="链接单元格 27 2" xfId="20670"/>
    <cellStyle name="链接单元格 27 3" xfId="25786"/>
    <cellStyle name="链接单元格 28" xfId="3535"/>
    <cellStyle name="链接单元格 28 2" xfId="20671"/>
    <cellStyle name="链接单元格 28 3" xfId="25779"/>
    <cellStyle name="链接单元格 29" xfId="3524"/>
    <cellStyle name="链接单元格 29 2" xfId="20672"/>
    <cellStyle name="链接单元格 29 3" xfId="25768"/>
    <cellStyle name="链接单元格 3" xfId="3023"/>
    <cellStyle name="链接单元格 3 2" xfId="20673"/>
    <cellStyle name="链接单元格 3 3" xfId="25267"/>
    <cellStyle name="链接单元格 30" xfId="3558"/>
    <cellStyle name="链接单元格 30 2" xfId="20674"/>
    <cellStyle name="链接单元格 30 3" xfId="25802"/>
    <cellStyle name="链接单元格 31" xfId="3634"/>
    <cellStyle name="链接单元格 31 2" xfId="20675"/>
    <cellStyle name="链接单元格 31 3" xfId="25878"/>
    <cellStyle name="链接单元格 32" xfId="3617"/>
    <cellStyle name="链接单元格 32 2" xfId="20676"/>
    <cellStyle name="链接单元格 32 3" xfId="25861"/>
    <cellStyle name="链接单元格 33" xfId="3608"/>
    <cellStyle name="链接单元格 33 2" xfId="20677"/>
    <cellStyle name="链接单元格 33 3" xfId="25852"/>
    <cellStyle name="链接单元格 34" xfId="3644"/>
    <cellStyle name="链接单元格 34 2" xfId="20678"/>
    <cellStyle name="链接单元格 34 3" xfId="25888"/>
    <cellStyle name="链接单元格 35" xfId="3717"/>
    <cellStyle name="链接单元格 35 2" xfId="20679"/>
    <cellStyle name="链接单元格 35 3" xfId="25961"/>
    <cellStyle name="链接单元格 36" xfId="3724"/>
    <cellStyle name="链接单元格 36 2" xfId="20680"/>
    <cellStyle name="链接单元格 36 3" xfId="25968"/>
    <cellStyle name="链接单元格 37" xfId="3704"/>
    <cellStyle name="链接单元格 37 2" xfId="20681"/>
    <cellStyle name="链接单元格 37 3" xfId="25948"/>
    <cellStyle name="链接单元格 38" xfId="3737"/>
    <cellStyle name="链接单元格 38 2" xfId="20682"/>
    <cellStyle name="链接单元格 38 3" xfId="25981"/>
    <cellStyle name="链接单元格 39" xfId="3803"/>
    <cellStyle name="链接单元格 39 2" xfId="20683"/>
    <cellStyle name="链接单元格 39 3" xfId="26047"/>
    <cellStyle name="链接单元格 4" xfId="3016"/>
    <cellStyle name="链接单元格 4 2" xfId="20684"/>
    <cellStyle name="链接单元格 4 3" xfId="25260"/>
    <cellStyle name="链接单元格 40" xfId="3807"/>
    <cellStyle name="链接单元格 40 2" xfId="20685"/>
    <cellStyle name="链接单元格 40 3" xfId="26051"/>
    <cellStyle name="链接单元格 41" xfId="3786"/>
    <cellStyle name="链接单元格 41 2" xfId="20686"/>
    <cellStyle name="链接单元格 41 3" xfId="26030"/>
    <cellStyle name="链接单元格 42" xfId="3820"/>
    <cellStyle name="链接单元格 42 2" xfId="20687"/>
    <cellStyle name="链接单元格 42 3" xfId="26064"/>
    <cellStyle name="链接单元格 43" xfId="3888"/>
    <cellStyle name="链接单元格 43 2" xfId="20688"/>
    <cellStyle name="链接单元格 43 3" xfId="26132"/>
    <cellStyle name="链接单元格 44" xfId="3880"/>
    <cellStyle name="链接单元格 44 2" xfId="20689"/>
    <cellStyle name="链接单元格 44 3" xfId="26124"/>
    <cellStyle name="链接单元格 45" xfId="3868"/>
    <cellStyle name="链接单元格 45 2" xfId="20690"/>
    <cellStyle name="链接单元格 45 3" xfId="26112"/>
    <cellStyle name="链接单元格 46" xfId="3903"/>
    <cellStyle name="链接单元格 46 2" xfId="20691"/>
    <cellStyle name="链接单元格 46 3" xfId="26147"/>
    <cellStyle name="链接单元格 47" xfId="3974"/>
    <cellStyle name="链接单元格 47 2" xfId="20692"/>
    <cellStyle name="链接单元格 47 3" xfId="26218"/>
    <cellStyle name="链接单元格 48" xfId="3967"/>
    <cellStyle name="链接单元格 48 2" xfId="20693"/>
    <cellStyle name="链接单元格 48 3" xfId="26211"/>
    <cellStyle name="链接单元格 49" xfId="3984"/>
    <cellStyle name="链接单元格 49 2" xfId="20694"/>
    <cellStyle name="链接单元格 49 3" xfId="26228"/>
    <cellStyle name="链接单元格 5" xfId="3005"/>
    <cellStyle name="链接单元格 5 2" xfId="20695"/>
    <cellStyle name="链接单元格 5 3" xfId="25249"/>
    <cellStyle name="链接单元格 50" xfId="3995"/>
    <cellStyle name="链接单元格 50 2" xfId="20696"/>
    <cellStyle name="链接单元格 50 3" xfId="26239"/>
    <cellStyle name="链接单元格 51" xfId="4069"/>
    <cellStyle name="链接单元格 51 2" xfId="20697"/>
    <cellStyle name="链接单元格 51 3" xfId="26313"/>
    <cellStyle name="链接单元格 52" xfId="4052"/>
    <cellStyle name="链接单元格 52 2" xfId="20698"/>
    <cellStyle name="链接单元格 52 3" xfId="26296"/>
    <cellStyle name="链接单元格 53" xfId="4043"/>
    <cellStyle name="链接单元格 53 2" xfId="20699"/>
    <cellStyle name="链接单元格 53 3" xfId="26287"/>
    <cellStyle name="链接单元格 54" xfId="4079"/>
    <cellStyle name="链接单元格 54 2" xfId="20700"/>
    <cellStyle name="链接单元格 54 3" xfId="26323"/>
    <cellStyle name="链接单元格 55" xfId="4155"/>
    <cellStyle name="链接单元格 55 2" xfId="20701"/>
    <cellStyle name="链接单元格 55 3" xfId="26399"/>
    <cellStyle name="链接单元格 56" xfId="4148"/>
    <cellStyle name="链接单元格 56 2" xfId="20702"/>
    <cellStyle name="链接单元格 56 3" xfId="26392"/>
    <cellStyle name="链接单元格 57" xfId="4137"/>
    <cellStyle name="链接单元格 57 2" xfId="20703"/>
    <cellStyle name="链接单元格 57 3" xfId="26381"/>
    <cellStyle name="链接单元格 58" xfId="4171"/>
    <cellStyle name="链接单元格 58 2" xfId="20704"/>
    <cellStyle name="链接单元格 58 3" xfId="26415"/>
    <cellStyle name="链接单元格 59" xfId="4248"/>
    <cellStyle name="链接单元格 59 2" xfId="20705"/>
    <cellStyle name="链接单元格 59 3" xfId="26492"/>
    <cellStyle name="链接单元格 6" xfId="3039"/>
    <cellStyle name="链接单元格 6 2" xfId="20706"/>
    <cellStyle name="链接单元格 6 3" xfId="25283"/>
    <cellStyle name="链接单元格 60" xfId="4241"/>
    <cellStyle name="链接单元格 60 2" xfId="20707"/>
    <cellStyle name="链接单元格 60 3" xfId="26485"/>
    <cellStyle name="链接单元格 61" xfId="4229"/>
    <cellStyle name="链接单元格 61 2" xfId="20708"/>
    <cellStyle name="链接单元格 61 3" xfId="26473"/>
    <cellStyle name="链接单元格 62" xfId="4264"/>
    <cellStyle name="链接单元格 62 2" xfId="20709"/>
    <cellStyle name="链接单元格 62 3" xfId="26508"/>
    <cellStyle name="链接单元格 63" xfId="4217"/>
    <cellStyle name="链接单元格 63 2" xfId="20710"/>
    <cellStyle name="链接单元格 63 3" xfId="26461"/>
    <cellStyle name="链接单元格 64" xfId="7253"/>
    <cellStyle name="链接单元格 64 2" xfId="20711"/>
    <cellStyle name="链接单元格 64 3" xfId="29497"/>
    <cellStyle name="链接单元格 65" xfId="7246"/>
    <cellStyle name="链接单元格 65 2" xfId="20712"/>
    <cellStyle name="链接单元格 65 3" xfId="29490"/>
    <cellStyle name="链接单元格 66" xfId="7235"/>
    <cellStyle name="链接单元格 66 2" xfId="20713"/>
    <cellStyle name="链接单元格 66 3" xfId="29479"/>
    <cellStyle name="链接单元格 67" xfId="7269"/>
    <cellStyle name="链接单元格 67 2" xfId="20714"/>
    <cellStyle name="链接单元格 67 3" xfId="29513"/>
    <cellStyle name="链接单元格 68" xfId="7346"/>
    <cellStyle name="链接单元格 68 2" xfId="20715"/>
    <cellStyle name="链接单元格 68 3" xfId="29590"/>
    <cellStyle name="链接单元格 69" xfId="7339"/>
    <cellStyle name="链接单元格 69 2" xfId="20716"/>
    <cellStyle name="链接单元格 69 3" xfId="29583"/>
    <cellStyle name="链接单元格 7" xfId="3091"/>
    <cellStyle name="链接单元格 7 2" xfId="20717"/>
    <cellStyle name="链接单元格 7 3" xfId="25335"/>
    <cellStyle name="链接单元格 70" xfId="7327"/>
    <cellStyle name="链接单元格 70 2" xfId="20718"/>
    <cellStyle name="链接单元格 70 3" xfId="29571"/>
    <cellStyle name="链接单元格 71" xfId="7362"/>
    <cellStyle name="链接单元格 71 2" xfId="20719"/>
    <cellStyle name="链接单元格 71 3" xfId="29606"/>
    <cellStyle name="链接单元格 72" xfId="7315"/>
    <cellStyle name="链接单元格 72 2" xfId="20720"/>
    <cellStyle name="链接单元格 72 3" xfId="29559"/>
    <cellStyle name="链接单元格 73" xfId="7450"/>
    <cellStyle name="链接单元格 73 2" xfId="20721"/>
    <cellStyle name="链接单元格 73 3" xfId="29694"/>
    <cellStyle name="链接单元格 74" xfId="7455"/>
    <cellStyle name="链接单元格 74 2" xfId="20722"/>
    <cellStyle name="链接单元格 74 3" xfId="29699"/>
    <cellStyle name="链接单元格 75" xfId="7434"/>
    <cellStyle name="链接单元格 75 2" xfId="20723"/>
    <cellStyle name="链接单元格 75 3" xfId="29678"/>
    <cellStyle name="链接单元格 76" xfId="7468"/>
    <cellStyle name="链接单元格 76 2" xfId="20724"/>
    <cellStyle name="链接单元格 76 3" xfId="29712"/>
    <cellStyle name="链接单元格 77" xfId="7533"/>
    <cellStyle name="链接单元格 77 2" xfId="20725"/>
    <cellStyle name="链接单元格 77 3" xfId="29777"/>
    <cellStyle name="链接单元格 78" xfId="7540"/>
    <cellStyle name="链接单元格 78 2" xfId="20726"/>
    <cellStyle name="链接单元格 78 3" xfId="29784"/>
    <cellStyle name="链接单元格 79" xfId="7520"/>
    <cellStyle name="链接单元格 79 2" xfId="20727"/>
    <cellStyle name="链接单元格 79 3" xfId="29764"/>
    <cellStyle name="链接单元格 8" xfId="3098"/>
    <cellStyle name="链接单元格 8 2" xfId="20728"/>
    <cellStyle name="链接单元格 8 3" xfId="25342"/>
    <cellStyle name="链接单元格 80" xfId="7553"/>
    <cellStyle name="链接单元格 80 2" xfId="20729"/>
    <cellStyle name="链接单元格 80 3" xfId="29797"/>
    <cellStyle name="链接单元格 81" xfId="7618"/>
    <cellStyle name="链接单元格 81 2" xfId="20730"/>
    <cellStyle name="链接单元格 81 3" xfId="29862"/>
    <cellStyle name="链接单元格 82" xfId="7623"/>
    <cellStyle name="链接单元格 82 2" xfId="20731"/>
    <cellStyle name="链接单元格 82 3" xfId="29867"/>
    <cellStyle name="链接单元格 83" xfId="7602"/>
    <cellStyle name="链接单元格 83 2" xfId="20732"/>
    <cellStyle name="链接单元格 83 3" xfId="29846"/>
    <cellStyle name="链接单元格 84" xfId="7636"/>
    <cellStyle name="链接单元格 84 2" xfId="20733"/>
    <cellStyle name="链接单元格 84 3" xfId="29880"/>
    <cellStyle name="链接单元格 85" xfId="7704"/>
    <cellStyle name="链接单元格 85 2" xfId="20734"/>
    <cellStyle name="链接单元格 85 3" xfId="29948"/>
    <cellStyle name="链接单元格 86" xfId="7697"/>
    <cellStyle name="链接单元格 86 2" xfId="20735"/>
    <cellStyle name="链接单元格 86 3" xfId="29941"/>
    <cellStyle name="链接单元格 87" xfId="7686"/>
    <cellStyle name="链接单元格 87 2" xfId="20736"/>
    <cellStyle name="链接单元格 87 3" xfId="29930"/>
    <cellStyle name="链接单元格 88" xfId="7720"/>
    <cellStyle name="链接单元格 88 2" xfId="20737"/>
    <cellStyle name="链接单元格 88 3" xfId="29964"/>
    <cellStyle name="链接单元格 89" xfId="7797"/>
    <cellStyle name="链接单元格 89 2" xfId="20738"/>
    <cellStyle name="链接单元格 89 3" xfId="30041"/>
    <cellStyle name="链接单元格 9" xfId="3157"/>
    <cellStyle name="链接单元格 9 2" xfId="20739"/>
    <cellStyle name="链接单元格 9 3" xfId="25401"/>
    <cellStyle name="链接单元格 90" xfId="7776"/>
    <cellStyle name="链接单元格 90 2" xfId="20740"/>
    <cellStyle name="链接单元格 90 3" xfId="30020"/>
    <cellStyle name="链接单元格 91" xfId="7818"/>
    <cellStyle name="链接单元格 91 2" xfId="20741"/>
    <cellStyle name="链接单元格 91 3" xfId="30062"/>
    <cellStyle name="链接单元格 92" xfId="7847"/>
    <cellStyle name="链接单元格 92 2" xfId="20742"/>
    <cellStyle name="链接单元格 92 3" xfId="30091"/>
    <cellStyle name="链接单元格 93" xfId="7789"/>
    <cellStyle name="链接单元格 93 2" xfId="20743"/>
    <cellStyle name="链接单元格 93 3" xfId="30033"/>
    <cellStyle name="链接单元格 94" xfId="7860"/>
    <cellStyle name="链接单元格 94 2" xfId="20744"/>
    <cellStyle name="链接单元格 94 3" xfId="30104"/>
    <cellStyle name="链接单元格 95" xfId="7837"/>
    <cellStyle name="链接单元格 95 2" xfId="20745"/>
    <cellStyle name="链接单元格 95 3" xfId="30081"/>
    <cellStyle name="链接单元格 96" xfId="7877"/>
    <cellStyle name="链接单元格 96 2" xfId="20746"/>
    <cellStyle name="链接单元格 96 3" xfId="30121"/>
    <cellStyle name="链接单元格 97" xfId="7891"/>
    <cellStyle name="链接单元格 97 2" xfId="20747"/>
    <cellStyle name="链接单元格 97 3" xfId="30135"/>
    <cellStyle name="链接单元格 98" xfId="7922"/>
    <cellStyle name="链接单元格 98 2" xfId="20748"/>
    <cellStyle name="链接单元格 98 3" xfId="30166"/>
    <cellStyle name="链接单元格 99" xfId="7937"/>
    <cellStyle name="链接单元格 99 2" xfId="20749"/>
    <cellStyle name="链接单元格 99 3" xfId="301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32365836581411"/>
          <c:y val="0.17175983691883501"/>
          <c:w val="0.8426763110307417"/>
          <c:h val="0.68085106382979665"/>
        </c:manualLayout>
      </c:layout>
      <c:lineChart>
        <c:grouping val="standard"/>
        <c:varyColors val="0"/>
        <c:ser>
          <c:idx val="0"/>
          <c:order val="0"/>
          <c:tx>
            <c:strRef>
              <c:f>'WW Weekly Sales Call SUMMARY'!$B$56</c:f>
              <c:strCache>
                <c:ptCount val="1"/>
                <c:pt idx="0">
                  <c:v>Conservative Billing </c:v>
                </c:pt>
              </c:strCache>
            </c:strRef>
          </c:tx>
          <c:cat>
            <c:strRef>
              <c:f>'WW Weekly Sales Call SUMMARY'!$A$57:$A$69</c:f>
              <c:strCache>
                <c:ptCount val="13"/>
                <c:pt idx="0">
                  <c:v>WW02</c:v>
                </c:pt>
                <c:pt idx="1">
                  <c:v>WW03</c:v>
                </c:pt>
                <c:pt idx="2">
                  <c:v>WW04</c:v>
                </c:pt>
                <c:pt idx="3">
                  <c:v>WW05</c:v>
                </c:pt>
                <c:pt idx="4">
                  <c:v>WW06</c:v>
                </c:pt>
                <c:pt idx="5">
                  <c:v>WW07</c:v>
                </c:pt>
                <c:pt idx="6">
                  <c:v>WW08</c:v>
                </c:pt>
                <c:pt idx="7">
                  <c:v>WW09</c:v>
                </c:pt>
                <c:pt idx="8">
                  <c:v>WW10</c:v>
                </c:pt>
                <c:pt idx="9">
                  <c:v>WW11</c:v>
                </c:pt>
                <c:pt idx="10">
                  <c:v>WW12</c:v>
                </c:pt>
                <c:pt idx="11">
                  <c:v>WW13</c:v>
                </c:pt>
                <c:pt idx="12">
                  <c:v>WW14</c:v>
                </c:pt>
              </c:strCache>
            </c:strRef>
          </c:cat>
          <c:val>
            <c:numRef>
              <c:f>'WW Weekly Sales Call SUMMARY'!$B$57:$B$69</c:f>
              <c:numCache>
                <c:formatCode>_("$"* #,##0_);_("$"* \(#,##0\);_("$"* "-"_);_(@_)</c:formatCode>
                <c:ptCount val="13"/>
              </c:numCache>
            </c:numRef>
          </c:val>
          <c:smooth val="0"/>
          <c:extLst xmlns:c16r2="http://schemas.microsoft.com/office/drawing/2015/06/chart">
            <c:ext xmlns:c16="http://schemas.microsoft.com/office/drawing/2014/chart" uri="{C3380CC4-5D6E-409C-BE32-E72D297353CC}">
              <c16:uniqueId val="{00000000-C6C1-4593-8E43-365BFF5A4EFD}"/>
            </c:ext>
          </c:extLst>
        </c:ser>
        <c:ser>
          <c:idx val="1"/>
          <c:order val="1"/>
          <c:tx>
            <c:strRef>
              <c:f>'WW Weekly Sales Call SUMMARY'!$C$56</c:f>
              <c:strCache>
                <c:ptCount val="1"/>
                <c:pt idx="0">
                  <c:v>MAX Achievable Billing </c:v>
                </c:pt>
              </c:strCache>
            </c:strRef>
          </c:tx>
          <c:cat>
            <c:strRef>
              <c:f>'WW Weekly Sales Call SUMMARY'!$A$57:$A$69</c:f>
              <c:strCache>
                <c:ptCount val="13"/>
                <c:pt idx="0">
                  <c:v>WW02</c:v>
                </c:pt>
                <c:pt idx="1">
                  <c:v>WW03</c:v>
                </c:pt>
                <c:pt idx="2">
                  <c:v>WW04</c:v>
                </c:pt>
                <c:pt idx="3">
                  <c:v>WW05</c:v>
                </c:pt>
                <c:pt idx="4">
                  <c:v>WW06</c:v>
                </c:pt>
                <c:pt idx="5">
                  <c:v>WW07</c:v>
                </c:pt>
                <c:pt idx="6">
                  <c:v>WW08</c:v>
                </c:pt>
                <c:pt idx="7">
                  <c:v>WW09</c:v>
                </c:pt>
                <c:pt idx="8">
                  <c:v>WW10</c:v>
                </c:pt>
                <c:pt idx="9">
                  <c:v>WW11</c:v>
                </c:pt>
                <c:pt idx="10">
                  <c:v>WW12</c:v>
                </c:pt>
                <c:pt idx="11">
                  <c:v>WW13</c:v>
                </c:pt>
                <c:pt idx="12">
                  <c:v>WW14</c:v>
                </c:pt>
              </c:strCache>
            </c:strRef>
          </c:cat>
          <c:val>
            <c:numRef>
              <c:f>'WW Weekly Sales Call SUMMARY'!$C$57:$C$69</c:f>
              <c:numCache>
                <c:formatCode>_("$"* #,##0_);_("$"* \(#,##0\);_("$"* "-"_);_(@_)</c:formatCode>
                <c:ptCount val="13"/>
              </c:numCache>
            </c:numRef>
          </c:val>
          <c:smooth val="0"/>
          <c:extLst xmlns:c16r2="http://schemas.microsoft.com/office/drawing/2015/06/chart">
            <c:ext xmlns:c16="http://schemas.microsoft.com/office/drawing/2014/chart" uri="{C3380CC4-5D6E-409C-BE32-E72D297353CC}">
              <c16:uniqueId val="{00000001-C6C1-4593-8E43-365BFF5A4EFD}"/>
            </c:ext>
          </c:extLst>
        </c:ser>
        <c:ser>
          <c:idx val="2"/>
          <c:order val="2"/>
          <c:tx>
            <c:strRef>
              <c:f>'WW Weekly Sales Call SUMMARY'!$D$56</c:f>
              <c:strCache>
                <c:ptCount val="1"/>
                <c:pt idx="0">
                  <c:v>Assessed Billing 
</c:v>
                </c:pt>
              </c:strCache>
            </c:strRef>
          </c:tx>
          <c:cat>
            <c:strRef>
              <c:f>'WW Weekly Sales Call SUMMARY'!$A$57:$A$69</c:f>
              <c:strCache>
                <c:ptCount val="13"/>
                <c:pt idx="0">
                  <c:v>WW02</c:v>
                </c:pt>
                <c:pt idx="1">
                  <c:v>WW03</c:v>
                </c:pt>
                <c:pt idx="2">
                  <c:v>WW04</c:v>
                </c:pt>
                <c:pt idx="3">
                  <c:v>WW05</c:v>
                </c:pt>
                <c:pt idx="4">
                  <c:v>WW06</c:v>
                </c:pt>
                <c:pt idx="5">
                  <c:v>WW07</c:v>
                </c:pt>
                <c:pt idx="6">
                  <c:v>WW08</c:v>
                </c:pt>
                <c:pt idx="7">
                  <c:v>WW09</c:v>
                </c:pt>
                <c:pt idx="8">
                  <c:v>WW10</c:v>
                </c:pt>
                <c:pt idx="9">
                  <c:v>WW11</c:v>
                </c:pt>
                <c:pt idx="10">
                  <c:v>WW12</c:v>
                </c:pt>
                <c:pt idx="11">
                  <c:v>WW13</c:v>
                </c:pt>
                <c:pt idx="12">
                  <c:v>WW14</c:v>
                </c:pt>
              </c:strCache>
            </c:strRef>
          </c:cat>
          <c:val>
            <c:numRef>
              <c:f>'WW Weekly Sales Call SUMMARY'!$D$57:$D$69</c:f>
              <c:numCache>
                <c:formatCode>_("$"* #,##0_);_("$"* \(#,##0\);_("$"* "-"_);_(@_)</c:formatCode>
                <c:ptCount val="13"/>
              </c:numCache>
            </c:numRef>
          </c:val>
          <c:smooth val="0"/>
          <c:extLst xmlns:c16r2="http://schemas.microsoft.com/office/drawing/2015/06/chart">
            <c:ext xmlns:c16="http://schemas.microsoft.com/office/drawing/2014/chart" uri="{C3380CC4-5D6E-409C-BE32-E72D297353CC}">
              <c16:uniqueId val="{00000002-C6C1-4593-8E43-365BFF5A4EFD}"/>
            </c:ext>
          </c:extLst>
        </c:ser>
        <c:ser>
          <c:idx val="3"/>
          <c:order val="3"/>
          <c:tx>
            <c:strRef>
              <c:f>'WW Weekly Sales Call SUMMARY'!$E$56</c:f>
              <c:strCache>
                <c:ptCount val="1"/>
                <c:pt idx="0">
                  <c:v>Sales Target</c:v>
                </c:pt>
              </c:strCache>
            </c:strRef>
          </c:tx>
          <c:spPr>
            <a:ln>
              <a:solidFill>
                <a:srgbClr val="FF0000"/>
              </a:solidFill>
              <a:prstDash val="sysDot"/>
            </a:ln>
          </c:spPr>
          <c:marker>
            <c:symbol val="none"/>
          </c:marker>
          <c:cat>
            <c:strRef>
              <c:f>'WW Weekly Sales Call SUMMARY'!$A$57:$A$69</c:f>
              <c:strCache>
                <c:ptCount val="13"/>
                <c:pt idx="0">
                  <c:v>WW02</c:v>
                </c:pt>
                <c:pt idx="1">
                  <c:v>WW03</c:v>
                </c:pt>
                <c:pt idx="2">
                  <c:v>WW04</c:v>
                </c:pt>
                <c:pt idx="3">
                  <c:v>WW05</c:v>
                </c:pt>
                <c:pt idx="4">
                  <c:v>WW06</c:v>
                </c:pt>
                <c:pt idx="5">
                  <c:v>WW07</c:v>
                </c:pt>
                <c:pt idx="6">
                  <c:v>WW08</c:v>
                </c:pt>
                <c:pt idx="7">
                  <c:v>WW09</c:v>
                </c:pt>
                <c:pt idx="8">
                  <c:v>WW10</c:v>
                </c:pt>
                <c:pt idx="9">
                  <c:v>WW11</c:v>
                </c:pt>
                <c:pt idx="10">
                  <c:v>WW12</c:v>
                </c:pt>
                <c:pt idx="11">
                  <c:v>WW13</c:v>
                </c:pt>
                <c:pt idx="12">
                  <c:v>WW14</c:v>
                </c:pt>
              </c:strCache>
            </c:strRef>
          </c:cat>
          <c:val>
            <c:numRef>
              <c:f>'WW Weekly Sales Call SUMMARY'!$E$57:$E$69</c:f>
              <c:numCache>
                <c:formatCode>0_);[Red]\(0\)</c:formatCode>
                <c:ptCount val="13"/>
                <c:pt idx="0">
                  <c:v>54286</c:v>
                </c:pt>
              </c:numCache>
            </c:numRef>
          </c:val>
          <c:smooth val="0"/>
          <c:extLst xmlns:c16r2="http://schemas.microsoft.com/office/drawing/2015/06/chart">
            <c:ext xmlns:c16="http://schemas.microsoft.com/office/drawing/2014/chart" uri="{C3380CC4-5D6E-409C-BE32-E72D297353CC}">
              <c16:uniqueId val="{00000003-C6C1-4593-8E43-365BFF5A4EFD}"/>
            </c:ext>
          </c:extLst>
        </c:ser>
        <c:dLbls>
          <c:showLegendKey val="0"/>
          <c:showVal val="0"/>
          <c:showCatName val="0"/>
          <c:showSerName val="0"/>
          <c:showPercent val="0"/>
          <c:showBubbleSize val="0"/>
        </c:dLbls>
        <c:marker val="1"/>
        <c:smooth val="0"/>
        <c:axId val="236028304"/>
        <c:axId val="236028696"/>
      </c:lineChart>
      <c:catAx>
        <c:axId val="236028304"/>
        <c:scaling>
          <c:orientation val="minMax"/>
        </c:scaling>
        <c:delete val="0"/>
        <c:axPos val="b"/>
        <c:numFmt formatCode="General" sourceLinked="1"/>
        <c:majorTickMark val="none"/>
        <c:minorTickMark val="none"/>
        <c:tickLblPos val="nextTo"/>
        <c:txPr>
          <a:bodyPr rot="-2700000" vert="horz"/>
          <a:lstStyle/>
          <a:p>
            <a:pPr>
              <a:defRPr lang="zh-CN" sz="1050" b="1" i="0" u="none" strike="noStrike" baseline="0">
                <a:solidFill>
                  <a:srgbClr val="000000"/>
                </a:solidFill>
                <a:latin typeface="Lucida Sans"/>
                <a:ea typeface="Lucida Sans"/>
                <a:cs typeface="Lucida Sans"/>
              </a:defRPr>
            </a:pPr>
            <a:endParaRPr lang="en-US"/>
          </a:p>
        </c:txPr>
        <c:crossAx val="236028696"/>
        <c:crosses val="autoZero"/>
        <c:auto val="1"/>
        <c:lblAlgn val="ctr"/>
        <c:lblOffset val="100"/>
        <c:noMultiLvlLbl val="0"/>
      </c:catAx>
      <c:valAx>
        <c:axId val="236028696"/>
        <c:scaling>
          <c:orientation val="minMax"/>
          <c:max val="38000"/>
          <c:min val="23000"/>
        </c:scaling>
        <c:delete val="0"/>
        <c:axPos val="l"/>
        <c:majorGridlines/>
        <c:numFmt formatCode="_(&quot;$&quot;* #,##0_);_(&quot;$&quot;* \(#,##0\);_(&quot;$&quot;* &quot;-&quot;_);_(@_)" sourceLinked="1"/>
        <c:majorTickMark val="none"/>
        <c:minorTickMark val="none"/>
        <c:tickLblPos val="nextTo"/>
        <c:spPr>
          <a:ln w="9525">
            <a:noFill/>
          </a:ln>
        </c:spPr>
        <c:txPr>
          <a:bodyPr rot="0" vert="horz"/>
          <a:lstStyle/>
          <a:p>
            <a:pPr>
              <a:defRPr lang="zh-CN" sz="1050" b="1" i="0" u="none" strike="noStrike" baseline="0">
                <a:solidFill>
                  <a:srgbClr val="000000"/>
                </a:solidFill>
                <a:latin typeface="Lucida Sans"/>
                <a:ea typeface="Lucida Sans"/>
                <a:cs typeface="Lucida Sans"/>
              </a:defRPr>
            </a:pPr>
            <a:endParaRPr lang="en-US"/>
          </a:p>
        </c:txPr>
        <c:crossAx val="236028304"/>
        <c:crosses val="autoZero"/>
        <c:crossBetween val="between"/>
        <c:majorUnit val="1000"/>
      </c:valAx>
    </c:plotArea>
    <c:legend>
      <c:legendPos val="r"/>
      <c:legendEntry>
        <c:idx val="0"/>
        <c:txPr>
          <a:bodyPr/>
          <a:lstStyle/>
          <a:p>
            <a:pPr>
              <a:defRPr sz="1200" b="1" i="0" u="none" strike="noStrike" baseline="0">
                <a:solidFill>
                  <a:srgbClr val="000000"/>
                </a:solidFill>
                <a:latin typeface="Lucida Sans"/>
                <a:ea typeface="Lucida Sans"/>
                <a:cs typeface="Lucida Sans"/>
              </a:defRPr>
            </a:pPr>
            <a:endParaRPr lang="en-US"/>
          </a:p>
        </c:txPr>
      </c:legendEntry>
      <c:legendEntry>
        <c:idx val="1"/>
        <c:txPr>
          <a:bodyPr/>
          <a:lstStyle/>
          <a:p>
            <a:pPr>
              <a:defRPr sz="1200" b="1" i="0" u="none" strike="noStrike" baseline="0">
                <a:solidFill>
                  <a:srgbClr val="000000"/>
                </a:solidFill>
                <a:latin typeface="Lucida Sans"/>
                <a:ea typeface="Lucida Sans"/>
                <a:cs typeface="Lucida Sans"/>
              </a:defRPr>
            </a:pPr>
            <a:endParaRPr lang="en-US"/>
          </a:p>
        </c:txPr>
      </c:legendEntry>
      <c:legendEntry>
        <c:idx val="2"/>
        <c:txPr>
          <a:bodyPr/>
          <a:lstStyle/>
          <a:p>
            <a:pPr>
              <a:defRPr sz="1200" b="1" i="0" u="none" strike="noStrike" baseline="0">
                <a:solidFill>
                  <a:srgbClr val="000000"/>
                </a:solidFill>
                <a:latin typeface="Lucida Sans"/>
                <a:ea typeface="Lucida Sans"/>
                <a:cs typeface="Lucida Sans"/>
              </a:defRPr>
            </a:pPr>
            <a:endParaRPr lang="en-US"/>
          </a:p>
        </c:txPr>
      </c:legendEntry>
      <c:legendEntry>
        <c:idx val="3"/>
        <c:txPr>
          <a:bodyPr/>
          <a:lstStyle/>
          <a:p>
            <a:pPr>
              <a:defRPr sz="1200" b="1" i="0" u="none" strike="noStrike" baseline="0">
                <a:solidFill>
                  <a:srgbClr val="000000"/>
                </a:solidFill>
                <a:latin typeface="Lucida Sans"/>
                <a:ea typeface="Lucida Sans"/>
                <a:cs typeface="Lucida Sans"/>
              </a:defRPr>
            </a:pPr>
            <a:endParaRPr lang="en-US"/>
          </a:p>
        </c:txPr>
      </c:legendEntry>
      <c:layout>
        <c:manualLayout>
          <c:xMode val="edge"/>
          <c:yMode val="edge"/>
          <c:x val="1.5143166640499021E-2"/>
          <c:y val="1.4456693700607362E-2"/>
          <c:w val="0.97152650163333887"/>
          <c:h val="0.13963408138882141"/>
        </c:manualLayout>
      </c:layout>
      <c:overlay val="0"/>
      <c:txPr>
        <a:bodyPr/>
        <a:lstStyle/>
        <a:p>
          <a:pPr>
            <a:defRPr lang="zh-CN" sz="1200" b="1" i="0" u="none" strike="noStrike" baseline="0">
              <a:solidFill>
                <a:srgbClr val="000000"/>
              </a:solidFill>
              <a:latin typeface="Lucida Sans"/>
              <a:ea typeface="Lucida Sans"/>
              <a:cs typeface="Lucida Sans"/>
            </a:defRPr>
          </a:pPr>
          <a:endParaRPr lang="en-US"/>
        </a:p>
      </c:txPr>
    </c:legend>
    <c:plotVisOnly val="1"/>
    <c:dispBlanksAs val="gap"/>
    <c:showDLblsOverMax val="0"/>
  </c:chart>
  <c:spPr>
    <a:noFill/>
    <a:ln w="9525">
      <a:noFill/>
    </a:ln>
  </c:spPr>
  <c:txPr>
    <a:bodyPr/>
    <a:lstStyle/>
    <a:p>
      <a:pPr>
        <a:defRPr sz="1050" b="1" i="0" u="none" strike="noStrike" baseline="0">
          <a:solidFill>
            <a:srgbClr val="000000"/>
          </a:solidFill>
          <a:latin typeface="Lucida Sans"/>
          <a:ea typeface="Lucida Sans"/>
          <a:cs typeface="Lucida Sans"/>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32025117739406"/>
          <c:y val="4.9242424242424934E-2"/>
          <c:w val="0.86656200941915229"/>
          <c:h val="0.68939393939393945"/>
        </c:manualLayout>
      </c:layout>
      <c:lineChart>
        <c:grouping val="standard"/>
        <c:varyColors val="0"/>
        <c:ser>
          <c:idx val="0"/>
          <c:order val="0"/>
          <c:tx>
            <c:strRef>
              <c:f>Taiwan!$AW$32</c:f>
              <c:strCache>
                <c:ptCount val="1"/>
                <c:pt idx="0">
                  <c:v>Conservative</c:v>
                </c:pt>
              </c:strCache>
            </c:strRef>
          </c:tx>
          <c:cat>
            <c:numRef>
              <c:f>Taiwan!$AV$33:$AV$42</c:f>
              <c:numCache>
                <c:formatCode>[$$-409]#,##0.00</c:formatCode>
                <c:ptCount val="10"/>
              </c:numCache>
            </c:numRef>
          </c:cat>
          <c:val>
            <c:numRef>
              <c:f>Taiwan!$AW$33:$AW$42</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0-2AE5-48E0-8425-90CA5CB8CA01}"/>
            </c:ext>
          </c:extLst>
        </c:ser>
        <c:ser>
          <c:idx val="1"/>
          <c:order val="1"/>
          <c:tx>
            <c:strRef>
              <c:f>Taiwan!$AX$32</c:f>
              <c:strCache>
                <c:ptCount val="1"/>
                <c:pt idx="0">
                  <c:v>Max Billing</c:v>
                </c:pt>
              </c:strCache>
            </c:strRef>
          </c:tx>
          <c:cat>
            <c:numRef>
              <c:f>Taiwan!$AV$33:$AV$42</c:f>
              <c:numCache>
                <c:formatCode>[$$-409]#,##0.00</c:formatCode>
                <c:ptCount val="10"/>
              </c:numCache>
            </c:numRef>
          </c:cat>
          <c:val>
            <c:numRef>
              <c:f>Taiwan!$AX$33:$AX$42</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1-2AE5-48E0-8425-90CA5CB8CA01}"/>
            </c:ext>
          </c:extLst>
        </c:ser>
        <c:ser>
          <c:idx val="2"/>
          <c:order val="2"/>
          <c:tx>
            <c:strRef>
              <c:f>Taiwan!$AY$32</c:f>
              <c:strCache>
                <c:ptCount val="1"/>
                <c:pt idx="0">
                  <c:v>Assessed</c:v>
                </c:pt>
              </c:strCache>
            </c:strRef>
          </c:tx>
          <c:cat>
            <c:numRef>
              <c:f>Taiwan!$AV$33:$AV$42</c:f>
              <c:numCache>
                <c:formatCode>[$$-409]#,##0.00</c:formatCode>
                <c:ptCount val="10"/>
              </c:numCache>
            </c:numRef>
          </c:cat>
          <c:val>
            <c:numRef>
              <c:f>Taiwan!$AY$33:$AY$42</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2-2AE5-48E0-8425-90CA5CB8CA01}"/>
            </c:ext>
          </c:extLst>
        </c:ser>
        <c:dLbls>
          <c:showLegendKey val="0"/>
          <c:showVal val="0"/>
          <c:showCatName val="0"/>
          <c:showSerName val="0"/>
          <c:showPercent val="0"/>
          <c:showBubbleSize val="0"/>
        </c:dLbls>
        <c:marker val="1"/>
        <c:smooth val="0"/>
        <c:axId val="236029088"/>
        <c:axId val="236029872"/>
      </c:lineChart>
      <c:catAx>
        <c:axId val="236029088"/>
        <c:scaling>
          <c:orientation val="minMax"/>
        </c:scaling>
        <c:delete val="0"/>
        <c:axPos val="b"/>
        <c:numFmt formatCode="[$$-409]#,##0.00"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36029872"/>
        <c:crosses val="autoZero"/>
        <c:auto val="1"/>
        <c:lblAlgn val="ctr"/>
        <c:lblOffset val="100"/>
        <c:noMultiLvlLbl val="0"/>
      </c:catAx>
      <c:valAx>
        <c:axId val="236029872"/>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36029088"/>
        <c:crosses val="autoZero"/>
        <c:crossBetween val="between"/>
      </c:valAx>
    </c:plotArea>
    <c:legend>
      <c:legendPos val="r"/>
      <c:layout>
        <c:manualLayout>
          <c:xMode val="edge"/>
          <c:yMode val="edge"/>
          <c:x val="0.24489812399823649"/>
          <c:y val="0.88652747951960553"/>
          <c:w val="0.51491398739992456"/>
          <c:h val="7.8014395927782823E-2"/>
        </c:manualLayout>
      </c:layout>
      <c:overlay val="1"/>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45224171543507"/>
          <c:y val="8.2926829268295268E-2"/>
          <c:w val="0.85964912280702765"/>
          <c:h val="0.61951219512189959"/>
        </c:manualLayout>
      </c:layout>
      <c:lineChart>
        <c:grouping val="standard"/>
        <c:varyColors val="0"/>
        <c:ser>
          <c:idx val="0"/>
          <c:order val="0"/>
          <c:tx>
            <c:strRef>
              <c:f>Europe!$AW$92</c:f>
              <c:strCache>
                <c:ptCount val="1"/>
                <c:pt idx="0">
                  <c:v>Conservative</c:v>
                </c:pt>
              </c:strCache>
            </c:strRef>
          </c:tx>
          <c:cat>
            <c:numRef>
              <c:f>Europe!$AV$93:$AV$103</c:f>
              <c:numCache>
                <c:formatCode>[$$-409]#,##0.00</c:formatCode>
                <c:ptCount val="11"/>
              </c:numCache>
            </c:numRef>
          </c:cat>
          <c:val>
            <c:numRef>
              <c:f>Europe!$AW$93:$AW$103</c:f>
              <c:numCache>
                <c:formatCode>_("$"* #,##0_);_("$"* \(#,##0\);_("$"* "-"_);_(@_)</c:formatCode>
                <c:ptCount val="11"/>
              </c:numCache>
            </c:numRef>
          </c:val>
          <c:smooth val="0"/>
          <c:extLst xmlns:c16r2="http://schemas.microsoft.com/office/drawing/2015/06/chart">
            <c:ext xmlns:c16="http://schemas.microsoft.com/office/drawing/2014/chart" uri="{C3380CC4-5D6E-409C-BE32-E72D297353CC}">
              <c16:uniqueId val="{00000000-E46B-4C05-A2D0-7B8D36BB4467}"/>
            </c:ext>
          </c:extLst>
        </c:ser>
        <c:ser>
          <c:idx val="1"/>
          <c:order val="1"/>
          <c:tx>
            <c:strRef>
              <c:f>Europe!$AX$92</c:f>
              <c:strCache>
                <c:ptCount val="1"/>
                <c:pt idx="0">
                  <c:v>Max Billing</c:v>
                </c:pt>
              </c:strCache>
            </c:strRef>
          </c:tx>
          <c:cat>
            <c:numRef>
              <c:f>Europe!$AV$93:$AV$103</c:f>
              <c:numCache>
                <c:formatCode>[$$-409]#,##0.00</c:formatCode>
                <c:ptCount val="11"/>
              </c:numCache>
            </c:numRef>
          </c:cat>
          <c:val>
            <c:numRef>
              <c:f>Europe!$AX$93:$AX$103</c:f>
              <c:numCache>
                <c:formatCode>_("$"* #,##0_);_("$"* \(#,##0\);_("$"* "-"_);_(@_)</c:formatCode>
                <c:ptCount val="11"/>
              </c:numCache>
            </c:numRef>
          </c:val>
          <c:smooth val="0"/>
          <c:extLst xmlns:c16r2="http://schemas.microsoft.com/office/drawing/2015/06/chart">
            <c:ext xmlns:c16="http://schemas.microsoft.com/office/drawing/2014/chart" uri="{C3380CC4-5D6E-409C-BE32-E72D297353CC}">
              <c16:uniqueId val="{00000001-E46B-4C05-A2D0-7B8D36BB4467}"/>
            </c:ext>
          </c:extLst>
        </c:ser>
        <c:ser>
          <c:idx val="2"/>
          <c:order val="2"/>
          <c:tx>
            <c:strRef>
              <c:f>Europe!$AY$92</c:f>
              <c:strCache>
                <c:ptCount val="1"/>
                <c:pt idx="0">
                  <c:v>Assessed</c:v>
                </c:pt>
              </c:strCache>
            </c:strRef>
          </c:tx>
          <c:cat>
            <c:numRef>
              <c:f>Europe!$AV$93:$AV$103</c:f>
              <c:numCache>
                <c:formatCode>[$$-409]#,##0.00</c:formatCode>
                <c:ptCount val="11"/>
              </c:numCache>
            </c:numRef>
          </c:cat>
          <c:val>
            <c:numRef>
              <c:f>Europe!$AY$93:$AY$103</c:f>
              <c:numCache>
                <c:formatCode>_("$"* #,##0_);_("$"* \(#,##0\);_("$"* "-"_);_(@_)</c:formatCode>
                <c:ptCount val="11"/>
              </c:numCache>
            </c:numRef>
          </c:val>
          <c:smooth val="0"/>
          <c:extLst xmlns:c16r2="http://schemas.microsoft.com/office/drawing/2015/06/chart">
            <c:ext xmlns:c16="http://schemas.microsoft.com/office/drawing/2014/chart" uri="{C3380CC4-5D6E-409C-BE32-E72D297353CC}">
              <c16:uniqueId val="{00000002-E46B-4C05-A2D0-7B8D36BB4467}"/>
            </c:ext>
          </c:extLst>
        </c:ser>
        <c:dLbls>
          <c:showLegendKey val="0"/>
          <c:showVal val="0"/>
          <c:showCatName val="0"/>
          <c:showSerName val="0"/>
          <c:showPercent val="0"/>
          <c:showBubbleSize val="0"/>
        </c:dLbls>
        <c:marker val="1"/>
        <c:smooth val="0"/>
        <c:axId val="236031048"/>
        <c:axId val="236031440"/>
      </c:lineChart>
      <c:catAx>
        <c:axId val="236031048"/>
        <c:scaling>
          <c:orientation val="minMax"/>
        </c:scaling>
        <c:delete val="0"/>
        <c:axPos val="b"/>
        <c:numFmt formatCode="[$$-409]#,##0.00"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36031440"/>
        <c:crosses val="autoZero"/>
        <c:auto val="1"/>
        <c:lblAlgn val="ctr"/>
        <c:lblOffset val="100"/>
        <c:noMultiLvlLbl val="0"/>
      </c:catAx>
      <c:valAx>
        <c:axId val="236031440"/>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lang="zh-CN" sz="1000" b="0" i="0" u="none" strike="noStrike" baseline="0">
                <a:solidFill>
                  <a:srgbClr val="000000"/>
                </a:solidFill>
                <a:latin typeface="Calibri"/>
                <a:ea typeface="Calibri"/>
                <a:cs typeface="Calibri"/>
              </a:defRPr>
            </a:pPr>
            <a:endParaRPr lang="en-US"/>
          </a:p>
        </c:txPr>
        <c:crossAx val="236031048"/>
        <c:crosses val="autoZero"/>
        <c:crossBetween val="between"/>
      </c:valAx>
    </c:plotArea>
    <c:legend>
      <c:legendPos val="r"/>
      <c:layout>
        <c:manualLayout>
          <c:xMode val="edge"/>
          <c:yMode val="edge"/>
          <c:x val="0.25098010794071096"/>
          <c:y val="0.91185106461478782"/>
          <c:w val="0.67836380101610305"/>
          <c:h val="8.6206516868318539E-2"/>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7943925234594"/>
          <c:y val="4.0000000000000022E-2"/>
          <c:w val="0.80747663551401871"/>
          <c:h val="0.56000000000000005"/>
        </c:manualLayout>
      </c:layout>
      <c:lineChart>
        <c:grouping val="standard"/>
        <c:varyColors val="0"/>
        <c:ser>
          <c:idx val="0"/>
          <c:order val="0"/>
          <c:tx>
            <c:strRef>
              <c:f>'North America'!$AW$29</c:f>
              <c:strCache>
                <c:ptCount val="1"/>
                <c:pt idx="0">
                  <c:v>Conservative</c:v>
                </c:pt>
              </c:strCache>
            </c:strRef>
          </c:tx>
          <c:cat>
            <c:numRef>
              <c:f>'North America'!$AV$30:$AV$39</c:f>
              <c:numCache>
                <c:formatCode>[$$-409]#,##0.00</c:formatCode>
                <c:ptCount val="10"/>
              </c:numCache>
            </c:numRef>
          </c:cat>
          <c:val>
            <c:numRef>
              <c:f>'North America'!$AW$30:$AW$39</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0-CD81-41A7-94DB-B6355E2B39A6}"/>
            </c:ext>
          </c:extLst>
        </c:ser>
        <c:ser>
          <c:idx val="1"/>
          <c:order val="1"/>
          <c:tx>
            <c:strRef>
              <c:f>'North America'!$AX$29</c:f>
              <c:strCache>
                <c:ptCount val="1"/>
                <c:pt idx="0">
                  <c:v>Max Billing</c:v>
                </c:pt>
              </c:strCache>
            </c:strRef>
          </c:tx>
          <c:cat>
            <c:numRef>
              <c:f>'North America'!$AV$30:$AV$39</c:f>
              <c:numCache>
                <c:formatCode>[$$-409]#,##0.00</c:formatCode>
                <c:ptCount val="10"/>
              </c:numCache>
            </c:numRef>
          </c:cat>
          <c:val>
            <c:numRef>
              <c:f>'North America'!$AX$30:$AX$39</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1-CD81-41A7-94DB-B6355E2B39A6}"/>
            </c:ext>
          </c:extLst>
        </c:ser>
        <c:ser>
          <c:idx val="2"/>
          <c:order val="2"/>
          <c:tx>
            <c:strRef>
              <c:f>'North America'!$AY$29</c:f>
              <c:strCache>
                <c:ptCount val="1"/>
                <c:pt idx="0">
                  <c:v>Assessed</c:v>
                </c:pt>
              </c:strCache>
            </c:strRef>
          </c:tx>
          <c:cat>
            <c:numRef>
              <c:f>'North America'!$AV$30:$AV$39</c:f>
              <c:numCache>
                <c:formatCode>[$$-409]#,##0.00</c:formatCode>
                <c:ptCount val="10"/>
              </c:numCache>
            </c:numRef>
          </c:cat>
          <c:val>
            <c:numRef>
              <c:f>'North America'!$AY$30:$AY$39</c:f>
              <c:numCache>
                <c:formatCode>_("$"* #,##0_);_("$"* \(#,##0\);_("$"* "-"_);_(@_)</c:formatCode>
                <c:ptCount val="10"/>
              </c:numCache>
            </c:numRef>
          </c:val>
          <c:smooth val="0"/>
          <c:extLst xmlns:c16r2="http://schemas.microsoft.com/office/drawing/2015/06/chart">
            <c:ext xmlns:c16="http://schemas.microsoft.com/office/drawing/2014/chart" uri="{C3380CC4-5D6E-409C-BE32-E72D297353CC}">
              <c16:uniqueId val="{00000002-CD81-41A7-94DB-B6355E2B39A6}"/>
            </c:ext>
          </c:extLst>
        </c:ser>
        <c:dLbls>
          <c:showLegendKey val="0"/>
          <c:showVal val="0"/>
          <c:showCatName val="0"/>
          <c:showSerName val="0"/>
          <c:showPercent val="0"/>
          <c:showBubbleSize val="0"/>
        </c:dLbls>
        <c:marker val="1"/>
        <c:smooth val="0"/>
        <c:axId val="236033792"/>
        <c:axId val="236034184"/>
      </c:lineChart>
      <c:catAx>
        <c:axId val="236033792"/>
        <c:scaling>
          <c:orientation val="minMax"/>
        </c:scaling>
        <c:delete val="0"/>
        <c:axPos val="b"/>
        <c:numFmt formatCode="[$$-409]#,##0.00" sourceLinked="1"/>
        <c:majorTickMark val="out"/>
        <c:minorTickMark val="none"/>
        <c:tickLblPos val="nextTo"/>
        <c:txPr>
          <a:bodyPr rot="0" vert="horz"/>
          <a:lstStyle/>
          <a:p>
            <a:pPr>
              <a:defRPr lang="zh-CN" sz="800" b="0" i="0" u="none" strike="noStrike" baseline="0">
                <a:solidFill>
                  <a:srgbClr val="000000"/>
                </a:solidFill>
                <a:latin typeface="Calibri"/>
                <a:ea typeface="Calibri"/>
                <a:cs typeface="Calibri"/>
              </a:defRPr>
            </a:pPr>
            <a:endParaRPr lang="en-US"/>
          </a:p>
        </c:txPr>
        <c:crossAx val="236034184"/>
        <c:crosses val="autoZero"/>
        <c:auto val="1"/>
        <c:lblAlgn val="ctr"/>
        <c:lblOffset val="100"/>
        <c:noMultiLvlLbl val="0"/>
      </c:catAx>
      <c:valAx>
        <c:axId val="236034184"/>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lang="zh-CN" sz="800" b="0" i="0" u="none" strike="noStrike" baseline="0">
                <a:solidFill>
                  <a:srgbClr val="000000"/>
                </a:solidFill>
                <a:latin typeface="Calibri"/>
                <a:ea typeface="Calibri"/>
                <a:cs typeface="Calibri"/>
              </a:defRPr>
            </a:pPr>
            <a:endParaRPr lang="en-US"/>
          </a:p>
        </c:txPr>
        <c:crossAx val="236033792"/>
        <c:crosses val="autoZero"/>
        <c:crossBetween val="between"/>
      </c:valAx>
    </c:plotArea>
    <c:legend>
      <c:legendPos val="r"/>
      <c:layout>
        <c:manualLayout>
          <c:xMode val="edge"/>
          <c:yMode val="edge"/>
          <c:x val="0.19626187848014323"/>
          <c:y val="0.87500382452193481"/>
          <c:w val="0.61495385973952565"/>
          <c:h val="8.3333783277090442E-2"/>
        </c:manualLayout>
      </c:layout>
      <c:overlay val="0"/>
      <c:txPr>
        <a:bodyPr/>
        <a:lstStyle/>
        <a:p>
          <a:pPr>
            <a:defRPr lang="zh-CN" sz="26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638735</xdr:colOff>
      <xdr:row>45</xdr:row>
      <xdr:rowOff>425824</xdr:rowOff>
    </xdr:from>
    <xdr:to>
      <xdr:col>10</xdr:col>
      <xdr:colOff>462058</xdr:colOff>
      <xdr:row>70</xdr:row>
      <xdr:rowOff>44823</xdr:rowOff>
    </xdr:to>
    <xdr:graphicFrame macro="">
      <xdr:nvGraphicFramePr>
        <xdr:cNvPr id="1941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145676</xdr:colOff>
      <xdr:row>0</xdr:row>
      <xdr:rowOff>33618</xdr:rowOff>
    </xdr:from>
    <xdr:to>
      <xdr:col>1</xdr:col>
      <xdr:colOff>862853</xdr:colOff>
      <xdr:row>2</xdr:row>
      <xdr:rowOff>217062</xdr:rowOff>
    </xdr:to>
    <xdr:pic>
      <xdr:nvPicPr>
        <xdr:cNvPr id="5" name="Picture 1" descr="logo"/>
        <xdr:cNvPicPr>
          <a:picLocks noChangeAspect="1" noChangeArrowheads="1"/>
        </xdr:cNvPicPr>
      </xdr:nvPicPr>
      <xdr:blipFill>
        <a:blip xmlns:r="http://schemas.openxmlformats.org/officeDocument/2006/relationships" r:embed="rId2" cstate="print"/>
        <a:srcRect/>
        <a:stretch>
          <a:fillRect/>
        </a:stretch>
      </xdr:blipFill>
      <xdr:spPr bwMode="auto">
        <a:xfrm>
          <a:off x="145676" y="33618"/>
          <a:ext cx="1703295" cy="63167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476250</xdr:colOff>
      <xdr:row>1</xdr:row>
      <xdr:rowOff>161925</xdr:rowOff>
    </xdr:to>
    <xdr:pic>
      <xdr:nvPicPr>
        <xdr:cNvPr id="15524108" name="Picture 1" descr="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80515" cy="363631"/>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46</xdr:col>
      <xdr:colOff>200025</xdr:colOff>
      <xdr:row>0</xdr:row>
      <xdr:rowOff>0</xdr:rowOff>
    </xdr:from>
    <xdr:to>
      <xdr:col>55</xdr:col>
      <xdr:colOff>95250</xdr:colOff>
      <xdr:row>5</xdr:row>
      <xdr:rowOff>1038225</xdr:rowOff>
    </xdr:to>
    <xdr:graphicFrame macro="">
      <xdr:nvGraphicFramePr>
        <xdr:cNvPr id="109801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46</xdr:col>
      <xdr:colOff>247650</xdr:colOff>
      <xdr:row>0</xdr:row>
      <xdr:rowOff>0</xdr:rowOff>
    </xdr:from>
    <xdr:to>
      <xdr:col>53</xdr:col>
      <xdr:colOff>333375</xdr:colOff>
      <xdr:row>5</xdr:row>
      <xdr:rowOff>752475</xdr:rowOff>
    </xdr:to>
    <xdr:graphicFrame macro="">
      <xdr:nvGraphicFramePr>
        <xdr:cNvPr id="117838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46</xdr:col>
      <xdr:colOff>428625</xdr:colOff>
      <xdr:row>0</xdr:row>
      <xdr:rowOff>0</xdr:rowOff>
    </xdr:from>
    <xdr:to>
      <xdr:col>54</xdr:col>
      <xdr:colOff>38100</xdr:colOff>
      <xdr:row>5</xdr:row>
      <xdr:rowOff>466725</xdr:rowOff>
    </xdr:to>
    <xdr:graphicFrame macro="">
      <xdr:nvGraphicFramePr>
        <xdr:cNvPr id="111132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AO148"/>
  <sheetViews>
    <sheetView showGridLines="0" tabSelected="1" zoomScale="85" zoomScaleNormal="85" workbookViewId="0">
      <selection activeCell="A77" sqref="A77:G82"/>
    </sheetView>
  </sheetViews>
  <sheetFormatPr defaultColWidth="9" defaultRowHeight="12.75"/>
  <cols>
    <col min="1" max="1" width="13" style="332" customWidth="1"/>
    <col min="2" max="2" width="14.375" style="332" customWidth="1"/>
    <col min="3" max="4" width="14.75" style="332" customWidth="1"/>
    <col min="5" max="5" width="9.25" style="842" customWidth="1"/>
    <col min="6" max="6" width="14.125" style="332" customWidth="1"/>
    <col min="7" max="7" width="16.25" style="332" customWidth="1"/>
    <col min="8" max="9" width="14.125" style="332" customWidth="1"/>
    <col min="10" max="10" width="14.125" style="335" customWidth="1"/>
    <col min="11" max="26" width="12" style="335" customWidth="1"/>
    <col min="27" max="27" width="3.875" style="332" customWidth="1"/>
    <col min="28" max="29" width="11.875" style="332" hidden="1" customWidth="1"/>
    <col min="30" max="30" width="11.25" style="332" hidden="1" customWidth="1"/>
    <col min="31" max="31" width="2.5" style="335" hidden="1" customWidth="1"/>
    <col min="32" max="33" width="11.875" style="332" hidden="1" customWidth="1"/>
    <col min="34" max="34" width="10.125" style="332" hidden="1" customWidth="1"/>
    <col min="35" max="35" width="4.5" style="332" hidden="1" customWidth="1"/>
    <col min="36" max="36" width="9.5" style="332" hidden="1" customWidth="1"/>
    <col min="37" max="37" width="1.5" style="332" hidden="1" customWidth="1"/>
    <col min="38" max="38" width="9.5" style="332" hidden="1" customWidth="1"/>
    <col min="39" max="39" width="1.375" style="332" hidden="1" customWidth="1"/>
    <col min="40" max="40" width="0" style="332" hidden="1" customWidth="1"/>
    <col min="41" max="16384" width="9" style="332"/>
  </cols>
  <sheetData>
    <row r="1" spans="1:41" s="807" customFormat="1" ht="18">
      <c r="D1" s="808"/>
      <c r="E1" s="809"/>
      <c r="G1" s="810" t="s">
        <v>0</v>
      </c>
      <c r="J1" s="811"/>
      <c r="K1" s="811"/>
      <c r="L1" s="811"/>
      <c r="M1" s="811"/>
      <c r="N1" s="811"/>
      <c r="O1" s="811"/>
      <c r="P1" s="811"/>
      <c r="Q1" s="811"/>
      <c r="R1" s="811"/>
      <c r="S1" s="811"/>
      <c r="T1" s="811"/>
      <c r="U1" s="811"/>
      <c r="V1" s="811"/>
      <c r="W1" s="811"/>
      <c r="X1" s="811"/>
      <c r="Y1" s="811"/>
      <c r="Z1" s="811"/>
      <c r="AA1" s="808"/>
      <c r="AB1" s="808"/>
      <c r="AC1" s="812"/>
      <c r="AD1" s="812"/>
      <c r="AE1" s="813"/>
      <c r="AF1" s="808"/>
      <c r="AG1" s="808"/>
      <c r="AH1" s="808"/>
      <c r="AI1" s="808"/>
      <c r="AJ1" s="808"/>
      <c r="AK1" s="812"/>
    </row>
    <row r="2" spans="1:41" s="807" customFormat="1" ht="18">
      <c r="E2" s="808"/>
      <c r="G2" s="810" t="s">
        <v>292</v>
      </c>
      <c r="J2" s="811"/>
      <c r="K2" s="811"/>
      <c r="L2" s="811"/>
      <c r="M2" s="811"/>
      <c r="N2" s="811"/>
      <c r="O2" s="811"/>
      <c r="P2" s="811"/>
      <c r="Q2" s="811"/>
      <c r="R2" s="811"/>
      <c r="S2" s="811"/>
      <c r="T2" s="811"/>
      <c r="U2" s="811"/>
      <c r="V2" s="811"/>
      <c r="W2" s="811"/>
      <c r="X2" s="811"/>
      <c r="Y2" s="811"/>
      <c r="Z2" s="811"/>
      <c r="AA2" s="808"/>
      <c r="AB2" s="808"/>
      <c r="AC2" s="812"/>
      <c r="AD2" s="812"/>
      <c r="AE2" s="813"/>
      <c r="AF2" s="808"/>
      <c r="AG2" s="808"/>
      <c r="AH2" s="808"/>
      <c r="AI2" s="808"/>
      <c r="AJ2" s="808"/>
      <c r="AK2" s="812"/>
    </row>
    <row r="3" spans="1:41" s="807" customFormat="1" ht="18">
      <c r="E3" s="808"/>
      <c r="G3" s="810" t="s">
        <v>420</v>
      </c>
      <c r="J3" s="811"/>
      <c r="K3" s="811"/>
      <c r="L3" s="811"/>
      <c r="M3" s="811"/>
      <c r="N3" s="811"/>
      <c r="O3" s="811"/>
      <c r="P3" s="811"/>
      <c r="Q3" s="811"/>
      <c r="R3" s="811"/>
      <c r="S3" s="811"/>
      <c r="T3" s="811"/>
      <c r="U3" s="811"/>
      <c r="V3" s="811"/>
      <c r="W3" s="811"/>
      <c r="X3" s="811"/>
      <c r="Y3" s="811"/>
      <c r="Z3" s="811"/>
      <c r="AA3" s="808"/>
      <c r="AB3" s="808"/>
      <c r="AC3" s="812"/>
      <c r="AD3" s="812"/>
      <c r="AE3" s="813"/>
      <c r="AF3" s="808"/>
      <c r="AG3" s="808"/>
      <c r="AH3" s="808"/>
      <c r="AI3" s="808"/>
      <c r="AJ3" s="808"/>
      <c r="AK3" s="812"/>
    </row>
    <row r="4" spans="1:41" s="807" customFormat="1" ht="18">
      <c r="A4" s="814" t="s">
        <v>284</v>
      </c>
      <c r="B4" s="815">
        <v>42577</v>
      </c>
      <c r="E4" s="808"/>
      <c r="G4" s="816" t="s">
        <v>1</v>
      </c>
      <c r="J4" s="811"/>
      <c r="K4" s="811"/>
      <c r="L4" s="811"/>
      <c r="M4" s="811"/>
      <c r="N4" s="811"/>
      <c r="O4" s="811"/>
      <c r="P4" s="811"/>
      <c r="Q4" s="811"/>
      <c r="R4" s="811"/>
      <c r="S4" s="811"/>
      <c r="T4" s="811"/>
      <c r="U4" s="811"/>
      <c r="V4" s="811"/>
      <c r="W4" s="811"/>
      <c r="X4" s="811"/>
      <c r="Y4" s="811"/>
      <c r="Z4" s="811"/>
      <c r="AA4" s="808"/>
      <c r="AB4" s="808"/>
      <c r="AC4" s="812"/>
      <c r="AD4" s="812"/>
      <c r="AE4" s="813"/>
      <c r="AF4" s="808"/>
      <c r="AG4" s="808"/>
      <c r="AH4" s="808"/>
      <c r="AI4" s="808"/>
      <c r="AJ4" s="808"/>
      <c r="AK4" s="812"/>
    </row>
    <row r="5" spans="1:41" s="807" customFormat="1" ht="15.75">
      <c r="C5" s="842"/>
      <c r="E5" s="808"/>
      <c r="I5" s="817"/>
      <c r="J5" s="818"/>
      <c r="K5" s="819"/>
      <c r="L5" s="819"/>
      <c r="M5" s="819"/>
      <c r="N5" s="819"/>
      <c r="O5" s="819"/>
      <c r="P5" s="819"/>
      <c r="Q5" s="819"/>
      <c r="R5" s="819"/>
      <c r="S5" s="818"/>
      <c r="T5" s="818"/>
      <c r="U5" s="818"/>
      <c r="V5" s="818"/>
      <c r="W5" s="818"/>
      <c r="X5" s="818"/>
      <c r="Y5" s="818"/>
      <c r="Z5" s="818"/>
      <c r="AA5" s="808"/>
      <c r="AB5" s="808"/>
      <c r="AC5" s="812"/>
      <c r="AD5" s="812"/>
      <c r="AE5" s="813"/>
      <c r="AF5" s="808"/>
      <c r="AG5" s="808"/>
      <c r="AH5" s="808"/>
      <c r="AI5" s="808"/>
      <c r="AJ5" s="808"/>
      <c r="AK5" s="812"/>
    </row>
    <row r="6" spans="1:41" s="807" customFormat="1" ht="28.5" hidden="1" customHeight="1" thickTop="1" thickBot="1">
      <c r="A6" s="820" t="s">
        <v>222</v>
      </c>
      <c r="B6" s="808"/>
      <c r="C6" s="808"/>
      <c r="E6" s="808"/>
      <c r="F6" s="808"/>
      <c r="G6" s="808"/>
      <c r="H6" s="808"/>
      <c r="I6" s="808"/>
      <c r="J6" s="821"/>
      <c r="K6" s="821"/>
      <c r="L6" s="821"/>
      <c r="M6" s="821"/>
      <c r="N6" s="821"/>
      <c r="O6" s="821"/>
      <c r="P6" s="821"/>
      <c r="Q6" s="821"/>
      <c r="R6" s="821"/>
      <c r="S6" s="821"/>
      <c r="T6" s="821"/>
      <c r="U6" s="821"/>
      <c r="V6" s="821"/>
      <c r="W6" s="821"/>
      <c r="X6" s="821"/>
      <c r="Y6" s="821"/>
      <c r="Z6" s="821"/>
      <c r="AA6" s="808"/>
      <c r="AB6" s="808"/>
      <c r="AC6" s="812"/>
      <c r="AD6" s="812"/>
      <c r="AE6" s="813"/>
      <c r="AF6" s="808"/>
      <c r="AG6" s="808"/>
      <c r="AH6" s="808"/>
      <c r="AI6" s="808"/>
      <c r="AJ6" s="808"/>
      <c r="AK6" s="812"/>
    </row>
    <row r="7" spans="1:41" s="807" customFormat="1" ht="16.5" hidden="1" thickBot="1">
      <c r="A7" s="808"/>
      <c r="B7" s="1875" t="s">
        <v>23</v>
      </c>
      <c r="C7" s="1875"/>
      <c r="E7" s="822"/>
      <c r="F7" s="1876" t="s">
        <v>366</v>
      </c>
      <c r="G7" s="1876"/>
      <c r="H7" s="823"/>
      <c r="I7" s="808"/>
      <c r="J7" s="821"/>
      <c r="K7" s="821"/>
      <c r="L7" s="821"/>
      <c r="M7" s="821"/>
      <c r="N7" s="821"/>
      <c r="O7" s="821"/>
      <c r="P7" s="821"/>
      <c r="Q7" s="821"/>
      <c r="R7" s="821"/>
      <c r="S7" s="821"/>
      <c r="T7" s="821"/>
      <c r="U7" s="821"/>
      <c r="V7" s="821"/>
      <c r="W7" s="821"/>
      <c r="X7" s="821"/>
      <c r="Y7" s="821"/>
      <c r="Z7" s="821"/>
      <c r="AA7" s="808"/>
      <c r="AB7" s="808"/>
      <c r="AC7" s="812"/>
      <c r="AD7" s="812"/>
      <c r="AE7" s="813"/>
      <c r="AF7" s="808"/>
      <c r="AG7" s="808"/>
      <c r="AH7" s="808"/>
      <c r="AI7" s="808"/>
      <c r="AJ7" s="808"/>
      <c r="AK7" s="812"/>
    </row>
    <row r="8" spans="1:41" s="807" customFormat="1" ht="15.75" hidden="1">
      <c r="A8" s="824" t="s">
        <v>208</v>
      </c>
      <c r="B8" s="825" t="s">
        <v>290</v>
      </c>
      <c r="C8" s="826" t="s">
        <v>291</v>
      </c>
      <c r="E8" s="827" t="s">
        <v>281</v>
      </c>
      <c r="F8" s="825" t="str">
        <f>B8</f>
        <v>Q310</v>
      </c>
      <c r="G8" s="826" t="s">
        <v>291</v>
      </c>
      <c r="H8" s="1877" t="s">
        <v>225</v>
      </c>
      <c r="I8" s="808"/>
      <c r="J8" s="821"/>
      <c r="K8" s="821"/>
      <c r="L8" s="821"/>
      <c r="M8" s="821"/>
      <c r="N8" s="821"/>
      <c r="O8" s="821"/>
      <c r="P8" s="821"/>
      <c r="Q8" s="821"/>
      <c r="R8" s="821"/>
      <c r="S8" s="821"/>
      <c r="T8" s="821"/>
      <c r="U8" s="821"/>
      <c r="V8" s="821"/>
      <c r="W8" s="821"/>
      <c r="X8" s="821"/>
      <c r="Y8" s="821"/>
      <c r="Z8" s="821"/>
      <c r="AB8" s="332"/>
      <c r="AF8" s="332"/>
      <c r="AH8" s="808"/>
      <c r="AI8" s="808"/>
      <c r="AJ8" s="808"/>
      <c r="AK8" s="812"/>
    </row>
    <row r="9" spans="1:41" s="807" customFormat="1" ht="16.5" hidden="1" thickBot="1">
      <c r="A9" s="824" t="s">
        <v>35</v>
      </c>
      <c r="B9" s="828" t="s">
        <v>282</v>
      </c>
      <c r="C9" s="829" t="s">
        <v>282</v>
      </c>
      <c r="E9" s="830" t="s">
        <v>6</v>
      </c>
      <c r="F9" s="828" t="s">
        <v>282</v>
      </c>
      <c r="G9" s="829" t="s">
        <v>282</v>
      </c>
      <c r="H9" s="1878"/>
      <c r="I9" s="808"/>
      <c r="J9" s="821"/>
      <c r="K9" s="821"/>
      <c r="L9" s="821"/>
      <c r="M9" s="821"/>
      <c r="N9" s="821"/>
      <c r="O9" s="821"/>
      <c r="P9" s="821"/>
      <c r="Q9" s="821"/>
      <c r="R9" s="821"/>
      <c r="S9" s="821"/>
      <c r="T9" s="821"/>
      <c r="U9" s="821"/>
      <c r="V9" s="821"/>
      <c r="W9" s="821"/>
      <c r="X9" s="821"/>
      <c r="Y9" s="821"/>
      <c r="Z9" s="821"/>
      <c r="AB9" s="332"/>
      <c r="AF9" s="332"/>
      <c r="AH9" s="808"/>
      <c r="AI9" s="808"/>
      <c r="AJ9" s="808"/>
      <c r="AK9" s="812"/>
    </row>
    <row r="10" spans="1:41" s="807" customFormat="1" ht="15.75" hidden="1">
      <c r="A10" s="831"/>
      <c r="B10" s="832"/>
      <c r="C10" s="833"/>
      <c r="E10" s="834"/>
      <c r="F10" s="835"/>
      <c r="G10" s="836"/>
      <c r="H10" s="837"/>
      <c r="I10" s="808"/>
      <c r="J10" s="821"/>
      <c r="K10" s="821"/>
      <c r="L10" s="821"/>
      <c r="M10" s="821"/>
      <c r="N10" s="821"/>
      <c r="O10" s="821"/>
      <c r="P10" s="821"/>
      <c r="Q10" s="821"/>
      <c r="R10" s="821"/>
      <c r="S10" s="821"/>
      <c r="T10" s="821"/>
      <c r="U10" s="821"/>
      <c r="V10" s="821"/>
      <c r="W10" s="821"/>
      <c r="X10" s="821"/>
      <c r="Y10" s="821"/>
      <c r="Z10" s="821"/>
      <c r="AB10" s="332"/>
      <c r="AF10" s="332"/>
      <c r="AH10" s="808"/>
      <c r="AI10" s="808"/>
      <c r="AJ10" s="808"/>
      <c r="AK10" s="812"/>
    </row>
    <row r="11" spans="1:41" s="807" customFormat="1" ht="16.5" hidden="1" thickBot="1">
      <c r="A11" s="838" t="s">
        <v>306</v>
      </c>
      <c r="B11" s="839"/>
      <c r="C11" s="840"/>
      <c r="E11" s="841"/>
      <c r="F11" s="839"/>
      <c r="G11" s="843"/>
      <c r="H11" s="844"/>
      <c r="I11" s="808"/>
      <c r="J11" s="821"/>
      <c r="K11" s="821"/>
      <c r="L11" s="821"/>
      <c r="M11" s="821"/>
      <c r="N11" s="821"/>
      <c r="O11" s="821"/>
      <c r="P11" s="821"/>
      <c r="Q11" s="821"/>
      <c r="R11" s="821"/>
      <c r="S11" s="821"/>
      <c r="T11" s="821"/>
      <c r="U11" s="821"/>
      <c r="V11" s="821"/>
      <c r="W11" s="821"/>
      <c r="X11" s="821"/>
      <c r="Y11" s="821"/>
      <c r="Z11" s="821"/>
      <c r="AB11" s="332"/>
      <c r="AF11" s="332"/>
      <c r="AH11" s="808"/>
      <c r="AI11" s="808"/>
      <c r="AJ11" s="808"/>
      <c r="AK11" s="812"/>
    </row>
    <row r="12" spans="1:41" s="807" customFormat="1" ht="15.75" hidden="1">
      <c r="A12" s="845"/>
      <c r="B12" s="846"/>
      <c r="C12" s="847"/>
      <c r="E12" s="332"/>
      <c r="F12" s="846"/>
      <c r="G12" s="848"/>
      <c r="H12" s="849"/>
      <c r="I12" s="808"/>
      <c r="J12" s="821"/>
      <c r="K12" s="821"/>
      <c r="L12" s="821"/>
      <c r="M12" s="821"/>
      <c r="N12" s="821"/>
      <c r="O12" s="821"/>
      <c r="P12" s="821"/>
      <c r="Q12" s="821"/>
      <c r="R12" s="821"/>
      <c r="S12" s="821"/>
      <c r="T12" s="821"/>
      <c r="U12" s="821"/>
      <c r="V12" s="821"/>
      <c r="W12" s="821"/>
      <c r="X12" s="821"/>
      <c r="Y12" s="821"/>
      <c r="Z12" s="821"/>
      <c r="AB12" s="332"/>
      <c r="AE12" s="848"/>
      <c r="AF12" s="332"/>
      <c r="AH12" s="808"/>
      <c r="AI12" s="808"/>
      <c r="AJ12" s="808"/>
      <c r="AK12" s="812"/>
    </row>
    <row r="13" spans="1:41" s="807" customFormat="1" ht="15.75" hidden="1">
      <c r="A13" s="845"/>
      <c r="B13" s="846"/>
      <c r="C13" s="847"/>
      <c r="E13" s="332"/>
      <c r="F13" s="846"/>
      <c r="G13" s="848"/>
      <c r="H13" s="849"/>
      <c r="I13" s="808"/>
      <c r="J13" s="821"/>
      <c r="K13" s="821"/>
      <c r="L13" s="821"/>
      <c r="M13" s="821"/>
      <c r="N13" s="821"/>
      <c r="O13" s="821"/>
      <c r="P13" s="821"/>
      <c r="Q13" s="821"/>
      <c r="R13" s="821"/>
      <c r="S13" s="821"/>
      <c r="T13" s="821"/>
      <c r="U13" s="821"/>
      <c r="V13" s="821"/>
      <c r="W13" s="821"/>
      <c r="X13" s="821"/>
      <c r="Y13" s="821"/>
      <c r="Z13" s="821"/>
      <c r="AB13" s="332"/>
      <c r="AE13" s="848"/>
      <c r="AF13" s="332"/>
      <c r="AH13" s="808"/>
      <c r="AI13" s="808"/>
      <c r="AJ13" s="808"/>
      <c r="AK13" s="812"/>
    </row>
    <row r="14" spans="1:41" s="807" customFormat="1" ht="16.5" thickBot="1">
      <c r="A14" s="845"/>
      <c r="B14" s="846"/>
      <c r="C14" s="847"/>
      <c r="E14" s="332"/>
      <c r="F14" s="846"/>
      <c r="G14" s="848"/>
      <c r="H14" s="849"/>
      <c r="I14" s="808"/>
      <c r="J14" s="821"/>
      <c r="K14" s="821"/>
      <c r="L14" s="821"/>
      <c r="M14" s="821"/>
      <c r="N14" s="850"/>
      <c r="O14" s="821"/>
      <c r="P14" s="821"/>
      <c r="Q14" s="821"/>
      <c r="R14" s="821"/>
      <c r="S14" s="821"/>
      <c r="T14" s="821"/>
      <c r="U14" s="821"/>
      <c r="V14" s="821"/>
      <c r="W14" s="821"/>
      <c r="X14" s="821"/>
      <c r="Y14" s="821"/>
      <c r="Z14" s="821"/>
      <c r="AB14" s="332"/>
      <c r="AE14" s="848"/>
      <c r="AF14" s="332"/>
      <c r="AH14" s="808"/>
      <c r="AI14" s="808"/>
      <c r="AJ14" s="808"/>
      <c r="AK14" s="812"/>
    </row>
    <row r="15" spans="1:41" ht="27.75" customHeight="1" thickTop="1" thickBot="1">
      <c r="A15" s="820" t="s">
        <v>211</v>
      </c>
      <c r="B15" s="1879" t="s">
        <v>23</v>
      </c>
      <c r="C15" s="1880"/>
      <c r="D15" s="1880"/>
      <c r="E15" s="851"/>
      <c r="F15" s="1527"/>
      <c r="G15" s="1367" t="s">
        <v>364</v>
      </c>
      <c r="H15" s="1527"/>
      <c r="I15" s="1527"/>
      <c r="K15" s="1528"/>
      <c r="L15" s="821"/>
      <c r="M15" s="1528"/>
      <c r="N15" s="1529"/>
      <c r="O15" s="1528"/>
      <c r="P15" s="1528"/>
      <c r="Q15" s="1528"/>
      <c r="R15" s="1528"/>
      <c r="S15" s="1528"/>
      <c r="T15" s="1528"/>
      <c r="U15" s="1528"/>
      <c r="V15" s="1528"/>
      <c r="W15" s="1528"/>
      <c r="X15" s="1528"/>
      <c r="Y15" s="1528"/>
      <c r="Z15" s="1528"/>
      <c r="AA15" s="1528"/>
      <c r="AC15" s="1" t="s">
        <v>223</v>
      </c>
      <c r="AD15" s="1"/>
      <c r="AE15" s="1"/>
      <c r="AF15" s="335"/>
      <c r="AG15" s="1" t="s">
        <v>224</v>
      </c>
      <c r="AH15" s="1"/>
      <c r="AI15" s="1"/>
    </row>
    <row r="16" spans="1:41" ht="18" customHeight="1" thickTop="1">
      <c r="A16" s="852" t="s">
        <v>208</v>
      </c>
      <c r="B16" s="1530" t="s">
        <v>412</v>
      </c>
      <c r="C16" s="1531" t="s">
        <v>418</v>
      </c>
      <c r="D16" s="1532" t="str">
        <f>B17</f>
        <v>ww04</v>
      </c>
      <c r="F16" s="1530" t="str">
        <f>B16</f>
        <v>Q2-16</v>
      </c>
      <c r="G16" s="853" t="str">
        <f>C16</f>
        <v>Q3-16</v>
      </c>
      <c r="H16" s="1532" t="str">
        <f>D16</f>
        <v>ww04</v>
      </c>
      <c r="I16" s="854" t="s">
        <v>378</v>
      </c>
      <c r="J16" s="855" t="s">
        <v>283</v>
      </c>
      <c r="K16" s="1519"/>
      <c r="L16" s="1519"/>
      <c r="M16" s="1519"/>
      <c r="N16" s="548"/>
      <c r="O16" s="1519"/>
      <c r="P16" s="1519"/>
      <c r="Q16" s="1519"/>
      <c r="R16" s="1519"/>
      <c r="S16" s="1519"/>
      <c r="T16" s="1519"/>
      <c r="U16" s="1519"/>
      <c r="V16" s="1519"/>
      <c r="W16" s="1519"/>
      <c r="X16" s="1519"/>
      <c r="Y16" s="1519"/>
      <c r="Z16" s="1519"/>
      <c r="AA16" s="1519"/>
      <c r="AB16" s="856"/>
      <c r="AC16" s="857" t="s">
        <v>219</v>
      </c>
      <c r="AD16" s="857" t="s">
        <v>219</v>
      </c>
      <c r="AE16" s="858" t="s">
        <v>219</v>
      </c>
      <c r="AG16" s="826" t="s">
        <v>219</v>
      </c>
      <c r="AH16" s="826" t="s">
        <v>219</v>
      </c>
      <c r="AI16" s="859" t="s">
        <v>219</v>
      </c>
      <c r="AJ16" s="860"/>
      <c r="AK16" s="861" t="s">
        <v>55</v>
      </c>
      <c r="AL16" s="335"/>
      <c r="AM16" s="826" t="s">
        <v>210</v>
      </c>
      <c r="AN16" s="335"/>
      <c r="AO16" s="826" t="s">
        <v>207</v>
      </c>
    </row>
    <row r="17" spans="1:41" ht="16.5" customHeight="1" thickBot="1">
      <c r="A17" s="862"/>
      <c r="B17" s="863" t="s">
        <v>421</v>
      </c>
      <c r="C17" s="864" t="str">
        <f>B17</f>
        <v>ww04</v>
      </c>
      <c r="D17" s="865" t="s">
        <v>213</v>
      </c>
      <c r="F17" s="863" t="str">
        <f>B17</f>
        <v>ww04</v>
      </c>
      <c r="G17" s="864" t="str">
        <f>C17</f>
        <v>ww04</v>
      </c>
      <c r="H17" s="865" t="s">
        <v>236</v>
      </c>
      <c r="I17" s="866" t="s">
        <v>237</v>
      </c>
      <c r="J17" s="867" t="s">
        <v>45</v>
      </c>
      <c r="K17" s="596"/>
      <c r="L17" s="596"/>
      <c r="M17" s="596"/>
      <c r="N17" s="868"/>
      <c r="O17" s="596"/>
      <c r="P17" s="596"/>
      <c r="Q17" s="596"/>
      <c r="R17" s="596"/>
      <c r="S17" s="596"/>
      <c r="T17" s="596"/>
      <c r="U17" s="596"/>
      <c r="V17" s="596"/>
      <c r="W17" s="596"/>
      <c r="X17" s="596"/>
      <c r="Y17" s="596"/>
      <c r="Z17" s="596"/>
      <c r="AA17" s="596"/>
      <c r="AB17" s="848"/>
      <c r="AC17" s="869" t="s">
        <v>29</v>
      </c>
      <c r="AD17" s="869" t="s">
        <v>28</v>
      </c>
      <c r="AE17" s="870" t="s">
        <v>27</v>
      </c>
      <c r="AG17" s="869" t="s">
        <v>29</v>
      </c>
      <c r="AH17" s="869" t="s">
        <v>28</v>
      </c>
      <c r="AI17" s="870" t="s">
        <v>27</v>
      </c>
      <c r="AJ17" s="871"/>
      <c r="AK17" s="872" t="s">
        <v>212</v>
      </c>
      <c r="AL17" s="335"/>
      <c r="AM17" s="829" t="s">
        <v>73</v>
      </c>
      <c r="AN17" s="335"/>
      <c r="AO17" s="829" t="s">
        <v>72</v>
      </c>
    </row>
    <row r="18" spans="1:41" ht="17.25" customHeight="1">
      <c r="A18" s="862"/>
      <c r="B18" s="1520"/>
      <c r="C18" s="1533"/>
      <c r="D18" s="1534"/>
      <c r="F18" s="1520"/>
      <c r="G18" s="1535"/>
      <c r="H18" s="873"/>
      <c r="I18" s="1536"/>
      <c r="J18" s="1537"/>
      <c r="M18" s="596"/>
      <c r="N18" s="868"/>
      <c r="AA18" s="335"/>
      <c r="AB18" s="874"/>
      <c r="AC18" s="836"/>
      <c r="AD18" s="836"/>
      <c r="AE18" s="875"/>
      <c r="AG18" s="836"/>
      <c r="AH18" s="836"/>
      <c r="AI18" s="875"/>
      <c r="AJ18" s="876"/>
      <c r="AK18" s="1538"/>
      <c r="AL18" s="335"/>
      <c r="AM18" s="848"/>
      <c r="AN18" s="335"/>
      <c r="AO18" s="848"/>
    </row>
    <row r="19" spans="1:41" ht="13.5" customHeight="1">
      <c r="A19" s="877" t="s">
        <v>404</v>
      </c>
      <c r="B19" s="1520"/>
      <c r="C19" s="1521"/>
      <c r="D19" s="1522">
        <f>IF(ISERROR(IF(B19&gt;0,((C19-B19)/B19),0)),0,IF(B19&gt;0,((C19-B19)/B19),0))</f>
        <v>0</v>
      </c>
      <c r="F19" s="1520"/>
      <c r="G19" s="1539"/>
      <c r="H19" s="1522">
        <f>IF(ISERROR(IF(F19&gt;0,((G19-F19)/F19),0)),0,IF(F19&gt;0,((G19-F19)/F19),0))</f>
        <v>0</v>
      </c>
      <c r="I19" s="1524">
        <f>IF(ISERROR(IF(G19&gt;0,C19/G19,0)),0,IF(G19&gt;0,C19/G19,0))</f>
        <v>0</v>
      </c>
      <c r="J19" s="1525"/>
      <c r="K19" s="878"/>
      <c r="L19" s="1497"/>
      <c r="M19" s="878"/>
      <c r="N19" s="868"/>
      <c r="O19" s="878"/>
      <c r="P19" s="878"/>
      <c r="Q19" s="878"/>
      <c r="R19" s="878"/>
      <c r="S19" s="878"/>
      <c r="T19" s="878"/>
      <c r="U19" s="878"/>
      <c r="V19" s="878"/>
      <c r="W19" s="878"/>
      <c r="X19" s="878"/>
      <c r="Y19" s="878"/>
      <c r="Z19" s="878"/>
      <c r="AA19" s="878"/>
      <c r="AB19" s="874"/>
      <c r="AC19" s="879">
        <v>-116.72500000000002</v>
      </c>
      <c r="AD19" s="879">
        <v>-116.96254000000002</v>
      </c>
      <c r="AE19" s="880" t="e">
        <f>#REF!-$AK19</f>
        <v>#REF!</v>
      </c>
      <c r="AG19" s="879">
        <v>-27</v>
      </c>
      <c r="AH19" s="879">
        <v>-27.237539999999996</v>
      </c>
      <c r="AI19" s="880" t="e">
        <f>#REF!-$AM19</f>
        <v>#REF!</v>
      </c>
      <c r="AJ19" s="876"/>
      <c r="AK19" s="1526">
        <v>329.72500000000002</v>
      </c>
      <c r="AL19" s="335"/>
      <c r="AM19" s="848">
        <v>240</v>
      </c>
      <c r="AN19" s="335"/>
      <c r="AO19" s="848">
        <v>192.26719362798207</v>
      </c>
    </row>
    <row r="20" spans="1:41">
      <c r="A20" s="877" t="s">
        <v>405</v>
      </c>
      <c r="B20" s="1520"/>
      <c r="C20" s="1521"/>
      <c r="D20" s="1522">
        <f>IF(ISERROR(IF(B20&gt;0,((C20-B20)/B20),0)),0,IF(B20&gt;0,((C20-B20)/B20),0))</f>
        <v>0</v>
      </c>
      <c r="F20" s="1520"/>
      <c r="G20" s="1523"/>
      <c r="H20" s="1522">
        <f>IF(ISERROR(IF(F20&gt;0,((G20-F20)/F20),0)),0,IF(F20&gt;0,((G20-F20)/F20),0))</f>
        <v>0</v>
      </c>
      <c r="I20" s="1524">
        <f>IF(ISERROR(IF(G20&gt;0,C20/G20,0)),0,IF(G20&gt;0,C20/G20,0))</f>
        <v>0</v>
      </c>
      <c r="J20" s="1525"/>
      <c r="K20" s="1540"/>
      <c r="L20" s="1497"/>
      <c r="M20" s="1540"/>
      <c r="N20" s="868"/>
      <c r="O20" s="1540"/>
      <c r="P20" s="1540"/>
      <c r="Q20" s="1540"/>
      <c r="R20" s="1540"/>
      <c r="S20" s="1540"/>
      <c r="T20" s="1540"/>
      <c r="U20" s="1540"/>
      <c r="V20" s="1540"/>
      <c r="W20" s="1540"/>
      <c r="X20" s="1540"/>
      <c r="Y20" s="1540"/>
      <c r="Z20" s="1540"/>
      <c r="AA20" s="1540"/>
      <c r="AB20" s="874"/>
      <c r="AC20" s="879">
        <v>-1858.4670000000001</v>
      </c>
      <c r="AD20" s="879">
        <v>-1892.5586000000001</v>
      </c>
      <c r="AE20" s="880" t="e">
        <f>#REF!-$AK20</f>
        <v>#REF!</v>
      </c>
      <c r="AG20" s="879">
        <v>-2806</v>
      </c>
      <c r="AH20" s="879">
        <v>-2840.0915999999997</v>
      </c>
      <c r="AI20" s="880" t="e">
        <f>#REF!-$AM20</f>
        <v>#REF!</v>
      </c>
      <c r="AJ20" s="876"/>
      <c r="AK20" s="1526">
        <v>3194.4670000000001</v>
      </c>
      <c r="AL20" s="335"/>
      <c r="AM20" s="848">
        <v>4142</v>
      </c>
      <c r="AN20" s="335"/>
      <c r="AO20" s="848">
        <v>3266.7849800000004</v>
      </c>
    </row>
    <row r="21" spans="1:41">
      <c r="A21" s="877" t="s">
        <v>40</v>
      </c>
      <c r="B21" s="1520"/>
      <c r="C21" s="1521"/>
      <c r="D21" s="1522">
        <f>IF(ISERROR(IF(B21&gt;0,((C21-B21)/B21),0)),0,IF(B21&gt;0,((C21-B21)/B21),0))</f>
        <v>0</v>
      </c>
      <c r="F21" s="1520"/>
      <c r="G21" s="1523"/>
      <c r="H21" s="1522">
        <f>IF(ISERROR(IF(F21&gt;0,((G21-F21)/F21),0)),0,IF(F21&gt;0,((G21-F21)/F21),0))</f>
        <v>0</v>
      </c>
      <c r="I21" s="1524">
        <f>IF(ISERROR(IF(G21&gt;0,C21/G21,0)),0,IF(G21&gt;0,C21/G21,0))</f>
        <v>0</v>
      </c>
      <c r="J21" s="1525"/>
      <c r="K21" s="881"/>
      <c r="L21" s="1497"/>
      <c r="M21" s="881"/>
      <c r="N21" s="882"/>
      <c r="O21" s="878"/>
      <c r="P21" s="878"/>
      <c r="Q21" s="878"/>
      <c r="R21" s="878"/>
      <c r="S21" s="878"/>
      <c r="T21" s="878"/>
      <c r="U21" s="878"/>
      <c r="V21" s="878"/>
      <c r="W21" s="878"/>
      <c r="X21" s="878"/>
      <c r="Y21" s="878"/>
      <c r="Z21" s="878"/>
      <c r="AA21" s="878"/>
      <c r="AB21" s="874"/>
      <c r="AC21" s="879">
        <v>663.54300000000012</v>
      </c>
      <c r="AD21" s="879">
        <v>376.43953999999985</v>
      </c>
      <c r="AE21" s="880" t="e">
        <f>#REF!-$AK21</f>
        <v>#REF!</v>
      </c>
      <c r="AG21" s="879">
        <v>1280</v>
      </c>
      <c r="AH21" s="879">
        <v>992.89653999999973</v>
      </c>
      <c r="AI21" s="880" t="e">
        <f>#REF!-$AM21</f>
        <v>#REF!</v>
      </c>
      <c r="AJ21" s="876"/>
      <c r="AK21" s="1526">
        <v>2683.4569999999999</v>
      </c>
      <c r="AL21" s="335"/>
      <c r="AM21" s="848">
        <v>2067</v>
      </c>
      <c r="AN21" s="335"/>
      <c r="AO21" s="848">
        <v>1529.9525684128375</v>
      </c>
    </row>
    <row r="22" spans="1:41">
      <c r="A22" s="877"/>
      <c r="B22" s="1520"/>
      <c r="C22" s="1521"/>
      <c r="D22" s="1522"/>
      <c r="F22" s="1520"/>
      <c r="G22" s="1541"/>
      <c r="H22" s="1522"/>
      <c r="I22" s="1524"/>
      <c r="J22" s="1525"/>
      <c r="K22" s="883"/>
      <c r="L22" s="1497"/>
      <c r="N22" s="868"/>
      <c r="AA22" s="335"/>
      <c r="AB22" s="874"/>
      <c r="AC22" s="879"/>
      <c r="AD22" s="879"/>
      <c r="AE22" s="880"/>
      <c r="AG22" s="879"/>
      <c r="AH22" s="879"/>
      <c r="AI22" s="880"/>
      <c r="AJ22" s="876"/>
      <c r="AK22" s="1526"/>
      <c r="AL22" s="335"/>
      <c r="AM22" s="848"/>
      <c r="AN22" s="335"/>
      <c r="AO22" s="848"/>
    </row>
    <row r="23" spans="1:41" ht="13.5" thickBot="1">
      <c r="A23" s="884" t="s">
        <v>406</v>
      </c>
      <c r="B23" s="885"/>
      <c r="C23" s="1365"/>
      <c r="D23" s="887">
        <f>IF(B23&gt;0,((C23-B23)/B23),0)</f>
        <v>0</v>
      </c>
      <c r="F23" s="885"/>
      <c r="G23" s="886"/>
      <c r="H23" s="887">
        <f>IF(F23&gt;0,((G23-F23)/F23),0)</f>
        <v>0</v>
      </c>
      <c r="I23" s="888">
        <f>IF(G23&gt;0,C23/G23,0)</f>
        <v>0</v>
      </c>
      <c r="J23" s="1168"/>
      <c r="K23" s="1540"/>
      <c r="L23" s="1497"/>
      <c r="M23" s="1540"/>
      <c r="N23" s="868"/>
      <c r="O23" s="1540"/>
      <c r="P23" s="1540"/>
      <c r="Q23" s="1540"/>
      <c r="R23" s="1540"/>
      <c r="S23" s="1540"/>
      <c r="T23" s="1540"/>
      <c r="U23" s="1540"/>
      <c r="V23" s="1540"/>
      <c r="W23" s="1540"/>
      <c r="X23" s="1540"/>
      <c r="Y23" s="1540"/>
      <c r="Z23" s="1540"/>
      <c r="AA23" s="1540"/>
      <c r="AB23" s="874"/>
      <c r="AC23" s="889">
        <f>SUM(AC18:AC22)</f>
        <v>-1311.6489999999999</v>
      </c>
      <c r="AD23" s="889">
        <v>-3543.9246400000002</v>
      </c>
      <c r="AE23" s="890" t="e">
        <f>SUM(AE12:AE22)</f>
        <v>#REF!</v>
      </c>
      <c r="AG23" s="889">
        <f>SUM(AG12:AG22)</f>
        <v>-1553</v>
      </c>
      <c r="AH23" s="889">
        <v>-4492.3206399999999</v>
      </c>
      <c r="AI23" s="890" t="e">
        <f>SUM(AI12:AI22)</f>
        <v>#REF!</v>
      </c>
      <c r="AJ23" s="876"/>
      <c r="AK23" s="891">
        <v>10259.604000000001</v>
      </c>
      <c r="AL23" s="335"/>
      <c r="AM23" s="892">
        <f>SUM(AM18:AM22)</f>
        <v>6449</v>
      </c>
      <c r="AN23" s="335"/>
      <c r="AO23" s="892" t="s">
        <v>407</v>
      </c>
    </row>
    <row r="24" spans="1:41" ht="13.5" thickTop="1">
      <c r="A24" s="884"/>
      <c r="B24" s="1520"/>
      <c r="C24" s="1521"/>
      <c r="D24" s="1522"/>
      <c r="F24" s="1520"/>
      <c r="G24" s="1523"/>
      <c r="H24" s="1522"/>
      <c r="I24" s="1524"/>
      <c r="J24" s="1525"/>
      <c r="K24" s="1540"/>
      <c r="L24" s="1497"/>
      <c r="M24" s="1540"/>
      <c r="N24" s="868"/>
      <c r="O24" s="1540"/>
      <c r="P24" s="1540"/>
      <c r="Q24" s="1540"/>
      <c r="R24" s="1540"/>
      <c r="S24" s="1540"/>
      <c r="T24" s="1540"/>
      <c r="U24" s="1540"/>
      <c r="V24" s="1540"/>
      <c r="W24" s="1540"/>
      <c r="X24" s="1540"/>
      <c r="Y24" s="1540"/>
      <c r="Z24" s="1540"/>
      <c r="AA24" s="1540"/>
      <c r="AB24" s="874"/>
      <c r="AC24" s="879"/>
      <c r="AD24" s="879"/>
      <c r="AE24" s="880"/>
      <c r="AG24" s="879"/>
      <c r="AH24" s="879"/>
      <c r="AI24" s="880"/>
      <c r="AJ24" s="876"/>
      <c r="AK24" s="1526"/>
      <c r="AL24" s="335"/>
      <c r="AM24" s="848"/>
      <c r="AN24" s="335"/>
      <c r="AO24" s="848"/>
    </row>
    <row r="25" spans="1:41" ht="13.5" customHeight="1">
      <c r="A25" s="877" t="s">
        <v>388</v>
      </c>
      <c r="B25" s="1520"/>
      <c r="C25" s="1521"/>
      <c r="D25" s="1522">
        <f>IF(ISERROR(IF(B25&gt;0,((C25-B25)/B25),0)),0,IF(B25&gt;0,((C25-B25)/B25),0))</f>
        <v>0</v>
      </c>
      <c r="F25" s="1520"/>
      <c r="G25" s="1523"/>
      <c r="H25" s="1522">
        <f>IF(ISERROR(IF(F25&gt;0,((G25-F25)/F25),0)),0,IF(F25&gt;0,((G25-F25)/F25),0))</f>
        <v>0</v>
      </c>
      <c r="I25" s="1524">
        <f>IF(ISERROR(IF(G25&gt;0,C25/G25,0)),0,IF(G25&gt;0,C25/G25,0))</f>
        <v>0</v>
      </c>
      <c r="J25" s="1542"/>
      <c r="K25" s="878"/>
      <c r="L25" s="878"/>
      <c r="M25" s="596"/>
      <c r="N25" s="868"/>
      <c r="O25" s="878"/>
      <c r="P25" s="878"/>
      <c r="Q25" s="878"/>
      <c r="R25" s="878"/>
      <c r="S25" s="878"/>
      <c r="T25" s="878"/>
      <c r="U25" s="878"/>
      <c r="V25" s="878"/>
      <c r="W25" s="878"/>
      <c r="X25" s="878"/>
      <c r="Y25" s="878"/>
      <c r="Z25" s="878"/>
      <c r="AA25" s="878"/>
      <c r="AB25" s="874"/>
      <c r="AC25" s="879">
        <v>-1627.665</v>
      </c>
      <c r="AD25" s="879">
        <v>-1554.3689999999999</v>
      </c>
      <c r="AE25" s="880" t="e">
        <f>#REF!-$AK25</f>
        <v>#REF!</v>
      </c>
      <c r="AG25" s="879">
        <v>-2229</v>
      </c>
      <c r="AH25" s="879">
        <v>-2155.7039999999997</v>
      </c>
      <c r="AI25" s="880" t="e">
        <f>#REF!-$AM25</f>
        <v>#REF!</v>
      </c>
      <c r="AJ25" s="876"/>
      <c r="AK25" s="1526">
        <v>2200.665</v>
      </c>
      <c r="AL25" s="335"/>
      <c r="AM25" s="848">
        <v>2802</v>
      </c>
      <c r="AN25" s="335"/>
      <c r="AO25" s="848">
        <v>819.05079999999998</v>
      </c>
    </row>
    <row r="26" spans="1:41" ht="13.5" customHeight="1">
      <c r="A26" s="877" t="s">
        <v>408</v>
      </c>
      <c r="B26" s="1520"/>
      <c r="C26" s="1521"/>
      <c r="D26" s="1522">
        <f>IF(ISERROR(IF(B26&gt;0,((C26-B26)/B26),0)),0,IF(B26&gt;0,((C26-B26)/B26),0))</f>
        <v>0</v>
      </c>
      <c r="F26" s="1520"/>
      <c r="G26" s="1523"/>
      <c r="H26" s="1522">
        <f>IF(ISERROR(IF(F26&gt;0,((G26-F26)/F26),0)),0,IF(F26&gt;0,((G26-F26)/F26),0))</f>
        <v>0</v>
      </c>
      <c r="I26" s="1524">
        <f>IF(ISERROR(IF(G26&gt;0,C26/G26,0)),0,IF(G26&gt;0,C26/G26,0))</f>
        <v>0</v>
      </c>
      <c r="J26" s="1525"/>
      <c r="K26" s="878"/>
      <c r="L26" s="1497"/>
      <c r="M26" s="878"/>
      <c r="N26" s="868"/>
      <c r="O26" s="878"/>
      <c r="P26" s="878"/>
      <c r="Q26" s="878"/>
      <c r="R26" s="878"/>
      <c r="S26" s="878"/>
      <c r="T26" s="878"/>
      <c r="U26" s="878"/>
      <c r="V26" s="878"/>
      <c r="W26" s="878"/>
      <c r="X26" s="878"/>
      <c r="Y26" s="878"/>
      <c r="Z26" s="878"/>
      <c r="AA26" s="878"/>
      <c r="AB26" s="874"/>
      <c r="AC26" s="879">
        <v>-116.72500000000002</v>
      </c>
      <c r="AD26" s="879">
        <v>-116.96254000000002</v>
      </c>
      <c r="AE26" s="880" t="e">
        <f>#REF!-$AK26</f>
        <v>#REF!</v>
      </c>
      <c r="AG26" s="879">
        <v>-27</v>
      </c>
      <c r="AH26" s="879">
        <v>-27.237539999999996</v>
      </c>
      <c r="AI26" s="880" t="e">
        <f>#REF!-$AM26</f>
        <v>#REF!</v>
      </c>
      <c r="AJ26" s="876"/>
      <c r="AK26" s="1526">
        <v>329.72500000000002</v>
      </c>
      <c r="AL26" s="335"/>
      <c r="AM26" s="848">
        <v>240</v>
      </c>
      <c r="AN26" s="335"/>
      <c r="AO26" s="848">
        <v>192.26719362798207</v>
      </c>
    </row>
    <row r="27" spans="1:41">
      <c r="A27" s="877" t="s">
        <v>387</v>
      </c>
      <c r="B27" s="1520"/>
      <c r="C27" s="1521"/>
      <c r="D27" s="1522">
        <f>IF(ISERROR(IF(B27&gt;0,((C27-B27)/B27),0)),0,IF(B27&gt;0,((C27-B27)/B27),0))</f>
        <v>0</v>
      </c>
      <c r="F27" s="1520"/>
      <c r="G27" s="1523"/>
      <c r="H27" s="1522">
        <f>IF(ISERROR(IF(F27&gt;0,((G27-F27)/F27),0)),0,IF(F27&gt;0,((G27-F27)/F27),0))</f>
        <v>0</v>
      </c>
      <c r="I27" s="1524">
        <f>IF(ISERROR(IF(G27&gt;0,C27/G27,0)),0,IF(G27&gt;0,C27/G27,0))</f>
        <v>0</v>
      </c>
      <c r="J27" s="1525"/>
      <c r="K27" s="1540"/>
      <c r="L27" s="1497"/>
      <c r="M27" s="1540"/>
      <c r="N27" s="868"/>
      <c r="O27" s="1540"/>
      <c r="P27" s="1540"/>
      <c r="Q27" s="1540"/>
      <c r="R27" s="1540"/>
      <c r="S27" s="1540"/>
      <c r="T27" s="1540"/>
      <c r="U27" s="1540"/>
      <c r="V27" s="1540"/>
      <c r="W27" s="1540"/>
      <c r="X27" s="1540"/>
      <c r="Y27" s="1540"/>
      <c r="Z27" s="1540"/>
      <c r="AA27" s="1540"/>
      <c r="AB27" s="874"/>
      <c r="AC27" s="879">
        <v>-1858.4670000000001</v>
      </c>
      <c r="AD27" s="879">
        <v>-1892.5586000000001</v>
      </c>
      <c r="AE27" s="880" t="e">
        <f>#REF!-$AK27</f>
        <v>#REF!</v>
      </c>
      <c r="AG27" s="879">
        <v>-2806</v>
      </c>
      <c r="AH27" s="879">
        <v>-2840.0915999999997</v>
      </c>
      <c r="AI27" s="880" t="e">
        <f>#REF!-$AM27</f>
        <v>#REF!</v>
      </c>
      <c r="AJ27" s="876"/>
      <c r="AK27" s="1526">
        <v>3194.4670000000001</v>
      </c>
      <c r="AL27" s="335"/>
      <c r="AM27" s="848">
        <v>4142</v>
      </c>
      <c r="AN27" s="335"/>
      <c r="AO27" s="848">
        <v>3266.7849800000004</v>
      </c>
    </row>
    <row r="28" spans="1:41">
      <c r="A28" s="877" t="s">
        <v>409</v>
      </c>
      <c r="B28" s="1520"/>
      <c r="C28" s="1521"/>
      <c r="D28" s="1522">
        <f>IF(ISERROR(IF(B28&gt;0,((C28-B28)/B28),0)),0,IF(B28&gt;0,((C28-B28)/B28),0))</f>
        <v>0</v>
      </c>
      <c r="F28" s="1520"/>
      <c r="G28" s="1523"/>
      <c r="H28" s="1522">
        <f>IF(ISERROR(IF(F28&gt;0,((G28-F28)/F28),0)),0,IF(F28&gt;0,((G28-F28)/F28),0))</f>
        <v>0</v>
      </c>
      <c r="I28" s="1524">
        <f>IF(ISERROR(IF(G28&gt;0,C28/G28,0)),0,IF(G28&gt;0,C28/G28,0))</f>
        <v>0</v>
      </c>
      <c r="J28" s="1525"/>
      <c r="K28" s="881"/>
      <c r="L28" s="1497"/>
      <c r="M28" s="881"/>
      <c r="N28" s="882"/>
      <c r="O28" s="878"/>
      <c r="P28" s="878"/>
      <c r="Q28" s="878"/>
      <c r="R28" s="878"/>
      <c r="S28" s="878"/>
      <c r="T28" s="878"/>
      <c r="U28" s="878"/>
      <c r="V28" s="878"/>
      <c r="W28" s="878"/>
      <c r="X28" s="878"/>
      <c r="Y28" s="878"/>
      <c r="Z28" s="878"/>
      <c r="AA28" s="878"/>
      <c r="AB28" s="874"/>
      <c r="AC28" s="879">
        <v>663.54300000000012</v>
      </c>
      <c r="AD28" s="879">
        <v>376.43953999999985</v>
      </c>
      <c r="AE28" s="880" t="e">
        <f>#REF!-$AK28</f>
        <v>#REF!</v>
      </c>
      <c r="AG28" s="879">
        <v>1280</v>
      </c>
      <c r="AH28" s="879">
        <v>992.89653999999973</v>
      </c>
      <c r="AI28" s="880" t="e">
        <f>#REF!-$AM28</f>
        <v>#REF!</v>
      </c>
      <c r="AJ28" s="876"/>
      <c r="AK28" s="1526">
        <v>2683.4569999999999</v>
      </c>
      <c r="AL28" s="335"/>
      <c r="AM28" s="848">
        <v>2067</v>
      </c>
      <c r="AN28" s="335"/>
      <c r="AO28" s="848">
        <v>1529.9525684128375</v>
      </c>
    </row>
    <row r="29" spans="1:41">
      <c r="A29" s="877"/>
      <c r="B29" s="1520"/>
      <c r="C29" s="1521"/>
      <c r="D29" s="1522"/>
      <c r="F29" s="1520"/>
      <c r="G29" s="1541"/>
      <c r="H29" s="1522"/>
      <c r="I29" s="1524"/>
      <c r="J29" s="1525"/>
      <c r="K29" s="883"/>
      <c r="L29" s="1497"/>
      <c r="N29" s="868"/>
      <c r="AA29" s="335"/>
      <c r="AB29" s="874"/>
      <c r="AC29" s="879"/>
      <c r="AD29" s="879"/>
      <c r="AE29" s="880"/>
      <c r="AG29" s="879"/>
      <c r="AH29" s="879"/>
      <c r="AI29" s="880"/>
      <c r="AJ29" s="876"/>
      <c r="AK29" s="1526"/>
      <c r="AL29" s="335"/>
      <c r="AM29" s="848"/>
      <c r="AN29" s="335"/>
      <c r="AO29" s="848"/>
    </row>
    <row r="30" spans="1:41" ht="13.5" thickBot="1">
      <c r="A30" s="884" t="s">
        <v>410</v>
      </c>
      <c r="B30" s="885"/>
      <c r="C30" s="1365"/>
      <c r="D30" s="887">
        <f>IF(B30&gt;0,((C30-B30)/B30),0)</f>
        <v>0</v>
      </c>
      <c r="F30" s="885"/>
      <c r="G30" s="886"/>
      <c r="H30" s="887">
        <f>IF(F30&gt;0,((G30-F30)/F30),0)</f>
        <v>0</v>
      </c>
      <c r="I30" s="888">
        <f>IF(G30&gt;0,C30/G30,0)</f>
        <v>0</v>
      </c>
      <c r="J30" s="1168"/>
      <c r="K30" s="1540"/>
      <c r="L30" s="1497"/>
      <c r="M30" s="1540"/>
      <c r="N30" s="868"/>
      <c r="O30" s="1540"/>
      <c r="P30" s="1540"/>
      <c r="Q30" s="1540"/>
      <c r="R30" s="1540"/>
      <c r="S30" s="1540"/>
      <c r="T30" s="1540"/>
      <c r="U30" s="1540"/>
      <c r="V30" s="1540"/>
      <c r="W30" s="1540"/>
      <c r="X30" s="1540"/>
      <c r="Y30" s="1540"/>
      <c r="Z30" s="1540"/>
      <c r="AA30" s="1540"/>
      <c r="AB30" s="874"/>
      <c r="AC30" s="889">
        <f>SUM(AC25:AC29)</f>
        <v>-2939.3139999999999</v>
      </c>
      <c r="AD30" s="889">
        <v>-3543.9246400000002</v>
      </c>
      <c r="AE30" s="890" t="e">
        <f>SUM(AE18:AE29)</f>
        <v>#REF!</v>
      </c>
      <c r="AG30" s="889">
        <f>SUM(AG18:AG29)</f>
        <v>-6888</v>
      </c>
      <c r="AH30" s="889">
        <v>-4492.3206399999999</v>
      </c>
      <c r="AI30" s="890" t="e">
        <f>SUM(AI18:AI29)</f>
        <v>#REF!</v>
      </c>
      <c r="AJ30" s="876"/>
      <c r="AK30" s="891">
        <v>10259.604000000001</v>
      </c>
      <c r="AL30" s="335"/>
      <c r="AM30" s="892">
        <f>SUM(AM25:AM29)</f>
        <v>9251</v>
      </c>
      <c r="AN30" s="335"/>
      <c r="AO30" s="892" t="s">
        <v>407</v>
      </c>
    </row>
    <row r="31" spans="1:41" ht="13.5" thickTop="1">
      <c r="A31" s="884"/>
      <c r="B31" s="1520"/>
      <c r="C31" s="1521"/>
      <c r="D31" s="1543"/>
      <c r="F31" s="1520"/>
      <c r="G31" s="1541"/>
      <c r="H31" s="1543"/>
      <c r="I31" s="1524"/>
      <c r="J31" s="1525"/>
      <c r="K31" s="883"/>
      <c r="L31" s="1497"/>
      <c r="N31" s="868"/>
      <c r="AA31" s="335"/>
      <c r="AB31" s="874"/>
      <c r="AC31" s="879"/>
      <c r="AD31" s="879"/>
      <c r="AE31" s="880"/>
      <c r="AG31" s="879"/>
      <c r="AH31" s="879"/>
      <c r="AI31" s="880"/>
      <c r="AJ31" s="876"/>
      <c r="AK31" s="1526"/>
      <c r="AL31" s="335"/>
      <c r="AM31" s="848"/>
      <c r="AN31" s="335"/>
      <c r="AO31" s="848"/>
    </row>
    <row r="32" spans="1:41">
      <c r="A32" s="877" t="s">
        <v>14</v>
      </c>
      <c r="B32" s="1520"/>
      <c r="C32" s="1521"/>
      <c r="D32" s="1522">
        <f t="shared" ref="D32:D38" si="0">IF(ISERROR(IF(B32&gt;0,((C32-B32)/B32),0)),0,IF(B32&gt;0,((C32-B32)/B32),0))</f>
        <v>0</v>
      </c>
      <c r="F32" s="1520"/>
      <c r="G32" s="1523"/>
      <c r="H32" s="1522">
        <f t="shared" ref="H32:H38" si="1">IF(ISERROR(IF(F32&gt;0,((G32-F32)/F32),0)),0,IF(F32&gt;0,((G32-F32)/F32),0))</f>
        <v>0</v>
      </c>
      <c r="I32" s="1524">
        <f t="shared" ref="I32:I38" si="2">IF(ISERROR(IF(G32&gt;0,C32/G32,0)),0,IF(G32&gt;0,C32/G32,0))</f>
        <v>0</v>
      </c>
      <c r="J32" s="1525"/>
      <c r="K32" s="1540"/>
      <c r="L32" s="1497"/>
      <c r="M32" s="1540"/>
      <c r="N32" s="868"/>
      <c r="O32" s="1540"/>
      <c r="P32" s="1540"/>
      <c r="Q32" s="1540"/>
      <c r="R32" s="1540"/>
      <c r="S32" s="1540"/>
      <c r="T32" s="1540"/>
      <c r="U32" s="1540"/>
      <c r="V32" s="1540"/>
      <c r="W32" s="1540"/>
      <c r="X32" s="1540"/>
      <c r="Y32" s="1540"/>
      <c r="Z32" s="1540"/>
      <c r="AA32" s="1540"/>
      <c r="AB32" s="874"/>
      <c r="AC32" s="879">
        <v>-1529.5189999999998</v>
      </c>
      <c r="AD32" s="879">
        <v>-1529.3270599999996</v>
      </c>
      <c r="AE32" s="880" t="e">
        <f>#REF!-$AK32</f>
        <v>#REF!</v>
      </c>
      <c r="AG32" s="879">
        <v>-1189</v>
      </c>
      <c r="AH32" s="879">
        <v>-1188.8080599999998</v>
      </c>
      <c r="AI32" s="880" t="e">
        <f>#REF!-$AM32</f>
        <v>#REF!</v>
      </c>
      <c r="AJ32" s="876"/>
      <c r="AK32" s="1526">
        <v>2709.5189999999998</v>
      </c>
      <c r="AL32" s="335"/>
      <c r="AM32" s="848">
        <v>2369</v>
      </c>
      <c r="AN32" s="335"/>
      <c r="AO32" s="848">
        <v>2225.4881018177648</v>
      </c>
    </row>
    <row r="33" spans="1:41">
      <c r="A33" s="877" t="s">
        <v>17</v>
      </c>
      <c r="B33" s="1520"/>
      <c r="C33" s="1521"/>
      <c r="D33" s="1522">
        <f t="shared" si="0"/>
        <v>0</v>
      </c>
      <c r="F33" s="1520"/>
      <c r="G33" s="1523"/>
      <c r="H33" s="1522">
        <f t="shared" si="1"/>
        <v>0</v>
      </c>
      <c r="I33" s="1524"/>
      <c r="J33" s="1525"/>
      <c r="K33" s="878"/>
      <c r="L33" s="1497"/>
      <c r="M33" s="878"/>
      <c r="N33" s="868"/>
      <c r="O33" s="878"/>
      <c r="P33" s="878"/>
      <c r="Q33" s="878"/>
      <c r="R33" s="878"/>
      <c r="S33" s="878"/>
      <c r="T33" s="878"/>
      <c r="U33" s="878"/>
      <c r="V33" s="878"/>
      <c r="W33" s="878"/>
      <c r="X33" s="878"/>
      <c r="Y33" s="878"/>
      <c r="Z33" s="878"/>
      <c r="AA33" s="878"/>
      <c r="AB33" s="874"/>
      <c r="AC33" s="879">
        <v>116.80499999999995</v>
      </c>
      <c r="AD33" s="879">
        <v>-105.00010000000009</v>
      </c>
      <c r="AE33" s="880" t="e">
        <f>#REF!-$AK33</f>
        <v>#REF!</v>
      </c>
      <c r="AG33" s="879">
        <v>190</v>
      </c>
      <c r="AH33" s="879">
        <v>-31.805100000000039</v>
      </c>
      <c r="AI33" s="880" t="e">
        <f>#REF!-$AM33</f>
        <v>#REF!</v>
      </c>
      <c r="AJ33" s="876"/>
      <c r="AK33" s="1526">
        <v>557.19500000000005</v>
      </c>
      <c r="AL33" s="335"/>
      <c r="AM33" s="848">
        <v>484</v>
      </c>
      <c r="AN33" s="335"/>
      <c r="AO33" s="848">
        <v>376.26724000000002</v>
      </c>
    </row>
    <row r="34" spans="1:41">
      <c r="A34" s="877" t="s">
        <v>18</v>
      </c>
      <c r="B34" s="1520"/>
      <c r="C34" s="1521"/>
      <c r="D34" s="1522">
        <f t="shared" si="0"/>
        <v>0</v>
      </c>
      <c r="F34" s="1520"/>
      <c r="G34" s="1523"/>
      <c r="H34" s="1522">
        <f t="shared" si="1"/>
        <v>0</v>
      </c>
      <c r="I34" s="1524">
        <f t="shared" si="2"/>
        <v>0</v>
      </c>
      <c r="J34" s="1525"/>
      <c r="K34" s="878"/>
      <c r="L34" s="1497"/>
      <c r="M34" s="878"/>
      <c r="N34" s="868"/>
      <c r="O34" s="878"/>
      <c r="P34" s="878"/>
      <c r="Q34" s="878"/>
      <c r="R34" s="878"/>
      <c r="S34" s="878"/>
      <c r="T34" s="878"/>
      <c r="U34" s="878"/>
      <c r="V34" s="878"/>
      <c r="W34" s="878"/>
      <c r="X34" s="878"/>
      <c r="Y34" s="878"/>
      <c r="Z34" s="878"/>
      <c r="AA34" s="878"/>
      <c r="AB34" s="874"/>
      <c r="AC34" s="879">
        <v>-767.66599999999994</v>
      </c>
      <c r="AD34" s="879">
        <v>-767.91759000000002</v>
      </c>
      <c r="AE34" s="880" t="e">
        <f>#REF!-$AK34</f>
        <v>#REF!</v>
      </c>
      <c r="AG34" s="879">
        <v>-1014</v>
      </c>
      <c r="AH34" s="879">
        <v>-1014.2515900000001</v>
      </c>
      <c r="AI34" s="880" t="e">
        <f>#REF!-$AM34</f>
        <v>#REF!</v>
      </c>
      <c r="AJ34" s="876"/>
      <c r="AK34" s="1526">
        <v>1977.6659999999999</v>
      </c>
      <c r="AL34" s="335"/>
      <c r="AM34" s="848">
        <v>2224</v>
      </c>
      <c r="AN34" s="335"/>
      <c r="AO34" s="848">
        <v>1211.3944300000001</v>
      </c>
    </row>
    <row r="35" spans="1:41">
      <c r="A35" s="877" t="s">
        <v>16</v>
      </c>
      <c r="B35" s="1520"/>
      <c r="C35" s="1521"/>
      <c r="D35" s="1522">
        <f t="shared" si="0"/>
        <v>0</v>
      </c>
      <c r="E35" s="842" t="s">
        <v>35</v>
      </c>
      <c r="F35" s="1520"/>
      <c r="G35" s="1523"/>
      <c r="H35" s="1522">
        <f t="shared" si="1"/>
        <v>0</v>
      </c>
      <c r="I35" s="1524">
        <f t="shared" si="2"/>
        <v>0</v>
      </c>
      <c r="J35" s="1525"/>
      <c r="K35" s="1540"/>
      <c r="L35" s="1497"/>
      <c r="M35" s="1540"/>
      <c r="N35" s="868"/>
      <c r="O35" s="1540"/>
      <c r="P35" s="1540"/>
      <c r="Q35" s="1540"/>
      <c r="R35" s="1540"/>
      <c r="S35" s="1540"/>
      <c r="T35" s="1540"/>
      <c r="U35" s="1540"/>
      <c r="V35" s="1540"/>
      <c r="W35" s="1540"/>
      <c r="X35" s="1540"/>
      <c r="Y35" s="1540"/>
      <c r="Z35" s="1540"/>
      <c r="AA35" s="1540"/>
      <c r="AB35" s="874"/>
      <c r="AC35" s="879">
        <v>0.30000000000001137</v>
      </c>
      <c r="AD35" s="879">
        <v>-101.69999999999999</v>
      </c>
      <c r="AE35" s="880" t="e">
        <f>#REF!-$AK35</f>
        <v>#REF!</v>
      </c>
      <c r="AG35" s="879">
        <v>-102</v>
      </c>
      <c r="AH35" s="879">
        <v>-204</v>
      </c>
      <c r="AI35" s="880" t="e">
        <f>#REF!-$AM35</f>
        <v>#REF!</v>
      </c>
      <c r="AJ35" s="876"/>
      <c r="AK35" s="1526">
        <v>214.7</v>
      </c>
      <c r="AL35" s="335"/>
      <c r="AM35" s="848">
        <v>317</v>
      </c>
      <c r="AN35" s="335"/>
      <c r="AO35" s="848">
        <v>32.928379999999997</v>
      </c>
    </row>
    <row r="36" spans="1:41">
      <c r="A36" s="877" t="s">
        <v>19</v>
      </c>
      <c r="B36" s="1520"/>
      <c r="C36" s="1521"/>
      <c r="D36" s="1522">
        <f t="shared" si="0"/>
        <v>0</v>
      </c>
      <c r="F36" s="1520"/>
      <c r="G36" s="1523"/>
      <c r="H36" s="1522">
        <f t="shared" si="1"/>
        <v>0</v>
      </c>
      <c r="I36" s="1524">
        <f t="shared" si="2"/>
        <v>0</v>
      </c>
      <c r="J36" s="1525"/>
      <c r="K36" s="878"/>
      <c r="L36" s="1497"/>
      <c r="M36" s="878"/>
      <c r="N36" s="868"/>
      <c r="O36" s="878"/>
      <c r="P36" s="878"/>
      <c r="Q36" s="878"/>
      <c r="R36" s="878"/>
      <c r="S36" s="878"/>
      <c r="T36" s="878"/>
      <c r="U36" s="878"/>
      <c r="V36" s="878"/>
      <c r="W36" s="878"/>
      <c r="X36" s="878"/>
      <c r="Y36" s="878"/>
      <c r="Z36" s="878"/>
      <c r="AA36" s="878"/>
      <c r="AB36" s="874"/>
      <c r="AC36" s="879">
        <v>-993.77500000000009</v>
      </c>
      <c r="AD36" s="879">
        <v>-993.83307999999988</v>
      </c>
      <c r="AE36" s="880" t="e">
        <f>#REF!-$AK36</f>
        <v>#REF!</v>
      </c>
      <c r="AG36" s="879">
        <v>-1287</v>
      </c>
      <c r="AH36" s="879">
        <v>-1287.0580799999998</v>
      </c>
      <c r="AI36" s="880" t="e">
        <f>#REF!-$AM36</f>
        <v>#REF!</v>
      </c>
      <c r="AJ36" s="876"/>
      <c r="AK36" s="1526">
        <v>2555.7750000000001</v>
      </c>
      <c r="AL36" s="335"/>
      <c r="AM36" s="848">
        <v>2849</v>
      </c>
      <c r="AN36" s="335"/>
      <c r="AO36" s="848">
        <v>2038.1042300000001</v>
      </c>
    </row>
    <row r="37" spans="1:41" ht="12" customHeight="1">
      <c r="A37" s="877" t="s">
        <v>15</v>
      </c>
      <c r="B37" s="1520"/>
      <c r="C37" s="1521"/>
      <c r="D37" s="1522">
        <f t="shared" si="0"/>
        <v>0</v>
      </c>
      <c r="F37" s="1520"/>
      <c r="G37" s="1523"/>
      <c r="H37" s="1522">
        <f t="shared" si="1"/>
        <v>0</v>
      </c>
      <c r="I37" s="1524">
        <f t="shared" si="2"/>
        <v>0</v>
      </c>
      <c r="J37" s="1525"/>
      <c r="K37" s="878"/>
      <c r="L37" s="1497"/>
      <c r="M37" s="878"/>
      <c r="N37" s="868"/>
      <c r="O37" s="878"/>
      <c r="P37" s="878"/>
      <c r="Q37" s="878"/>
      <c r="R37" s="878"/>
      <c r="S37" s="878"/>
      <c r="T37" s="878"/>
      <c r="U37" s="878"/>
      <c r="V37" s="878"/>
      <c r="W37" s="878"/>
      <c r="X37" s="878"/>
      <c r="Y37" s="878"/>
      <c r="Z37" s="878"/>
      <c r="AA37" s="878"/>
      <c r="AB37" s="874"/>
      <c r="AC37" s="879">
        <v>-119.7489999999998</v>
      </c>
      <c r="AD37" s="879">
        <v>-46.145809999999528</v>
      </c>
      <c r="AE37" s="880" t="e">
        <f>#REF!-$AK37</f>
        <v>#REF!</v>
      </c>
      <c r="AG37" s="879">
        <v>-840</v>
      </c>
      <c r="AH37" s="879">
        <v>-766.39680999999973</v>
      </c>
      <c r="AI37" s="880" t="e">
        <f>#REF!-$AM37</f>
        <v>#REF!</v>
      </c>
      <c r="AJ37" s="876"/>
      <c r="AK37" s="1526">
        <v>2244.7489999999998</v>
      </c>
      <c r="AL37" s="335"/>
      <c r="AM37" s="848">
        <v>2965</v>
      </c>
      <c r="AN37" s="335"/>
      <c r="AO37" s="848">
        <v>1468.4066399999999</v>
      </c>
    </row>
    <row r="38" spans="1:41">
      <c r="A38" s="877" t="s">
        <v>411</v>
      </c>
      <c r="B38" s="1520"/>
      <c r="C38" s="1523"/>
      <c r="D38" s="1522">
        <f t="shared" si="0"/>
        <v>0</v>
      </c>
      <c r="F38" s="1520"/>
      <c r="G38" s="1523"/>
      <c r="H38" s="1522">
        <f t="shared" si="1"/>
        <v>0</v>
      </c>
      <c r="I38" s="1524">
        <f t="shared" si="2"/>
        <v>0</v>
      </c>
      <c r="J38" s="1525"/>
      <c r="N38" s="893"/>
      <c r="AA38" s="335"/>
      <c r="AB38" s="894"/>
      <c r="AC38" s="879"/>
      <c r="AD38" s="879"/>
      <c r="AE38" s="880"/>
      <c r="AG38" s="879"/>
      <c r="AH38" s="879"/>
      <c r="AI38" s="880"/>
      <c r="AJ38" s="876"/>
      <c r="AK38" s="1526"/>
      <c r="AL38" s="335"/>
      <c r="AM38" s="848"/>
      <c r="AN38" s="335"/>
      <c r="AO38" s="848"/>
    </row>
    <row r="39" spans="1:41" ht="13.5" thickBot="1">
      <c r="A39" s="884" t="s">
        <v>209</v>
      </c>
      <c r="B39" s="885">
        <f>SUM(B32:B38)</f>
        <v>0</v>
      </c>
      <c r="C39" s="886"/>
      <c r="D39" s="1031">
        <f>IF(B39&gt;0,((C39-B39)/B39),0)</f>
        <v>0</v>
      </c>
      <c r="F39" s="885">
        <f>SUM(F32:F38)</f>
        <v>0</v>
      </c>
      <c r="G39" s="895"/>
      <c r="H39" s="1031">
        <f>IF(F39&gt;0,((G39-F39)/F39),0)</f>
        <v>0</v>
      </c>
      <c r="I39" s="888">
        <f>IF(G39&gt;0,C39/G39,0)</f>
        <v>0</v>
      </c>
      <c r="J39" s="1168"/>
      <c r="K39" s="896"/>
      <c r="L39" s="1544"/>
      <c r="M39" s="878"/>
      <c r="N39" s="897"/>
      <c r="O39" s="878"/>
      <c r="P39" s="878"/>
      <c r="Q39" s="878"/>
      <c r="R39" s="878"/>
      <c r="S39" s="878"/>
      <c r="T39" s="878"/>
      <c r="U39" s="878"/>
      <c r="V39" s="878"/>
      <c r="W39" s="878"/>
      <c r="X39" s="878"/>
      <c r="Y39" s="878"/>
      <c r="Z39" s="878"/>
      <c r="AA39" s="878"/>
      <c r="AB39" s="846"/>
      <c r="AC39" s="889">
        <f>SUM(AC32:AC38)</f>
        <v>-3293.6039999999998</v>
      </c>
      <c r="AD39" s="889">
        <v>-3543.9236399999991</v>
      </c>
      <c r="AE39" s="890" t="e">
        <f>SUM(AE32:AE38)</f>
        <v>#REF!</v>
      </c>
      <c r="AG39" s="889">
        <f>SUM(AG32:AG38)</f>
        <v>-4242</v>
      </c>
      <c r="AH39" s="889">
        <v>-4492.3196399999997</v>
      </c>
      <c r="AI39" s="890" t="e">
        <f>SUM(AI32:AI38)</f>
        <v>#REF!</v>
      </c>
      <c r="AJ39" s="898"/>
      <c r="AK39" s="899">
        <f>SUM(AK32:AK37)</f>
        <v>10259.603999999999</v>
      </c>
      <c r="AL39" s="335"/>
      <c r="AM39" s="892">
        <f>SUM(AM32:AM38)</f>
        <v>11208</v>
      </c>
      <c r="AN39" s="335"/>
      <c r="AO39" s="892">
        <v>7352.5890218177656</v>
      </c>
    </row>
    <row r="40" spans="1:41" ht="13.5" thickTop="1">
      <c r="A40" s="900"/>
      <c r="B40" s="1545"/>
      <c r="C40" s="1535"/>
      <c r="D40" s="1546"/>
      <c r="F40" s="1520"/>
      <c r="G40" s="1535"/>
      <c r="H40" s="1547"/>
      <c r="I40" s="901"/>
      <c r="J40" s="902"/>
      <c r="K40" s="878"/>
      <c r="L40" s="1544"/>
      <c r="M40" s="878"/>
      <c r="N40" s="903"/>
      <c r="O40" s="878"/>
      <c r="P40" s="878"/>
      <c r="Q40" s="878"/>
      <c r="R40" s="878"/>
      <c r="S40" s="878"/>
      <c r="T40" s="878"/>
      <c r="U40" s="878"/>
      <c r="V40" s="878"/>
      <c r="W40" s="878"/>
      <c r="X40" s="878"/>
      <c r="Y40" s="878"/>
      <c r="Z40" s="878"/>
      <c r="AA40" s="878"/>
      <c r="AB40" s="846"/>
      <c r="AE40" s="332"/>
      <c r="AH40" s="335"/>
      <c r="AI40" s="335"/>
      <c r="AJ40" s="898"/>
      <c r="AK40" s="1548"/>
      <c r="AL40" s="335"/>
      <c r="AM40" s="848"/>
      <c r="AN40" s="335"/>
      <c r="AO40" s="848"/>
    </row>
    <row r="41" spans="1:41" ht="13.5" thickBot="1">
      <c r="A41" s="904" t="s">
        <v>382</v>
      </c>
      <c r="B41" s="905" t="e">
        <f>B21/F21</f>
        <v>#DIV/0!</v>
      </c>
      <c r="C41" s="1239" t="e">
        <f>C21/G21</f>
        <v>#DIV/0!</v>
      </c>
      <c r="D41" s="906"/>
      <c r="E41" s="1192"/>
      <c r="F41" s="907"/>
      <c r="G41" s="908"/>
      <c r="H41" s="906"/>
      <c r="I41" s="888">
        <f>IF(G39&gt;0,C39/G39,0)</f>
        <v>0</v>
      </c>
      <c r="J41" s="1496"/>
      <c r="K41" s="878"/>
      <c r="L41" s="909"/>
      <c r="M41" s="878"/>
      <c r="N41" s="903"/>
      <c r="O41" s="878"/>
      <c r="P41" s="878"/>
      <c r="Q41" s="878"/>
      <c r="R41" s="878"/>
      <c r="S41" s="878"/>
      <c r="T41" s="878"/>
      <c r="U41" s="878"/>
      <c r="V41" s="878"/>
      <c r="W41" s="878"/>
      <c r="X41" s="878"/>
      <c r="Y41" s="878"/>
      <c r="Z41" s="878"/>
      <c r="AE41" s="332"/>
      <c r="AF41" s="335"/>
      <c r="AJ41" s="910"/>
      <c r="AK41" s="335"/>
      <c r="AL41" s="848"/>
      <c r="AM41" s="335"/>
      <c r="AN41" s="848"/>
    </row>
    <row r="42" spans="1:41">
      <c r="A42" s="904"/>
      <c r="F42" s="911"/>
      <c r="G42" s="911"/>
      <c r="I42" s="846"/>
      <c r="J42" s="846"/>
      <c r="K42" s="878"/>
      <c r="L42" s="909"/>
      <c r="M42" s="878"/>
      <c r="N42" s="878"/>
      <c r="O42" s="878"/>
      <c r="P42" s="878"/>
      <c r="Q42" s="878"/>
      <c r="R42" s="878"/>
      <c r="S42" s="878"/>
      <c r="T42" s="878"/>
      <c r="U42" s="878"/>
      <c r="V42" s="878"/>
      <c r="W42" s="878"/>
      <c r="X42" s="878"/>
      <c r="Y42" s="878"/>
      <c r="Z42" s="878"/>
      <c r="AM42" s="912"/>
    </row>
    <row r="43" spans="1:41">
      <c r="A43" s="904"/>
      <c r="F43" s="911"/>
      <c r="G43" s="911"/>
      <c r="I43" s="846"/>
      <c r="J43" s="846"/>
      <c r="K43" s="878"/>
      <c r="L43" s="878"/>
      <c r="M43" s="878"/>
      <c r="N43" s="878"/>
      <c r="O43" s="913"/>
      <c r="P43" s="878"/>
      <c r="Q43" s="878"/>
      <c r="R43" s="878"/>
      <c r="S43" s="878"/>
      <c r="T43" s="878"/>
      <c r="U43" s="878"/>
      <c r="V43" s="878"/>
      <c r="W43" s="878"/>
      <c r="X43" s="878"/>
      <c r="Y43" s="878"/>
      <c r="Z43" s="878"/>
      <c r="AM43" s="912"/>
    </row>
    <row r="44" spans="1:41" ht="13.5" thickBot="1">
      <c r="A44" s="548"/>
      <c r="B44" s="914"/>
      <c r="C44" s="915"/>
    </row>
    <row r="45" spans="1:41" ht="30.75" customHeight="1" thickTop="1" thickBot="1">
      <c r="A45" s="1368" t="s">
        <v>365</v>
      </c>
    </row>
    <row r="46" spans="1:41" ht="27" thickTop="1" thickBot="1">
      <c r="B46" s="916" t="s">
        <v>367</v>
      </c>
      <c r="C46" s="916" t="s">
        <v>368</v>
      </c>
      <c r="D46" s="916" t="s">
        <v>369</v>
      </c>
    </row>
    <row r="47" spans="1:41" ht="15" customHeight="1">
      <c r="A47" s="852" t="s">
        <v>208</v>
      </c>
      <c r="B47" s="917"/>
      <c r="C47" s="917"/>
      <c r="D47" s="917"/>
    </row>
    <row r="48" spans="1:41" ht="16.5" customHeight="1">
      <c r="A48" s="877" t="s">
        <v>14</v>
      </c>
      <c r="B48" s="395">
        <f>'Countdown Summary'!AA7</f>
        <v>0</v>
      </c>
      <c r="C48" s="395">
        <f>'Countdown Summary'!AB7</f>
        <v>0</v>
      </c>
      <c r="D48" s="395">
        <f>'Countdown Summary'!AC7</f>
        <v>0</v>
      </c>
    </row>
    <row r="49" spans="1:6" ht="16.5" customHeight="1">
      <c r="A49" s="877" t="s">
        <v>15</v>
      </c>
      <c r="B49" s="395">
        <f>'Countdown Summary'!AA8</f>
        <v>0</v>
      </c>
      <c r="C49" s="395">
        <f>'Countdown Summary'!AB8</f>
        <v>0</v>
      </c>
      <c r="D49" s="395">
        <f>'Countdown Summary'!AC8</f>
        <v>0</v>
      </c>
    </row>
    <row r="50" spans="1:6" ht="16.5" customHeight="1">
      <c r="A50" s="877" t="s">
        <v>19</v>
      </c>
      <c r="B50" s="395">
        <f>'Countdown Summary'!AA9</f>
        <v>0</v>
      </c>
      <c r="C50" s="395">
        <f>'Countdown Summary'!AB9</f>
        <v>0</v>
      </c>
      <c r="D50" s="395">
        <f>'Countdown Summary'!AC9</f>
        <v>0</v>
      </c>
    </row>
    <row r="51" spans="1:6" ht="16.5" customHeight="1">
      <c r="A51" s="877" t="s">
        <v>18</v>
      </c>
      <c r="B51" s="395">
        <f ca="1">'Countdown Summary'!AA10</f>
        <v>0</v>
      </c>
      <c r="C51" s="395">
        <f ca="1">'Countdown Summary'!AB10</f>
        <v>0</v>
      </c>
      <c r="D51" s="395">
        <f ca="1">'Countdown Summary'!AC10</f>
        <v>0</v>
      </c>
    </row>
    <row r="52" spans="1:6" ht="16.5" customHeight="1">
      <c r="A52" s="877" t="s">
        <v>17</v>
      </c>
      <c r="B52" s="395">
        <f>'Countdown Summary'!AA11</f>
        <v>0</v>
      </c>
      <c r="C52" s="395">
        <f>'Countdown Summary'!AB11</f>
        <v>0</v>
      </c>
      <c r="D52" s="395">
        <f>'Countdown Summary'!AC11</f>
        <v>0</v>
      </c>
    </row>
    <row r="53" spans="1:6" ht="16.5" customHeight="1">
      <c r="A53" s="877" t="s">
        <v>16</v>
      </c>
      <c r="B53" s="395">
        <f>'Countdown Summary'!AA12</f>
        <v>0</v>
      </c>
      <c r="C53" s="395">
        <f>'Countdown Summary'!AB12</f>
        <v>0</v>
      </c>
      <c r="D53" s="395">
        <f>'Countdown Summary'!AC12</f>
        <v>0</v>
      </c>
    </row>
    <row r="54" spans="1:6" ht="16.5" customHeight="1" thickBot="1">
      <c r="A54" s="877" t="s">
        <v>355</v>
      </c>
      <c r="B54" s="919">
        <f>'Countdown Summary'!AA13</f>
        <v>0</v>
      </c>
      <c r="C54" s="919">
        <f>'Countdown Summary'!AB13</f>
        <v>0</v>
      </c>
      <c r="D54" s="919">
        <f>'Countdown Summary'!AC13</f>
        <v>0</v>
      </c>
    </row>
    <row r="55" spans="1:6" ht="32.25" customHeight="1" thickBot="1">
      <c r="A55" s="884" t="s">
        <v>209</v>
      </c>
      <c r="B55" s="989">
        <f ca="1">SUM(B48:B54)</f>
        <v>0</v>
      </c>
      <c r="C55" s="989">
        <f ca="1">SUM(C48:C54)</f>
        <v>0</v>
      </c>
      <c r="D55" s="989">
        <f ca="1">SUM(D48:D54)</f>
        <v>0</v>
      </c>
    </row>
    <row r="56" spans="1:6" ht="32.25" customHeight="1" thickTop="1" thickBot="1">
      <c r="A56" s="884"/>
      <c r="B56" s="916" t="s">
        <v>367</v>
      </c>
      <c r="C56" s="916" t="s">
        <v>368</v>
      </c>
      <c r="D56" s="916" t="s">
        <v>369</v>
      </c>
      <c r="E56" s="920" t="s">
        <v>304</v>
      </c>
      <c r="F56" s="998"/>
    </row>
    <row r="57" spans="1:6" ht="15.75" customHeight="1">
      <c r="A57" s="921" t="s">
        <v>317</v>
      </c>
      <c r="B57" s="918"/>
      <c r="C57" s="918"/>
      <c r="D57" s="918"/>
      <c r="E57" s="997">
        <v>54286</v>
      </c>
      <c r="F57" s="998"/>
    </row>
    <row r="58" spans="1:6" ht="15.75" customHeight="1">
      <c r="A58" s="921" t="s">
        <v>318</v>
      </c>
      <c r="B58" s="918"/>
      <c r="C58" s="918"/>
      <c r="D58" s="918"/>
      <c r="E58" s="997"/>
      <c r="F58" s="998"/>
    </row>
    <row r="59" spans="1:6" ht="15.75" customHeight="1">
      <c r="A59" s="921" t="s">
        <v>319</v>
      </c>
      <c r="B59" s="918"/>
      <c r="C59" s="918"/>
      <c r="D59" s="918"/>
      <c r="E59" s="997"/>
      <c r="F59" s="998"/>
    </row>
    <row r="60" spans="1:6" ht="15.75" customHeight="1">
      <c r="A60" s="921" t="s">
        <v>320</v>
      </c>
      <c r="B60" s="918"/>
      <c r="C60" s="918"/>
      <c r="D60" s="918"/>
      <c r="E60" s="997"/>
      <c r="F60" s="998"/>
    </row>
    <row r="61" spans="1:6" ht="15.75" customHeight="1">
      <c r="A61" s="921" t="s">
        <v>321</v>
      </c>
      <c r="B61" s="918"/>
      <c r="C61" s="918"/>
      <c r="D61" s="918"/>
      <c r="E61" s="997"/>
      <c r="F61" s="998"/>
    </row>
    <row r="62" spans="1:6" ht="15.75" customHeight="1">
      <c r="A62" s="921" t="s">
        <v>322</v>
      </c>
      <c r="B62" s="918"/>
      <c r="C62" s="918"/>
      <c r="D62" s="918"/>
      <c r="E62" s="997"/>
      <c r="F62" s="998"/>
    </row>
    <row r="63" spans="1:6" ht="15.75" customHeight="1">
      <c r="A63" s="921" t="s">
        <v>323</v>
      </c>
      <c r="B63" s="918"/>
      <c r="C63" s="918"/>
      <c r="D63" s="918"/>
      <c r="E63" s="997"/>
      <c r="F63" s="998"/>
    </row>
    <row r="64" spans="1:6" ht="15.75" customHeight="1">
      <c r="A64" s="921" t="s">
        <v>324</v>
      </c>
      <c r="B64" s="918"/>
      <c r="C64" s="918"/>
      <c r="D64" s="918"/>
      <c r="E64" s="997"/>
      <c r="F64" s="998"/>
    </row>
    <row r="65" spans="1:31" ht="15.75" customHeight="1">
      <c r="A65" s="921" t="s">
        <v>325</v>
      </c>
      <c r="B65" s="918"/>
      <c r="C65" s="918"/>
      <c r="D65" s="918"/>
      <c r="E65" s="997"/>
      <c r="F65" s="998"/>
    </row>
    <row r="66" spans="1:31" ht="15.75" customHeight="1">
      <c r="A66" s="921" t="s">
        <v>326</v>
      </c>
      <c r="B66" s="918"/>
      <c r="C66" s="918"/>
      <c r="D66" s="918"/>
      <c r="E66" s="997"/>
      <c r="F66" s="998"/>
    </row>
    <row r="67" spans="1:31" ht="15.75" customHeight="1">
      <c r="A67" s="921" t="s">
        <v>327</v>
      </c>
      <c r="B67" s="918"/>
      <c r="C67" s="918"/>
      <c r="D67" s="918"/>
      <c r="E67" s="997"/>
      <c r="F67" s="998"/>
    </row>
    <row r="68" spans="1:31" ht="15.75" customHeight="1">
      <c r="A68" s="921" t="s">
        <v>328</v>
      </c>
      <c r="B68" s="918"/>
      <c r="C68" s="918"/>
      <c r="D68" s="918"/>
      <c r="E68" s="997"/>
      <c r="F68" s="998"/>
    </row>
    <row r="69" spans="1:31" ht="17.25" customHeight="1" thickBot="1">
      <c r="A69" s="921" t="s">
        <v>170</v>
      </c>
      <c r="B69" s="996"/>
      <c r="C69" s="996"/>
      <c r="D69" s="996"/>
    </row>
    <row r="70" spans="1:31" ht="17.25" customHeight="1" thickTop="1" thickBot="1"/>
    <row r="71" spans="1:31" ht="17.25" customHeight="1" thickTop="1">
      <c r="A71" s="1881" t="s">
        <v>226</v>
      </c>
    </row>
    <row r="72" spans="1:31" ht="17.25" customHeight="1" thickBot="1">
      <c r="A72" s="1882"/>
    </row>
    <row r="73" spans="1:31" ht="17.25" customHeight="1" thickTop="1" thickBot="1">
      <c r="A73" s="922"/>
    </row>
    <row r="74" spans="1:31" ht="20.25" customHeight="1">
      <c r="A74" s="1873" t="s">
        <v>227</v>
      </c>
      <c r="B74" s="1873"/>
      <c r="C74" s="1873"/>
      <c r="D74" s="1873"/>
      <c r="E74" s="1873"/>
      <c r="F74" s="1873"/>
      <c r="G74" s="1874"/>
      <c r="AD74" s="335"/>
      <c r="AE74" s="332"/>
    </row>
    <row r="75" spans="1:31" ht="15.75" customHeight="1">
      <c r="A75" s="1099" t="s">
        <v>88</v>
      </c>
      <c r="B75" s="1100" t="s">
        <v>287</v>
      </c>
      <c r="C75" s="1101" t="s">
        <v>42</v>
      </c>
      <c r="D75" s="1100" t="s">
        <v>214</v>
      </c>
      <c r="E75" s="1100" t="s">
        <v>288</v>
      </c>
      <c r="F75" s="1100" t="s">
        <v>215</v>
      </c>
      <c r="G75" s="1102" t="s">
        <v>216</v>
      </c>
      <c r="AD75" s="335"/>
      <c r="AE75" s="332"/>
    </row>
    <row r="76" spans="1:31">
      <c r="A76" s="1549"/>
      <c r="B76" s="1549"/>
      <c r="C76" s="1550"/>
      <c r="D76" s="1551"/>
      <c r="E76" s="1176"/>
      <c r="F76" s="1352"/>
      <c r="G76" s="1353"/>
    </row>
    <row r="77" spans="1:31">
      <c r="A77" s="1351"/>
      <c r="B77" s="1351"/>
      <c r="C77" s="1175"/>
      <c r="D77" s="1176"/>
      <c r="E77" s="1176"/>
      <c r="F77" s="1352"/>
      <c r="G77" s="1353"/>
    </row>
    <row r="78" spans="1:31">
      <c r="A78" s="1351"/>
      <c r="B78" s="1351"/>
      <c r="C78" s="1175"/>
      <c r="D78" s="1176"/>
      <c r="E78" s="1176"/>
      <c r="F78" s="1352"/>
      <c r="G78" s="1353"/>
    </row>
    <row r="79" spans="1:31">
      <c r="A79" s="1351"/>
      <c r="B79" s="1351"/>
      <c r="C79" s="1175"/>
      <c r="D79" s="1176"/>
      <c r="E79" s="1176"/>
      <c r="F79" s="1352"/>
      <c r="G79" s="1353"/>
    </row>
    <row r="80" spans="1:31">
      <c r="A80" s="1351"/>
      <c r="B80" s="1351"/>
      <c r="C80" s="1175"/>
      <c r="D80" s="1176"/>
      <c r="E80" s="1176"/>
      <c r="F80" s="1352"/>
      <c r="G80" s="1353"/>
    </row>
    <row r="81" spans="1:7">
      <c r="A81" s="1351"/>
      <c r="B81" s="1351"/>
      <c r="C81" s="1175"/>
      <c r="D81" s="1176"/>
      <c r="E81" s="1176"/>
      <c r="F81" s="1352"/>
      <c r="G81" s="1353"/>
    </row>
    <row r="82" spans="1:7">
      <c r="A82" s="1351"/>
      <c r="B82" s="1351"/>
      <c r="C82" s="1175"/>
      <c r="D82" s="1176"/>
      <c r="E82" s="1176"/>
      <c r="F82" s="1352"/>
      <c r="G82" s="1353"/>
    </row>
    <row r="83" spans="1:7">
      <c r="A83" s="1351"/>
      <c r="B83" s="1351"/>
      <c r="C83" s="1175"/>
      <c r="D83" s="1176"/>
      <c r="E83" s="1176"/>
      <c r="F83" s="1352"/>
      <c r="G83" s="1353"/>
    </row>
    <row r="84" spans="1:7">
      <c r="A84" s="1351"/>
      <c r="B84" s="1351"/>
      <c r="C84" s="1175"/>
      <c r="D84" s="1176"/>
      <c r="E84" s="1176"/>
      <c r="F84" s="1352"/>
      <c r="G84" s="1353"/>
    </row>
    <row r="85" spans="1:7">
      <c r="A85" s="1351"/>
      <c r="B85" s="1351"/>
      <c r="C85" s="1175"/>
      <c r="D85" s="1176"/>
      <c r="E85" s="1176"/>
      <c r="F85" s="1352"/>
      <c r="G85" s="1353"/>
    </row>
    <row r="86" spans="1:7">
      <c r="A86" s="1351"/>
      <c r="B86" s="1351"/>
      <c r="C86" s="1175"/>
      <c r="D86" s="1176"/>
      <c r="E86" s="1176"/>
      <c r="F86" s="1352"/>
      <c r="G86" s="1353"/>
    </row>
    <row r="87" spans="1:7">
      <c r="A87" s="1351"/>
      <c r="B87" s="1351"/>
      <c r="C87" s="1175"/>
      <c r="D87" s="1176"/>
      <c r="E87" s="1176"/>
      <c r="F87" s="1352"/>
      <c r="G87" s="1353"/>
    </row>
    <row r="88" spans="1:7">
      <c r="A88" s="1351"/>
      <c r="B88" s="1351"/>
      <c r="C88" s="1175"/>
      <c r="D88" s="1176"/>
      <c r="E88" s="1176"/>
      <c r="F88" s="1352"/>
      <c r="G88" s="1353"/>
    </row>
    <row r="89" spans="1:7">
      <c r="A89" s="1351"/>
      <c r="B89" s="1351"/>
      <c r="C89" s="1175"/>
      <c r="D89" s="1176"/>
      <c r="E89" s="1176"/>
      <c r="F89" s="1352"/>
      <c r="G89" s="1353"/>
    </row>
    <row r="90" spans="1:7">
      <c r="A90" s="1351"/>
      <c r="B90" s="1351"/>
      <c r="C90" s="1175"/>
      <c r="D90" s="1176"/>
      <c r="E90" s="1176"/>
      <c r="F90" s="1352"/>
      <c r="G90" s="1353"/>
    </row>
    <row r="91" spans="1:7">
      <c r="A91" s="1351"/>
      <c r="B91" s="1351"/>
      <c r="C91" s="1175"/>
      <c r="D91" s="1176"/>
      <c r="E91" s="1176"/>
      <c r="F91" s="1352"/>
      <c r="G91" s="1353"/>
    </row>
    <row r="92" spans="1:7">
      <c r="A92" s="1351"/>
      <c r="B92" s="1351"/>
      <c r="C92" s="1175"/>
      <c r="D92" s="1176"/>
      <c r="E92" s="1176"/>
      <c r="F92" s="1352"/>
      <c r="G92" s="1353"/>
    </row>
    <row r="93" spans="1:7">
      <c r="A93" s="1351"/>
      <c r="B93" s="1351"/>
      <c r="C93" s="1175"/>
      <c r="D93" s="1176"/>
      <c r="E93" s="1176"/>
      <c r="F93" s="1352"/>
      <c r="G93" s="1353"/>
    </row>
    <row r="94" spans="1:7">
      <c r="A94" s="1351"/>
      <c r="B94" s="1351"/>
      <c r="C94" s="1175"/>
      <c r="D94" s="1176"/>
      <c r="E94" s="1176"/>
      <c r="F94" s="1352"/>
      <c r="G94" s="1353"/>
    </row>
    <row r="95" spans="1:7">
      <c r="A95" s="1351"/>
      <c r="B95" s="1351"/>
      <c r="C95" s="1175"/>
      <c r="D95" s="1176"/>
      <c r="E95" s="1176"/>
      <c r="F95" s="1352"/>
      <c r="G95" s="1353"/>
    </row>
    <row r="96" spans="1:7">
      <c r="A96" s="1351"/>
      <c r="B96" s="1351"/>
      <c r="C96" s="1175"/>
      <c r="D96" s="1176"/>
      <c r="E96" s="1176"/>
      <c r="F96" s="1352"/>
      <c r="G96" s="1353"/>
    </row>
    <row r="97" spans="1:7">
      <c r="A97" s="1351"/>
      <c r="B97" s="1351"/>
      <c r="C97" s="1175"/>
      <c r="D97" s="1176"/>
      <c r="E97" s="1176"/>
      <c r="F97" s="1352"/>
      <c r="G97" s="1353"/>
    </row>
    <row r="98" spans="1:7">
      <c r="A98" s="1351"/>
      <c r="B98" s="1351"/>
      <c r="C98" s="1175"/>
      <c r="D98" s="1176"/>
      <c r="E98" s="1176"/>
      <c r="F98" s="1352"/>
      <c r="G98" s="1353"/>
    </row>
    <row r="99" spans="1:7">
      <c r="A99" s="1351"/>
      <c r="B99" s="1351"/>
      <c r="C99" s="1175"/>
      <c r="D99" s="1176"/>
      <c r="E99" s="1176"/>
      <c r="F99" s="1352"/>
      <c r="G99" s="1353"/>
    </row>
    <row r="100" spans="1:7">
      <c r="A100" s="1351"/>
      <c r="B100" s="1351"/>
      <c r="C100" s="1175"/>
      <c r="D100" s="1176"/>
      <c r="E100" s="1176"/>
      <c r="F100" s="1352"/>
      <c r="G100" s="1353"/>
    </row>
    <row r="101" spans="1:7">
      <c r="A101" s="1351"/>
      <c r="B101" s="1351"/>
      <c r="C101" s="1175"/>
      <c r="D101" s="1176"/>
      <c r="E101" s="1176"/>
      <c r="F101" s="1352"/>
      <c r="G101" s="1353"/>
    </row>
    <row r="102" spans="1:7">
      <c r="A102" s="1351"/>
      <c r="B102" s="1351"/>
      <c r="C102" s="1175"/>
      <c r="D102" s="1176"/>
      <c r="E102" s="1176"/>
      <c r="F102" s="1352"/>
      <c r="G102" s="1353"/>
    </row>
    <row r="103" spans="1:7">
      <c r="A103" s="1351"/>
      <c r="B103" s="1351"/>
      <c r="C103" s="1175"/>
      <c r="D103" s="1176"/>
      <c r="E103" s="1176"/>
      <c r="F103" s="1352"/>
      <c r="G103" s="1353"/>
    </row>
    <row r="104" spans="1:7">
      <c r="A104" s="1351"/>
      <c r="B104" s="1351"/>
      <c r="C104" s="1175"/>
      <c r="D104" s="1176"/>
      <c r="E104" s="1176"/>
      <c r="F104" s="1352"/>
      <c r="G104" s="1353"/>
    </row>
    <row r="105" spans="1:7">
      <c r="A105" s="1351"/>
      <c r="B105" s="1351"/>
      <c r="C105" s="1175"/>
      <c r="D105" s="1176"/>
      <c r="E105" s="1176"/>
      <c r="F105" s="1352"/>
      <c r="G105" s="1353"/>
    </row>
    <row r="106" spans="1:7">
      <c r="A106" s="1351"/>
      <c r="B106" s="1351"/>
      <c r="C106" s="1175"/>
      <c r="D106" s="1176"/>
      <c r="E106" s="1176"/>
      <c r="F106" s="1352"/>
      <c r="G106" s="1353"/>
    </row>
    <row r="107" spans="1:7">
      <c r="A107" s="1351"/>
      <c r="B107" s="1351"/>
      <c r="C107" s="1175"/>
      <c r="D107" s="1176"/>
      <c r="E107" s="1176"/>
      <c r="F107" s="1352"/>
      <c r="G107" s="1353"/>
    </row>
    <row r="108" spans="1:7">
      <c r="A108" s="1351"/>
      <c r="B108" s="1351"/>
      <c r="C108" s="1175"/>
      <c r="D108" s="1176"/>
      <c r="E108" s="1176"/>
      <c r="F108" s="1352"/>
      <c r="G108" s="1353"/>
    </row>
    <row r="109" spans="1:7">
      <c r="A109" s="1351"/>
      <c r="B109" s="1351"/>
      <c r="C109" s="1175"/>
      <c r="D109" s="1176"/>
      <c r="E109" s="1176"/>
      <c r="F109" s="1352"/>
      <c r="G109" s="1353"/>
    </row>
    <row r="110" spans="1:7">
      <c r="A110" s="1351"/>
      <c r="B110" s="1351"/>
      <c r="C110" s="1175"/>
      <c r="D110" s="1176"/>
      <c r="E110" s="1176"/>
      <c r="F110" s="1352"/>
      <c r="G110" s="1353"/>
    </row>
    <row r="111" spans="1:7">
      <c r="A111" s="1351"/>
      <c r="B111" s="1351"/>
      <c r="C111" s="1175"/>
      <c r="D111" s="1176"/>
      <c r="E111" s="1176"/>
      <c r="F111" s="1352"/>
      <c r="G111" s="1353"/>
    </row>
    <row r="112" spans="1:7">
      <c r="A112" s="1351"/>
      <c r="B112" s="1351"/>
      <c r="C112" s="1175"/>
      <c r="D112" s="1176"/>
      <c r="E112" s="1176"/>
      <c r="F112" s="1352"/>
      <c r="G112" s="1353"/>
    </row>
    <row r="113" spans="1:7">
      <c r="A113" s="1351"/>
      <c r="B113" s="1351"/>
      <c r="C113" s="1175"/>
      <c r="D113" s="1176"/>
      <c r="E113" s="1176"/>
      <c r="F113" s="1352"/>
      <c r="G113" s="1353"/>
    </row>
    <row r="114" spans="1:7">
      <c r="A114" s="1351"/>
      <c r="B114" s="1351"/>
      <c r="C114" s="1175"/>
      <c r="D114" s="1176"/>
      <c r="E114" s="1176"/>
      <c r="F114" s="1352"/>
      <c r="G114" s="1353"/>
    </row>
    <row r="115" spans="1:7">
      <c r="A115" s="1351"/>
      <c r="B115" s="1351"/>
      <c r="C115" s="1175"/>
      <c r="D115" s="1176"/>
      <c r="E115" s="1176"/>
      <c r="F115" s="1352"/>
      <c r="G115" s="1353"/>
    </row>
    <row r="116" spans="1:7">
      <c r="A116" s="1351"/>
      <c r="B116" s="1351"/>
      <c r="C116" s="1175"/>
      <c r="D116" s="1176"/>
      <c r="E116" s="1176"/>
      <c r="F116" s="1352"/>
      <c r="G116" s="1353"/>
    </row>
    <row r="117" spans="1:7">
      <c r="A117" s="1351"/>
      <c r="B117" s="1351"/>
      <c r="C117" s="1175"/>
      <c r="D117" s="1176"/>
      <c r="E117" s="1176"/>
      <c r="F117" s="1352"/>
      <c r="G117" s="1353"/>
    </row>
    <row r="118" spans="1:7">
      <c r="A118" s="1351"/>
      <c r="B118" s="1351"/>
      <c r="C118" s="1175"/>
      <c r="D118" s="1176"/>
      <c r="E118" s="1176"/>
      <c r="F118" s="1352"/>
      <c r="G118" s="1353"/>
    </row>
    <row r="119" spans="1:7">
      <c r="A119" s="1351"/>
      <c r="B119" s="1351"/>
      <c r="C119" s="1175"/>
      <c r="D119" s="1176"/>
      <c r="E119" s="1176"/>
      <c r="F119" s="1352"/>
      <c r="G119" s="1353"/>
    </row>
    <row r="120" spans="1:7">
      <c r="A120" s="1351"/>
      <c r="B120" s="1351"/>
      <c r="C120" s="1175"/>
      <c r="D120" s="1176"/>
      <c r="E120" s="1176"/>
      <c r="F120" s="1352"/>
      <c r="G120" s="1353"/>
    </row>
    <row r="121" spans="1:7">
      <c r="A121" s="1351"/>
      <c r="B121" s="1351"/>
      <c r="C121" s="1175"/>
      <c r="D121" s="1176"/>
      <c r="E121" s="1176"/>
      <c r="F121" s="1352"/>
      <c r="G121" s="1353"/>
    </row>
    <row r="122" spans="1:7">
      <c r="A122" s="1351"/>
      <c r="B122" s="1351"/>
      <c r="C122" s="1175"/>
      <c r="D122" s="1176"/>
      <c r="E122" s="1176"/>
      <c r="F122" s="1352"/>
      <c r="G122" s="1353"/>
    </row>
    <row r="123" spans="1:7">
      <c r="A123" s="1351"/>
      <c r="B123" s="1351"/>
      <c r="C123" s="1175"/>
      <c r="D123" s="1176"/>
      <c r="E123" s="1176"/>
      <c r="F123" s="1352"/>
      <c r="G123" s="1353"/>
    </row>
    <row r="124" spans="1:7">
      <c r="A124" s="1351"/>
      <c r="B124" s="1351"/>
      <c r="C124" s="1175"/>
      <c r="D124" s="1176"/>
      <c r="E124" s="1176"/>
      <c r="F124" s="1352"/>
      <c r="G124" s="1353"/>
    </row>
    <row r="125" spans="1:7">
      <c r="A125" s="1351"/>
      <c r="B125" s="1351"/>
      <c r="C125" s="1175"/>
      <c r="D125" s="1176"/>
      <c r="E125" s="1176"/>
      <c r="F125" s="1352"/>
      <c r="G125" s="1353"/>
    </row>
    <row r="126" spans="1:7">
      <c r="A126" s="1174"/>
      <c r="B126" s="1174"/>
      <c r="C126" s="1175"/>
      <c r="D126" s="1176"/>
      <c r="E126" s="1176"/>
      <c r="F126" s="1091"/>
      <c r="G126" s="1092"/>
    </row>
    <row r="127" spans="1:7">
      <c r="A127" s="1174"/>
      <c r="B127" s="1174"/>
      <c r="C127" s="1175"/>
      <c r="D127" s="1176"/>
      <c r="E127" s="1176"/>
      <c r="F127" s="1091"/>
      <c r="G127" s="1092"/>
    </row>
    <row r="128" spans="1:7">
      <c r="A128" s="923"/>
      <c r="B128" s="924"/>
      <c r="D128" s="927" t="s">
        <v>217</v>
      </c>
      <c r="E128" s="925"/>
      <c r="F128" s="1025">
        <f>SUM(F76:F127)</f>
        <v>0</v>
      </c>
      <c r="G128" s="926"/>
    </row>
    <row r="129" spans="1:7" ht="13.5" thickBot="1">
      <c r="A129" s="928"/>
      <c r="B129" s="929"/>
      <c r="C129" s="930"/>
      <c r="D129" s="929"/>
      <c r="E129" s="931"/>
      <c r="F129" s="932"/>
      <c r="G129" s="933"/>
    </row>
    <row r="130" spans="1:7">
      <c r="A130" s="934"/>
      <c r="B130" s="935"/>
      <c r="C130" s="934"/>
      <c r="D130" s="936"/>
      <c r="E130" s="937"/>
    </row>
    <row r="131" spans="1:7" ht="13.5" thickBot="1"/>
    <row r="132" spans="1:7" ht="14.25">
      <c r="A132" s="938" t="s">
        <v>305</v>
      </c>
      <c r="B132" s="939"/>
      <c r="C132" s="940"/>
      <c r="D132" s="940"/>
      <c r="E132" s="941"/>
      <c r="F132" s="942"/>
      <c r="G132" s="943"/>
    </row>
    <row r="133" spans="1:7">
      <c r="A133" s="944"/>
      <c r="B133" s="945"/>
      <c r="C133" s="946"/>
      <c r="D133" s="946"/>
      <c r="E133" s="947"/>
      <c r="F133" s="948"/>
      <c r="G133" s="949"/>
    </row>
    <row r="134" spans="1:7">
      <c r="A134" s="1026" t="s">
        <v>88</v>
      </c>
      <c r="B134" s="1027" t="s">
        <v>287</v>
      </c>
      <c r="C134" s="1028" t="s">
        <v>42</v>
      </c>
      <c r="D134" s="1027" t="s">
        <v>214</v>
      </c>
      <c r="E134" s="1029" t="s">
        <v>288</v>
      </c>
      <c r="F134" s="1030" t="s">
        <v>215</v>
      </c>
      <c r="G134" s="950" t="s">
        <v>216</v>
      </c>
    </row>
    <row r="135" spans="1:7">
      <c r="A135" s="1351"/>
      <c r="B135" s="1351"/>
      <c r="C135" s="1175"/>
      <c r="D135" s="1176"/>
      <c r="E135" s="1176"/>
      <c r="F135" s="1352"/>
      <c r="G135" s="1353"/>
    </row>
    <row r="136" spans="1:7">
      <c r="A136" s="1351"/>
      <c r="B136" s="1351"/>
      <c r="C136" s="1175"/>
      <c r="D136" s="1176"/>
      <c r="E136" s="1176"/>
      <c r="F136" s="1352"/>
      <c r="G136" s="1353"/>
    </row>
    <row r="137" spans="1:7">
      <c r="A137" s="1351"/>
      <c r="B137" s="1351"/>
      <c r="C137" s="1175"/>
      <c r="D137" s="1176"/>
      <c r="E137" s="1176"/>
      <c r="F137" s="1352"/>
      <c r="G137" s="1353"/>
    </row>
    <row r="138" spans="1:7">
      <c r="A138" s="1351"/>
      <c r="B138" s="1351"/>
      <c r="C138" s="1175"/>
      <c r="D138" s="1176"/>
      <c r="E138" s="1176"/>
      <c r="F138" s="1352"/>
      <c r="G138" s="1353"/>
    </row>
    <row r="139" spans="1:7">
      <c r="A139" s="1351"/>
      <c r="B139" s="1351"/>
      <c r="C139" s="1175"/>
      <c r="D139" s="1176"/>
      <c r="E139" s="1176"/>
      <c r="F139" s="1352"/>
      <c r="G139" s="1353"/>
    </row>
    <row r="140" spans="1:7">
      <c r="A140" s="1351"/>
      <c r="B140" s="1351"/>
      <c r="C140" s="1175"/>
      <c r="D140" s="1176"/>
      <c r="E140" s="1176"/>
      <c r="F140" s="1352"/>
      <c r="G140" s="1353"/>
    </row>
    <row r="141" spans="1:7">
      <c r="A141" s="1351"/>
      <c r="B141" s="1351"/>
      <c r="C141" s="1175"/>
      <c r="D141" s="1176"/>
      <c r="E141" s="1176"/>
      <c r="F141" s="1352"/>
      <c r="G141" s="1353"/>
    </row>
    <row r="142" spans="1:7">
      <c r="A142" s="1351"/>
      <c r="B142" s="1351"/>
      <c r="C142" s="1175"/>
      <c r="D142" s="1176"/>
      <c r="E142" s="1176"/>
      <c r="F142" s="1352"/>
      <c r="G142" s="1353"/>
    </row>
    <row r="143" spans="1:7">
      <c r="A143" s="1351"/>
      <c r="B143" s="1351"/>
      <c r="C143" s="1175"/>
      <c r="D143" s="1176"/>
      <c r="E143" s="1176"/>
      <c r="F143" s="1352"/>
      <c r="G143" s="1353"/>
    </row>
    <row r="144" spans="1:7">
      <c r="A144" s="1351"/>
      <c r="B144" s="1351"/>
      <c r="C144" s="1175"/>
      <c r="D144" s="1176"/>
      <c r="E144" s="1176"/>
      <c r="F144" s="1352"/>
      <c r="G144" s="1353"/>
    </row>
    <row r="145" spans="1:7">
      <c r="A145" s="1090"/>
      <c r="B145" s="1174"/>
      <c r="C145" s="1175"/>
      <c r="D145" s="1176"/>
      <c r="E145" s="1176"/>
      <c r="F145" s="1091"/>
      <c r="G145" s="1092"/>
    </row>
    <row r="146" spans="1:7">
      <c r="A146" s="1090"/>
      <c r="B146" s="1095"/>
      <c r="C146" s="1096"/>
      <c r="D146" s="1097" t="s">
        <v>302</v>
      </c>
      <c r="E146" s="1097"/>
      <c r="F146" s="1091">
        <f>SUM(F135:F144)</f>
        <v>0</v>
      </c>
      <c r="G146" s="1092"/>
    </row>
    <row r="147" spans="1:7">
      <c r="A147" s="1090"/>
      <c r="B147" s="1095"/>
      <c r="C147" s="1096"/>
      <c r="D147" s="1097"/>
      <c r="E147" s="1097"/>
      <c r="F147" s="1091"/>
      <c r="G147" s="1092"/>
    </row>
    <row r="148" spans="1:7" ht="13.5" thickBot="1">
      <c r="A148" s="951"/>
      <c r="B148" s="952"/>
      <c r="C148" s="953"/>
      <c r="D148" s="952"/>
      <c r="E148" s="954"/>
      <c r="F148" s="955"/>
      <c r="G148" s="956"/>
    </row>
  </sheetData>
  <mergeCells count="8">
    <mergeCell ref="AG15:AI15"/>
    <mergeCell ref="AC15:AE15"/>
    <mergeCell ref="A74:G74"/>
    <mergeCell ref="B7:C7"/>
    <mergeCell ref="F7:G7"/>
    <mergeCell ref="H8:H9"/>
    <mergeCell ref="B15:D15"/>
    <mergeCell ref="A71:A72"/>
  </mergeCells>
  <phoneticPr fontId="109" type="noConversion"/>
  <printOptions horizontalCentered="1"/>
  <pageMargins left="0.25" right="0.25" top="0.5" bottom="0.5" header="0.5" footer="0.4"/>
  <pageSetup scale="55" fitToHeight="2" orientation="landscape" r:id="rId1"/>
  <headerFooter alignWithMargins="0">
    <oddFooter>&amp;C&amp;8VeriSilicon Confidential
DO NOT DISTRIBUTE&amp;R&amp;8&amp;P of &amp;N</oddFooter>
  </headerFooter>
  <ignoredErrors>
    <ignoredError sqref="C54:D54 B55:D55"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tint="0.79998168889431442"/>
  </sheetPr>
  <dimension ref="A1:AY186"/>
  <sheetViews>
    <sheetView showGridLines="0" zoomScale="90" zoomScaleNormal="90" workbookViewId="0">
      <selection activeCell="Q103" sqref="Q103"/>
    </sheetView>
  </sheetViews>
  <sheetFormatPr defaultColWidth="9" defaultRowHeight="12.75"/>
  <cols>
    <col min="1" max="1" width="16.375" style="9" customWidth="1"/>
    <col min="2" max="2" width="26.375" style="9" customWidth="1"/>
    <col min="3" max="3" width="15" style="9" customWidth="1"/>
    <col min="4" max="5" width="13.375" style="9" customWidth="1"/>
    <col min="6" max="6" width="10.25" style="9" customWidth="1"/>
    <col min="7" max="7" width="12.75" style="9" customWidth="1"/>
    <col min="8" max="8" width="13" style="9" customWidth="1"/>
    <col min="9" max="9" width="12" style="9" customWidth="1"/>
    <col min="10" max="10" width="1.75" style="9" customWidth="1"/>
    <col min="11" max="14" width="9.5" style="9" customWidth="1"/>
    <col min="15" max="15" width="10.375" style="9" customWidth="1"/>
    <col min="16" max="16" width="9.25" style="9" customWidth="1"/>
    <col min="17" max="17" width="9.375" style="9" customWidth="1"/>
    <col min="18" max="18" width="1.5" style="9" customWidth="1"/>
    <col min="19" max="20" width="9" style="9" customWidth="1"/>
    <col min="21" max="22" width="10" style="9" customWidth="1"/>
    <col min="23" max="23" width="11" style="9" customWidth="1"/>
    <col min="24" max="24" width="11.25" style="9" customWidth="1"/>
    <col min="25" max="25" width="11.875" style="9" customWidth="1"/>
    <col min="26" max="26" width="11.25" style="9" customWidth="1"/>
    <col min="27" max="27" width="12.125" style="9" customWidth="1"/>
    <col min="28" max="28" width="12.375" style="9" customWidth="1"/>
    <col min="29" max="29" width="12.25" style="9" customWidth="1"/>
    <col min="30" max="30" width="11.75" style="9" customWidth="1"/>
    <col min="31" max="31" width="13.5" style="9" customWidth="1"/>
    <col min="32" max="32" width="8.375" style="148" customWidth="1"/>
    <col min="33" max="33" width="1.125" style="150" customWidth="1"/>
    <col min="34" max="34" width="24" style="70" customWidth="1"/>
    <col min="35" max="35" width="20.125" style="9" customWidth="1"/>
    <col min="36" max="36" width="10.25" style="9" customWidth="1"/>
    <col min="37" max="38" width="11.5" style="242" customWidth="1"/>
    <col min="39" max="39" width="12.875" style="25" customWidth="1"/>
    <col min="40" max="40" width="13.75" style="25" customWidth="1"/>
    <col min="41" max="41" width="1.375" style="83" customWidth="1"/>
    <col min="42" max="44" width="9" style="9" hidden="1" customWidth="1"/>
    <col min="45" max="45" width="11.75" style="9" hidden="1" customWidth="1"/>
    <col min="46" max="46" width="11.375" style="9" hidden="1" customWidth="1"/>
    <col min="47" max="16384" width="9" style="9"/>
  </cols>
  <sheetData>
    <row r="1" spans="1:46" ht="19.5">
      <c r="A1" s="500"/>
    </row>
    <row r="2" spans="1:46" ht="20.25" thickBot="1">
      <c r="A2" s="500" t="s">
        <v>285</v>
      </c>
    </row>
    <row r="3" spans="1:46" s="23" customFormat="1" ht="20.25" thickBot="1">
      <c r="A3" s="499" t="s">
        <v>286</v>
      </c>
      <c r="K3" s="1928" t="s">
        <v>23</v>
      </c>
      <c r="L3" s="1929"/>
      <c r="M3" s="1929"/>
      <c r="N3" s="1929"/>
      <c r="O3" s="1929"/>
      <c r="P3" s="1929"/>
      <c r="Q3" s="1930"/>
      <c r="S3" s="1931" t="s">
        <v>366</v>
      </c>
      <c r="T3" s="1932"/>
      <c r="U3" s="1932"/>
      <c r="V3" s="1932"/>
      <c r="W3" s="1932"/>
      <c r="X3" s="1932"/>
      <c r="Y3" s="1932"/>
      <c r="Z3" s="1932"/>
      <c r="AA3" s="1932"/>
      <c r="AB3" s="1932"/>
      <c r="AC3" s="1932"/>
      <c r="AD3" s="1932"/>
      <c r="AE3" s="1932"/>
      <c r="AF3" s="1933"/>
      <c r="AG3" s="175"/>
      <c r="AH3" s="1934" t="s">
        <v>62</v>
      </c>
      <c r="AI3" s="1935"/>
      <c r="AJ3" s="1935"/>
      <c r="AK3" s="1935"/>
      <c r="AL3" s="1935"/>
      <c r="AM3" s="1935"/>
      <c r="AN3" s="1936"/>
      <c r="AO3" s="170"/>
      <c r="AP3" s="1921" t="s">
        <v>63</v>
      </c>
      <c r="AQ3" s="1922"/>
      <c r="AR3" s="1922"/>
      <c r="AS3" s="1922"/>
      <c r="AT3" s="1923"/>
    </row>
    <row r="4" spans="1:46" ht="16.5" thickBot="1">
      <c r="A4" s="10"/>
      <c r="B4" s="10" t="s">
        <v>35</v>
      </c>
      <c r="C4" s="10"/>
      <c r="D4" s="10"/>
      <c r="E4" s="10"/>
      <c r="F4" s="10"/>
      <c r="G4" s="10"/>
      <c r="H4" s="10"/>
      <c r="I4" s="10"/>
      <c r="J4" s="10"/>
      <c r="K4" s="10"/>
      <c r="L4" s="10"/>
      <c r="M4" s="10"/>
      <c r="N4" s="10"/>
      <c r="O4" s="10"/>
      <c r="P4" s="10"/>
      <c r="Q4" s="10"/>
      <c r="R4" s="10"/>
      <c r="S4" s="10"/>
      <c r="T4" s="10"/>
      <c r="U4" s="10"/>
      <c r="V4" s="10"/>
      <c r="W4" s="10"/>
      <c r="X4" s="10"/>
      <c r="Y4" s="10"/>
      <c r="Z4" s="10" t="s">
        <v>35</v>
      </c>
      <c r="AA4" s="10"/>
      <c r="AB4" s="10"/>
      <c r="AC4" s="10"/>
      <c r="AD4" s="10"/>
      <c r="AE4" s="10" t="s">
        <v>35</v>
      </c>
      <c r="AF4" s="149"/>
      <c r="AG4" s="176"/>
      <c r="AH4" s="2"/>
      <c r="AI4" s="10"/>
      <c r="AJ4" s="10"/>
      <c r="AK4" s="243"/>
      <c r="AL4" s="243"/>
      <c r="AM4" s="26"/>
      <c r="AP4" s="170" t="s">
        <v>35</v>
      </c>
      <c r="AQ4" s="170"/>
      <c r="AR4" s="170" t="s">
        <v>35</v>
      </c>
      <c r="AS4" s="10"/>
      <c r="AT4" s="10"/>
    </row>
    <row r="5" spans="1:46" ht="17.25" thickTop="1" thickBot="1">
      <c r="A5" s="10" t="s">
        <v>35</v>
      </c>
      <c r="B5" s="10"/>
      <c r="C5" s="10"/>
      <c r="D5" s="10"/>
      <c r="E5" s="10"/>
      <c r="F5" s="10"/>
      <c r="G5" s="10"/>
      <c r="H5" s="10"/>
      <c r="I5" s="10"/>
      <c r="J5" s="10"/>
      <c r="K5" s="10" t="s">
        <v>67</v>
      </c>
      <c r="L5" s="10" t="s">
        <v>68</v>
      </c>
      <c r="M5" s="10" t="s">
        <v>69</v>
      </c>
      <c r="N5" s="10" t="s">
        <v>70</v>
      </c>
      <c r="O5" s="119"/>
      <c r="P5" s="10"/>
      <c r="Q5" s="10"/>
      <c r="R5" s="10"/>
      <c r="S5" s="10" t="s">
        <v>144</v>
      </c>
      <c r="T5" s="10" t="s">
        <v>143</v>
      </c>
      <c r="U5" s="111" t="s">
        <v>142</v>
      </c>
      <c r="V5" s="126" t="s">
        <v>141</v>
      </c>
      <c r="W5" s="10" t="s">
        <v>140</v>
      </c>
      <c r="X5" s="10" t="s">
        <v>139</v>
      </c>
      <c r="Y5" s="10" t="s">
        <v>138</v>
      </c>
      <c r="Z5" s="10" t="s">
        <v>137</v>
      </c>
      <c r="AA5" s="10" t="s">
        <v>131</v>
      </c>
      <c r="AB5" s="10" t="s">
        <v>130</v>
      </c>
      <c r="AC5" s="106" t="s">
        <v>134</v>
      </c>
      <c r="AD5" s="106" t="s">
        <v>135</v>
      </c>
      <c r="AE5" s="106" t="s">
        <v>136</v>
      </c>
      <c r="AF5" s="234"/>
      <c r="AG5" s="235"/>
      <c r="AH5" s="2"/>
      <c r="AI5" s="10"/>
      <c r="AJ5" s="10"/>
      <c r="AK5" s="243"/>
      <c r="AL5" s="243"/>
      <c r="AM5" s="1924" t="s">
        <v>24</v>
      </c>
      <c r="AN5" s="1925"/>
      <c r="AO5" s="171"/>
      <c r="AP5" s="216" t="s">
        <v>13</v>
      </c>
      <c r="AQ5" s="215"/>
      <c r="AR5" s="217"/>
      <c r="AS5" s="10"/>
      <c r="AT5" s="10"/>
    </row>
    <row r="6" spans="1:46" s="7" customFormat="1" ht="90" thickBot="1">
      <c r="A6" s="5" t="s">
        <v>2</v>
      </c>
      <c r="B6" s="6" t="s">
        <v>370</v>
      </c>
      <c r="C6" s="6" t="s">
        <v>46</v>
      </c>
      <c r="D6" s="6" t="s">
        <v>4</v>
      </c>
      <c r="E6" s="6" t="s">
        <v>289</v>
      </c>
      <c r="F6" s="6" t="s">
        <v>5</v>
      </c>
      <c r="G6" s="6" t="s">
        <v>417</v>
      </c>
      <c r="H6" s="6" t="s">
        <v>6</v>
      </c>
      <c r="I6" s="18" t="s">
        <v>7</v>
      </c>
      <c r="J6" s="16"/>
      <c r="K6" s="117" t="str">
        <f>'Countdown Summary'!I6</f>
        <v>Booking  for 
Q116</v>
      </c>
      <c r="L6" s="118" t="str">
        <f>'Countdown Summary'!J6</f>
        <v>Booking  for 
Q216</v>
      </c>
      <c r="M6" s="118" t="str">
        <f>'Countdown Summary'!K6</f>
        <v>Booking  for 
Q316</v>
      </c>
      <c r="N6" s="118" t="str">
        <f>'Countdown Summary'!L6</f>
        <v>Booking  for 
Q416</v>
      </c>
      <c r="O6" s="120" t="s">
        <v>71</v>
      </c>
      <c r="P6" s="14" t="s">
        <v>20</v>
      </c>
      <c r="Q6" s="22" t="s">
        <v>21</v>
      </c>
      <c r="R6" s="16"/>
      <c r="S6" s="12" t="s">
        <v>366</v>
      </c>
      <c r="T6" s="98" t="s">
        <v>45</v>
      </c>
      <c r="U6" s="124" t="s">
        <v>60</v>
      </c>
      <c r="V6" s="125" t="s">
        <v>379</v>
      </c>
      <c r="W6" s="209" t="s">
        <v>145</v>
      </c>
      <c r="X6" s="222" t="s">
        <v>146</v>
      </c>
      <c r="Y6" s="241" t="s">
        <v>129</v>
      </c>
      <c r="Z6" s="24" t="s">
        <v>128</v>
      </c>
      <c r="AA6" s="13" t="s">
        <v>132</v>
      </c>
      <c r="AB6" s="24" t="s">
        <v>133</v>
      </c>
      <c r="AC6" s="63" t="s">
        <v>374</v>
      </c>
      <c r="AD6" s="63" t="s">
        <v>372</v>
      </c>
      <c r="AE6" s="63" t="s">
        <v>375</v>
      </c>
      <c r="AF6" s="154" t="s">
        <v>380</v>
      </c>
      <c r="AG6" s="179"/>
      <c r="AH6" s="253" t="s">
        <v>150</v>
      </c>
      <c r="AI6" s="253" t="s">
        <v>151</v>
      </c>
      <c r="AJ6" s="253" t="s">
        <v>152</v>
      </c>
      <c r="AK6" s="255" t="s">
        <v>153</v>
      </c>
      <c r="AL6" s="254" t="s">
        <v>157</v>
      </c>
      <c r="AM6" s="27" t="s">
        <v>309</v>
      </c>
      <c r="AN6" s="42" t="s">
        <v>26</v>
      </c>
      <c r="AO6" s="172"/>
      <c r="AP6" s="218" t="str">
        <f>'Countdown Summary'!AN6</f>
        <v>FCST
Q212</v>
      </c>
      <c r="AQ6" s="219" t="str">
        <f>'Countdown Summary'!AO6</f>
        <v>Funnel
Q212</v>
      </c>
      <c r="AR6" s="220" t="str">
        <f>'Countdown Summary'!AP6</f>
        <v>AOP
Q212</v>
      </c>
      <c r="AS6" s="14" t="s">
        <v>52</v>
      </c>
      <c r="AT6" s="13" t="s">
        <v>53</v>
      </c>
    </row>
    <row r="7" spans="1:46" s="1290" customFormat="1" ht="16.5" customHeight="1">
      <c r="A7" s="1591"/>
      <c r="B7" s="1263"/>
      <c r="C7" s="1264"/>
      <c r="D7" s="1263"/>
      <c r="E7" s="1265"/>
      <c r="F7" s="1263"/>
      <c r="G7" s="1265"/>
      <c r="H7" s="1266"/>
      <c r="I7" s="1267"/>
      <c r="J7" s="1268"/>
      <c r="K7" s="1068"/>
      <c r="L7" s="1070"/>
      <c r="M7" s="1354"/>
      <c r="N7" s="1354"/>
      <c r="O7" s="1485"/>
      <c r="P7" s="1269"/>
      <c r="Q7" s="1514"/>
      <c r="R7" s="1270"/>
      <c r="S7" s="1075"/>
      <c r="T7" s="1076"/>
      <c r="U7" s="1077"/>
      <c r="V7" s="1486"/>
      <c r="W7" s="1271"/>
      <c r="X7" s="1511"/>
      <c r="Y7" s="1273"/>
      <c r="Z7" s="1512"/>
      <c r="AA7" s="1513"/>
      <c r="AB7" s="1512"/>
      <c r="AC7" s="1276"/>
      <c r="AD7" s="1276"/>
      <c r="AE7" s="1277"/>
      <c r="AF7" s="1278"/>
      <c r="AG7" s="1821"/>
      <c r="AH7" s="1279"/>
      <c r="AI7" s="1280"/>
      <c r="AJ7" s="1281"/>
      <c r="AK7" s="1282"/>
      <c r="AL7" s="1283"/>
      <c r="AM7" s="1284"/>
      <c r="AN7" s="1285"/>
      <c r="AO7" s="1286"/>
      <c r="AP7" s="1494"/>
      <c r="AQ7" s="1287"/>
      <c r="AR7" s="1288"/>
      <c r="AS7" s="1289"/>
      <c r="AT7" s="1515"/>
    </row>
    <row r="8" spans="1:46" s="1290" customFormat="1" ht="18.75" customHeight="1">
      <c r="A8" s="1591"/>
      <c r="B8" s="1263"/>
      <c r="C8" s="1264"/>
      <c r="D8" s="1263"/>
      <c r="E8" s="1265"/>
      <c r="F8" s="1263"/>
      <c r="G8" s="1265"/>
      <c r="H8" s="1266"/>
      <c r="I8" s="1267"/>
      <c r="J8" s="1268"/>
      <c r="K8" s="1068"/>
      <c r="L8" s="1071"/>
      <c r="M8" s="1354"/>
      <c r="N8" s="1354"/>
      <c r="O8" s="1485"/>
      <c r="P8" s="1269"/>
      <c r="Q8" s="1514"/>
      <c r="R8" s="1270"/>
      <c r="S8" s="1075"/>
      <c r="T8" s="1076"/>
      <c r="U8" s="1077"/>
      <c r="V8" s="1486"/>
      <c r="W8" s="1271"/>
      <c r="X8" s="1511"/>
      <c r="Y8" s="1273"/>
      <c r="Z8" s="1512"/>
      <c r="AA8" s="1513"/>
      <c r="AB8" s="1512"/>
      <c r="AC8" s="1276"/>
      <c r="AD8" s="1276"/>
      <c r="AE8" s="1277"/>
      <c r="AF8" s="1278"/>
      <c r="AG8" s="1821"/>
      <c r="AH8" s="1279"/>
      <c r="AI8" s="1280"/>
      <c r="AJ8" s="1281"/>
      <c r="AK8" s="1282"/>
      <c r="AL8" s="1283"/>
      <c r="AM8" s="1284"/>
      <c r="AN8" s="1285"/>
      <c r="AO8" s="1286"/>
      <c r="AP8" s="1494"/>
      <c r="AQ8" s="1287"/>
      <c r="AR8" s="1288"/>
      <c r="AS8" s="1265"/>
      <c r="AT8" s="1263"/>
    </row>
    <row r="9" spans="1:46" s="1290" customFormat="1" ht="18.75" customHeight="1">
      <c r="A9" s="1591"/>
      <c r="B9" s="1263"/>
      <c r="C9" s="1264"/>
      <c r="D9" s="1263"/>
      <c r="E9" s="1265"/>
      <c r="F9" s="1263"/>
      <c r="G9" s="1265"/>
      <c r="H9" s="1266"/>
      <c r="I9" s="1267"/>
      <c r="J9" s="1268"/>
      <c r="K9" s="1068"/>
      <c r="L9" s="1071"/>
      <c r="M9" s="1354"/>
      <c r="N9" s="1354"/>
      <c r="O9" s="1485"/>
      <c r="P9" s="1269"/>
      <c r="Q9" s="1514"/>
      <c r="R9" s="1270"/>
      <c r="S9" s="1075"/>
      <c r="T9" s="1076"/>
      <c r="U9" s="1077"/>
      <c r="V9" s="1486"/>
      <c r="W9" s="1271"/>
      <c r="X9" s="1511"/>
      <c r="Y9" s="1273"/>
      <c r="Z9" s="1512"/>
      <c r="AA9" s="1513"/>
      <c r="AB9" s="1512"/>
      <c r="AC9" s="1276"/>
      <c r="AD9" s="1276"/>
      <c r="AE9" s="1277"/>
      <c r="AF9" s="1278"/>
      <c r="AG9" s="1821"/>
      <c r="AH9" s="1279"/>
      <c r="AI9" s="1280"/>
      <c r="AJ9" s="1281"/>
      <c r="AK9" s="1282"/>
      <c r="AL9" s="1283"/>
      <c r="AM9" s="1284"/>
      <c r="AN9" s="1285"/>
      <c r="AO9" s="1286"/>
      <c r="AP9" s="1494"/>
      <c r="AQ9" s="1287"/>
      <c r="AR9" s="1288"/>
      <c r="AS9" s="1289"/>
      <c r="AT9" s="1515"/>
    </row>
    <row r="10" spans="1:46" s="1290" customFormat="1" ht="18.75" customHeight="1">
      <c r="A10" s="1591"/>
      <c r="B10" s="1263"/>
      <c r="C10" s="1264"/>
      <c r="D10" s="1263"/>
      <c r="E10" s="1265"/>
      <c r="F10" s="1263"/>
      <c r="G10" s="1265"/>
      <c r="H10" s="1266"/>
      <c r="I10" s="1267"/>
      <c r="J10" s="1268"/>
      <c r="K10" s="1068"/>
      <c r="L10" s="1071"/>
      <c r="M10" s="1354"/>
      <c r="N10" s="1354"/>
      <c r="O10" s="1485"/>
      <c r="P10" s="1269"/>
      <c r="Q10" s="1514"/>
      <c r="R10" s="1270"/>
      <c r="S10" s="1075"/>
      <c r="T10" s="1076"/>
      <c r="U10" s="1077"/>
      <c r="V10" s="1486"/>
      <c r="W10" s="1271"/>
      <c r="X10" s="1511"/>
      <c r="Y10" s="1273"/>
      <c r="Z10" s="1512"/>
      <c r="AA10" s="1513"/>
      <c r="AB10" s="1512"/>
      <c r="AC10" s="1276"/>
      <c r="AD10" s="1276"/>
      <c r="AE10" s="1277"/>
      <c r="AF10" s="1278"/>
      <c r="AG10" s="1821"/>
      <c r="AH10" s="1279"/>
      <c r="AI10" s="1280"/>
      <c r="AJ10" s="1281"/>
      <c r="AK10" s="1282"/>
      <c r="AL10" s="1283"/>
      <c r="AM10" s="1284"/>
      <c r="AN10" s="1285"/>
      <c r="AO10" s="1286"/>
      <c r="AP10" s="1494"/>
      <c r="AQ10" s="1287"/>
      <c r="AR10" s="1288"/>
      <c r="AS10" s="1289"/>
      <c r="AT10" s="1515"/>
    </row>
    <row r="11" spans="1:46" s="1290" customFormat="1" ht="18.75" customHeight="1">
      <c r="A11" s="1591"/>
      <c r="B11" s="1263"/>
      <c r="C11" s="1264"/>
      <c r="D11" s="1263"/>
      <c r="E11" s="1265"/>
      <c r="F11" s="1263"/>
      <c r="G11" s="1265"/>
      <c r="H11" s="1266"/>
      <c r="I11" s="1267"/>
      <c r="J11" s="1268"/>
      <c r="K11" s="1068"/>
      <c r="L11" s="1071"/>
      <c r="M11" s="1354"/>
      <c r="N11" s="1354"/>
      <c r="O11" s="1485"/>
      <c r="P11" s="1269"/>
      <c r="Q11" s="1514"/>
      <c r="R11" s="1270"/>
      <c r="S11" s="1075"/>
      <c r="T11" s="1076"/>
      <c r="U11" s="1077"/>
      <c r="V11" s="1486"/>
      <c r="W11" s="1271"/>
      <c r="X11" s="1511"/>
      <c r="Y11" s="1273"/>
      <c r="Z11" s="1512"/>
      <c r="AA11" s="1513"/>
      <c r="AB11" s="1512"/>
      <c r="AC11" s="1276"/>
      <c r="AD11" s="1276"/>
      <c r="AE11" s="1277"/>
      <c r="AF11" s="1278"/>
      <c r="AG11" s="1821"/>
      <c r="AH11" s="1279"/>
      <c r="AI11" s="1280"/>
      <c r="AJ11" s="1281"/>
      <c r="AK11" s="1282"/>
      <c r="AL11" s="1283"/>
      <c r="AM11" s="1284"/>
      <c r="AN11" s="1285"/>
      <c r="AO11" s="1286"/>
      <c r="AP11" s="1494"/>
      <c r="AQ11" s="1287"/>
      <c r="AR11" s="1288"/>
      <c r="AS11" s="1289"/>
      <c r="AT11" s="1515"/>
    </row>
    <row r="12" spans="1:46" s="1290" customFormat="1" ht="18.75" customHeight="1">
      <c r="A12" s="1591"/>
      <c r="B12" s="1263"/>
      <c r="C12" s="1264"/>
      <c r="D12" s="1263"/>
      <c r="E12" s="1265"/>
      <c r="F12" s="1263"/>
      <c r="G12" s="1265"/>
      <c r="H12" s="1266"/>
      <c r="I12" s="1267"/>
      <c r="J12" s="1268"/>
      <c r="K12" s="1068"/>
      <c r="L12" s="1071"/>
      <c r="M12" s="1354"/>
      <c r="N12" s="1354"/>
      <c r="O12" s="1485"/>
      <c r="P12" s="1269"/>
      <c r="Q12" s="1514"/>
      <c r="R12" s="1270"/>
      <c r="S12" s="1075"/>
      <c r="T12" s="1076"/>
      <c r="U12" s="1077"/>
      <c r="V12" s="1486"/>
      <c r="W12" s="1271"/>
      <c r="X12" s="1511"/>
      <c r="Y12" s="1273"/>
      <c r="Z12" s="1512"/>
      <c r="AA12" s="1513"/>
      <c r="AB12" s="1512"/>
      <c r="AC12" s="1276"/>
      <c r="AD12" s="1276"/>
      <c r="AE12" s="1277"/>
      <c r="AF12" s="1278"/>
      <c r="AG12" s="1821"/>
      <c r="AH12" s="1279"/>
      <c r="AI12" s="1280"/>
      <c r="AJ12" s="1281"/>
      <c r="AK12" s="1282"/>
      <c r="AL12" s="1283"/>
      <c r="AM12" s="1284"/>
      <c r="AN12" s="1285"/>
      <c r="AO12" s="1286"/>
      <c r="AP12" s="1494"/>
      <c r="AQ12" s="1287"/>
      <c r="AR12" s="1288"/>
      <c r="AS12" s="1289"/>
      <c r="AT12" s="1515"/>
    </row>
    <row r="13" spans="1:46" s="1290" customFormat="1" ht="18.75" customHeight="1">
      <c r="A13" s="1591"/>
      <c r="B13" s="1263"/>
      <c r="C13" s="1264"/>
      <c r="D13" s="1263"/>
      <c r="E13" s="1265"/>
      <c r="F13" s="1263"/>
      <c r="G13" s="1265"/>
      <c r="H13" s="1266"/>
      <c r="I13" s="1267"/>
      <c r="J13" s="1268"/>
      <c r="K13" s="1068"/>
      <c r="L13" s="1071"/>
      <c r="M13" s="1354"/>
      <c r="N13" s="1354"/>
      <c r="O13" s="1485"/>
      <c r="P13" s="1269"/>
      <c r="Q13" s="1514"/>
      <c r="R13" s="1270"/>
      <c r="S13" s="1075"/>
      <c r="T13" s="1076"/>
      <c r="U13" s="1077"/>
      <c r="V13" s="1486"/>
      <c r="W13" s="1271"/>
      <c r="X13" s="1511"/>
      <c r="Y13" s="1273"/>
      <c r="Z13" s="1512"/>
      <c r="AA13" s="1513"/>
      <c r="AB13" s="1512"/>
      <c r="AC13" s="1276"/>
      <c r="AD13" s="1276"/>
      <c r="AE13" s="1277"/>
      <c r="AF13" s="1278"/>
      <c r="AG13" s="1821"/>
      <c r="AH13" s="1279"/>
      <c r="AI13" s="1280"/>
      <c r="AJ13" s="1281"/>
      <c r="AK13" s="1282"/>
      <c r="AL13" s="1283"/>
      <c r="AM13" s="1284"/>
      <c r="AN13" s="1285"/>
      <c r="AO13" s="1286"/>
      <c r="AP13" s="1494"/>
      <c r="AQ13" s="1287"/>
      <c r="AR13" s="1288"/>
      <c r="AS13" s="1289"/>
      <c r="AT13" s="1515"/>
    </row>
    <row r="14" spans="1:46" s="1290" customFormat="1" ht="18.75" customHeight="1">
      <c r="A14" s="1591"/>
      <c r="B14" s="1263"/>
      <c r="C14" s="1264"/>
      <c r="D14" s="1263"/>
      <c r="E14" s="1265"/>
      <c r="F14" s="1263"/>
      <c r="G14" s="1265"/>
      <c r="H14" s="1266"/>
      <c r="I14" s="1267"/>
      <c r="J14" s="1268"/>
      <c r="K14" s="1068"/>
      <c r="L14" s="1071"/>
      <c r="M14" s="1354"/>
      <c r="N14" s="1354"/>
      <c r="O14" s="1485"/>
      <c r="P14" s="1269"/>
      <c r="Q14" s="1514"/>
      <c r="R14" s="1270"/>
      <c r="S14" s="1075"/>
      <c r="T14" s="1076"/>
      <c r="U14" s="1077"/>
      <c r="V14" s="1486"/>
      <c r="W14" s="1271"/>
      <c r="X14" s="1511"/>
      <c r="Y14" s="1273"/>
      <c r="Z14" s="1512"/>
      <c r="AA14" s="1513"/>
      <c r="AB14" s="1512"/>
      <c r="AC14" s="1276"/>
      <c r="AD14" s="1276"/>
      <c r="AE14" s="1277"/>
      <c r="AF14" s="1278"/>
      <c r="AG14" s="1821"/>
      <c r="AH14" s="1279"/>
      <c r="AI14" s="1280"/>
      <c r="AJ14" s="1281"/>
      <c r="AK14" s="1282"/>
      <c r="AL14" s="1283"/>
      <c r="AM14" s="1284"/>
      <c r="AN14" s="1285"/>
      <c r="AO14" s="1286"/>
      <c r="AP14" s="1494"/>
      <c r="AQ14" s="1287"/>
      <c r="AR14" s="1288"/>
      <c r="AS14" s="1289"/>
      <c r="AT14" s="1515"/>
    </row>
    <row r="15" spans="1:46" s="1290" customFormat="1" ht="18.75" customHeight="1">
      <c r="A15" s="1591"/>
      <c r="B15" s="1263"/>
      <c r="C15" s="1264"/>
      <c r="D15" s="1263"/>
      <c r="E15" s="1265"/>
      <c r="F15" s="1263"/>
      <c r="G15" s="1265"/>
      <c r="H15" s="1266"/>
      <c r="I15" s="1267"/>
      <c r="J15" s="1268"/>
      <c r="K15" s="1068"/>
      <c r="L15" s="1071"/>
      <c r="M15" s="1354"/>
      <c r="N15" s="1354"/>
      <c r="O15" s="1485"/>
      <c r="P15" s="1269"/>
      <c r="Q15" s="1514"/>
      <c r="R15" s="1270"/>
      <c r="S15" s="1075"/>
      <c r="T15" s="1076"/>
      <c r="U15" s="1077"/>
      <c r="V15" s="1486"/>
      <c r="W15" s="1271"/>
      <c r="X15" s="1511"/>
      <c r="Y15" s="1273"/>
      <c r="Z15" s="1512"/>
      <c r="AA15" s="1513"/>
      <c r="AB15" s="1512"/>
      <c r="AC15" s="1276"/>
      <c r="AD15" s="1276"/>
      <c r="AE15" s="1277"/>
      <c r="AF15" s="1278"/>
      <c r="AG15" s="1821"/>
      <c r="AH15" s="1279"/>
      <c r="AI15" s="1280"/>
      <c r="AJ15" s="1281"/>
      <c r="AK15" s="1282"/>
      <c r="AL15" s="1283"/>
      <c r="AM15" s="1284"/>
      <c r="AN15" s="1285"/>
      <c r="AO15" s="1286"/>
      <c r="AP15" s="1494"/>
      <c r="AQ15" s="1287"/>
      <c r="AR15" s="1288"/>
      <c r="AS15" s="1289"/>
      <c r="AT15" s="1515"/>
    </row>
    <row r="16" spans="1:46" s="1290" customFormat="1" ht="18.75" customHeight="1">
      <c r="A16" s="1591"/>
      <c r="B16" s="1263"/>
      <c r="C16" s="1264"/>
      <c r="D16" s="1263"/>
      <c r="E16" s="1265"/>
      <c r="F16" s="1263"/>
      <c r="G16" s="1265"/>
      <c r="H16" s="1266"/>
      <c r="I16" s="1267"/>
      <c r="J16" s="1268"/>
      <c r="K16" s="1068"/>
      <c r="L16" s="1071"/>
      <c r="M16" s="1354"/>
      <c r="N16" s="1354"/>
      <c r="O16" s="1485"/>
      <c r="P16" s="1269"/>
      <c r="Q16" s="1514"/>
      <c r="R16" s="1270"/>
      <c r="S16" s="1075"/>
      <c r="T16" s="1076"/>
      <c r="U16" s="1077"/>
      <c r="V16" s="1486"/>
      <c r="W16" s="1271"/>
      <c r="X16" s="1511"/>
      <c r="Y16" s="1273"/>
      <c r="Z16" s="1512"/>
      <c r="AA16" s="1513"/>
      <c r="AB16" s="1512"/>
      <c r="AC16" s="1276"/>
      <c r="AD16" s="1276"/>
      <c r="AE16" s="1277"/>
      <c r="AF16" s="1278"/>
      <c r="AG16" s="1821"/>
      <c r="AH16" s="1279"/>
      <c r="AI16" s="1280"/>
      <c r="AJ16" s="1281"/>
      <c r="AK16" s="1282"/>
      <c r="AL16" s="1283"/>
      <c r="AM16" s="1284"/>
      <c r="AN16" s="1285"/>
      <c r="AO16" s="1286"/>
      <c r="AP16" s="1494"/>
      <c r="AQ16" s="1287"/>
      <c r="AR16" s="1288"/>
      <c r="AS16" s="1289"/>
      <c r="AT16" s="1515"/>
    </row>
    <row r="17" spans="1:46" s="1290" customFormat="1" ht="15.75" customHeight="1">
      <c r="A17" s="1591"/>
      <c r="B17" s="1265"/>
      <c r="C17" s="1291"/>
      <c r="D17" s="1265"/>
      <c r="E17" s="1265"/>
      <c r="F17" s="1265"/>
      <c r="G17" s="1265"/>
      <c r="H17" s="1292"/>
      <c r="I17" s="1267"/>
      <c r="J17" s="1268"/>
      <c r="K17" s="1068"/>
      <c r="L17" s="1071"/>
      <c r="M17" s="1354"/>
      <c r="N17" s="1354"/>
      <c r="O17" s="1485"/>
      <c r="P17" s="1269"/>
      <c r="Q17" s="1514"/>
      <c r="R17" s="1270"/>
      <c r="S17" s="1075"/>
      <c r="T17" s="1076"/>
      <c r="U17" s="1077"/>
      <c r="V17" s="1486"/>
      <c r="W17" s="1271"/>
      <c r="X17" s="1511"/>
      <c r="Y17" s="1273"/>
      <c r="Z17" s="1512"/>
      <c r="AA17" s="1513"/>
      <c r="AB17" s="1512"/>
      <c r="AC17" s="1276"/>
      <c r="AD17" s="1276"/>
      <c r="AE17" s="1277"/>
      <c r="AF17" s="1278"/>
      <c r="AG17" s="1821"/>
      <c r="AH17" s="1279"/>
      <c r="AI17" s="1280"/>
      <c r="AJ17" s="1281"/>
      <c r="AK17" s="1282"/>
      <c r="AL17" s="1283"/>
      <c r="AM17" s="1284"/>
      <c r="AN17" s="1285"/>
      <c r="AO17" s="1286"/>
      <c r="AP17" s="1494"/>
      <c r="AQ17" s="1287"/>
      <c r="AR17" s="1288"/>
      <c r="AS17" s="1289"/>
      <c r="AT17" s="1515"/>
    </row>
    <row r="18" spans="1:46" s="1290" customFormat="1" ht="15.75" customHeight="1">
      <c r="A18" s="1591"/>
      <c r="B18" s="1265"/>
      <c r="C18" s="1291"/>
      <c r="D18" s="1265"/>
      <c r="E18" s="1265"/>
      <c r="F18" s="1265"/>
      <c r="G18" s="1265"/>
      <c r="H18" s="1292"/>
      <c r="I18" s="1267"/>
      <c r="J18" s="1268"/>
      <c r="K18" s="1068"/>
      <c r="L18" s="1071"/>
      <c r="M18" s="1354"/>
      <c r="N18" s="1354"/>
      <c r="O18" s="1485"/>
      <c r="P18" s="1269"/>
      <c r="Q18" s="1514"/>
      <c r="R18" s="1270"/>
      <c r="S18" s="1075"/>
      <c r="T18" s="1076"/>
      <c r="U18" s="1077"/>
      <c r="V18" s="1486"/>
      <c r="W18" s="1271"/>
      <c r="X18" s="1511"/>
      <c r="Y18" s="1273"/>
      <c r="Z18" s="1512"/>
      <c r="AA18" s="1513"/>
      <c r="AB18" s="1512"/>
      <c r="AC18" s="1276"/>
      <c r="AD18" s="1276"/>
      <c r="AE18" s="1277"/>
      <c r="AF18" s="1278"/>
      <c r="AG18" s="1821"/>
      <c r="AH18" s="1279"/>
      <c r="AI18" s="1280"/>
      <c r="AJ18" s="1281"/>
      <c r="AK18" s="1282"/>
      <c r="AL18" s="1283"/>
      <c r="AM18" s="1284"/>
      <c r="AN18" s="1285"/>
      <c r="AO18" s="1286"/>
      <c r="AP18" s="1494"/>
      <c r="AQ18" s="1287"/>
      <c r="AR18" s="1288"/>
      <c r="AS18" s="1289"/>
      <c r="AT18" s="1515"/>
    </row>
    <row r="19" spans="1:46" s="1290" customFormat="1" ht="15.75" customHeight="1">
      <c r="A19" s="1591"/>
      <c r="B19" s="1265"/>
      <c r="C19" s="1291"/>
      <c r="D19" s="1265"/>
      <c r="E19" s="1265"/>
      <c r="F19" s="1265"/>
      <c r="G19" s="1265"/>
      <c r="H19" s="1292"/>
      <c r="I19" s="1267"/>
      <c r="J19" s="1268"/>
      <c r="K19" s="1068"/>
      <c r="L19" s="1071"/>
      <c r="M19" s="1354"/>
      <c r="N19" s="1354"/>
      <c r="O19" s="1485"/>
      <c r="P19" s="1269"/>
      <c r="Q19" s="1514"/>
      <c r="R19" s="1270"/>
      <c r="S19" s="1075"/>
      <c r="T19" s="1076"/>
      <c r="U19" s="1077"/>
      <c r="V19" s="1486"/>
      <c r="W19" s="1271"/>
      <c r="X19" s="1511"/>
      <c r="Y19" s="1273"/>
      <c r="Z19" s="1512"/>
      <c r="AA19" s="1513"/>
      <c r="AB19" s="1512"/>
      <c r="AC19" s="1276"/>
      <c r="AD19" s="1276"/>
      <c r="AE19" s="1277"/>
      <c r="AF19" s="1278"/>
      <c r="AG19" s="1821"/>
      <c r="AH19" s="1279"/>
      <c r="AI19" s="1280"/>
      <c r="AJ19" s="1281"/>
      <c r="AK19" s="1282"/>
      <c r="AL19" s="1283"/>
      <c r="AM19" s="1284"/>
      <c r="AN19" s="1285"/>
      <c r="AO19" s="1286"/>
      <c r="AP19" s="1494"/>
      <c r="AQ19" s="1287"/>
      <c r="AR19" s="1288"/>
      <c r="AS19" s="1289"/>
      <c r="AT19" s="1515"/>
    </row>
    <row r="20" spans="1:46" s="1290" customFormat="1" ht="15.75" customHeight="1">
      <c r="A20" s="1591"/>
      <c r="B20" s="1265"/>
      <c r="C20" s="1291"/>
      <c r="D20" s="1265"/>
      <c r="E20" s="1265"/>
      <c r="F20" s="1265"/>
      <c r="G20" s="1265"/>
      <c r="H20" s="1292"/>
      <c r="I20" s="1267"/>
      <c r="J20" s="1268"/>
      <c r="K20" s="1068"/>
      <c r="L20" s="1071"/>
      <c r="M20" s="1354"/>
      <c r="N20" s="1354"/>
      <c r="O20" s="1485"/>
      <c r="P20" s="1269"/>
      <c r="Q20" s="1514"/>
      <c r="R20" s="1270"/>
      <c r="S20" s="1075"/>
      <c r="T20" s="1076"/>
      <c r="U20" s="1077"/>
      <c r="V20" s="1486"/>
      <c r="W20" s="1271"/>
      <c r="X20" s="1511"/>
      <c r="Y20" s="1273"/>
      <c r="Z20" s="1512"/>
      <c r="AA20" s="1513"/>
      <c r="AB20" s="1512"/>
      <c r="AC20" s="1276"/>
      <c r="AD20" s="1276"/>
      <c r="AE20" s="1277"/>
      <c r="AF20" s="1278"/>
      <c r="AG20" s="1821"/>
      <c r="AH20" s="1279"/>
      <c r="AI20" s="1280"/>
      <c r="AJ20" s="1281"/>
      <c r="AK20" s="1282"/>
      <c r="AL20" s="1283"/>
      <c r="AM20" s="1284"/>
      <c r="AN20" s="1285"/>
      <c r="AO20" s="1286"/>
      <c r="AP20" s="1494"/>
      <c r="AQ20" s="1287"/>
      <c r="AR20" s="1288"/>
      <c r="AS20" s="1289"/>
      <c r="AT20" s="1515"/>
    </row>
    <row r="21" spans="1:46" s="1290" customFormat="1" ht="15.75" customHeight="1">
      <c r="A21" s="1591"/>
      <c r="B21" s="1265"/>
      <c r="C21" s="1291"/>
      <c r="D21" s="1265"/>
      <c r="E21" s="1265"/>
      <c r="F21" s="1265"/>
      <c r="G21" s="1265"/>
      <c r="H21" s="1292"/>
      <c r="I21" s="1267"/>
      <c r="J21" s="1268"/>
      <c r="K21" s="1068"/>
      <c r="L21" s="1071"/>
      <c r="M21" s="1354"/>
      <c r="N21" s="1354"/>
      <c r="O21" s="1485"/>
      <c r="P21" s="1269"/>
      <c r="Q21" s="1514"/>
      <c r="R21" s="1270"/>
      <c r="S21" s="1075"/>
      <c r="T21" s="1076"/>
      <c r="U21" s="1077"/>
      <c r="V21" s="1486"/>
      <c r="W21" s="1271"/>
      <c r="X21" s="1511"/>
      <c r="Y21" s="1273"/>
      <c r="Z21" s="1512"/>
      <c r="AA21" s="1513"/>
      <c r="AB21" s="1512"/>
      <c r="AC21" s="1276"/>
      <c r="AD21" s="1276"/>
      <c r="AE21" s="1277"/>
      <c r="AF21" s="1278"/>
      <c r="AG21" s="1821"/>
      <c r="AH21" s="1279"/>
      <c r="AI21" s="1280"/>
      <c r="AJ21" s="1281"/>
      <c r="AK21" s="1282"/>
      <c r="AL21" s="1283"/>
      <c r="AM21" s="1284"/>
      <c r="AN21" s="1285"/>
      <c r="AO21" s="1286"/>
      <c r="AP21" s="1494"/>
      <c r="AQ21" s="1287"/>
      <c r="AR21" s="1288"/>
      <c r="AS21" s="1289"/>
      <c r="AT21" s="1515"/>
    </row>
    <row r="22" spans="1:46" s="1290" customFormat="1" ht="15.75" customHeight="1">
      <c r="A22" s="1591"/>
      <c r="B22" s="1265"/>
      <c r="C22" s="1291"/>
      <c r="D22" s="1265"/>
      <c r="E22" s="1265"/>
      <c r="F22" s="1265"/>
      <c r="G22" s="1265"/>
      <c r="H22" s="1292"/>
      <c r="I22" s="1267"/>
      <c r="J22" s="1268"/>
      <c r="K22" s="1068"/>
      <c r="L22" s="1071"/>
      <c r="M22" s="1354"/>
      <c r="N22" s="1354"/>
      <c r="O22" s="1485"/>
      <c r="P22" s="1269"/>
      <c r="Q22" s="1514"/>
      <c r="R22" s="1270"/>
      <c r="S22" s="1075"/>
      <c r="T22" s="1076"/>
      <c r="U22" s="1077"/>
      <c r="V22" s="1486"/>
      <c r="W22" s="1271"/>
      <c r="X22" s="1511"/>
      <c r="Y22" s="1273"/>
      <c r="Z22" s="1512"/>
      <c r="AA22" s="1513"/>
      <c r="AB22" s="1512"/>
      <c r="AC22" s="1276"/>
      <c r="AD22" s="1276"/>
      <c r="AE22" s="1277"/>
      <c r="AF22" s="1278"/>
      <c r="AG22" s="1821"/>
      <c r="AH22" s="1279"/>
      <c r="AI22" s="1280"/>
      <c r="AJ22" s="1281"/>
      <c r="AK22" s="1282"/>
      <c r="AL22" s="1283"/>
      <c r="AM22" s="1284"/>
      <c r="AN22" s="1285"/>
      <c r="AO22" s="1286"/>
      <c r="AP22" s="1494"/>
      <c r="AQ22" s="1287"/>
      <c r="AR22" s="1288"/>
      <c r="AS22" s="1289"/>
      <c r="AT22" s="1515"/>
    </row>
    <row r="23" spans="1:46" s="1290" customFormat="1" ht="15.75" customHeight="1">
      <c r="A23" s="1591"/>
      <c r="B23" s="1265"/>
      <c r="C23" s="1291"/>
      <c r="D23" s="1265"/>
      <c r="E23" s="1265"/>
      <c r="F23" s="1265"/>
      <c r="G23" s="1265"/>
      <c r="H23" s="1292"/>
      <c r="I23" s="1267"/>
      <c r="J23" s="1268"/>
      <c r="K23" s="1068"/>
      <c r="L23" s="1071"/>
      <c r="M23" s="1354"/>
      <c r="N23" s="1354"/>
      <c r="O23" s="1485"/>
      <c r="P23" s="1269"/>
      <c r="Q23" s="1514"/>
      <c r="R23" s="1270"/>
      <c r="S23" s="1075"/>
      <c r="T23" s="1076"/>
      <c r="U23" s="1077"/>
      <c r="V23" s="1486"/>
      <c r="W23" s="1271"/>
      <c r="X23" s="1511"/>
      <c r="Y23" s="1273"/>
      <c r="Z23" s="1512"/>
      <c r="AA23" s="1513"/>
      <c r="AB23" s="1512"/>
      <c r="AC23" s="1276"/>
      <c r="AD23" s="1276"/>
      <c r="AE23" s="1277"/>
      <c r="AF23" s="1278"/>
      <c r="AG23" s="1821"/>
      <c r="AH23" s="1279"/>
      <c r="AI23" s="1280"/>
      <c r="AJ23" s="1281"/>
      <c r="AK23" s="1282"/>
      <c r="AL23" s="1283"/>
      <c r="AM23" s="1284"/>
      <c r="AN23" s="1285"/>
      <c r="AO23" s="1286"/>
      <c r="AP23" s="1494"/>
      <c r="AQ23" s="1287"/>
      <c r="AR23" s="1288"/>
      <c r="AS23" s="1591"/>
      <c r="AT23" s="1265"/>
    </row>
    <row r="24" spans="1:46" s="1290" customFormat="1" ht="15.75" customHeight="1">
      <c r="A24" s="1591"/>
      <c r="B24" s="1265"/>
      <c r="C24" s="1291"/>
      <c r="D24" s="1265"/>
      <c r="E24" s="1265"/>
      <c r="F24" s="1265"/>
      <c r="G24" s="1265"/>
      <c r="H24" s="1292"/>
      <c r="I24" s="1267"/>
      <c r="J24" s="1268"/>
      <c r="K24" s="1068"/>
      <c r="L24" s="1071"/>
      <c r="M24" s="1354"/>
      <c r="N24" s="1354"/>
      <c r="O24" s="1485"/>
      <c r="P24" s="1269"/>
      <c r="Q24" s="1514"/>
      <c r="R24" s="1270"/>
      <c r="S24" s="1075"/>
      <c r="T24" s="1076"/>
      <c r="U24" s="1077"/>
      <c r="V24" s="1486"/>
      <c r="W24" s="1271"/>
      <c r="X24" s="1511"/>
      <c r="Y24" s="1273"/>
      <c r="Z24" s="1512"/>
      <c r="AA24" s="1513"/>
      <c r="AB24" s="1512"/>
      <c r="AC24" s="1276"/>
      <c r="AD24" s="1276"/>
      <c r="AE24" s="1277"/>
      <c r="AF24" s="1278"/>
      <c r="AG24" s="1821"/>
      <c r="AH24" s="1279"/>
      <c r="AI24" s="1280"/>
      <c r="AJ24" s="1281"/>
      <c r="AK24" s="1282"/>
      <c r="AL24" s="1283"/>
      <c r="AM24" s="1284"/>
      <c r="AN24" s="1285"/>
      <c r="AO24" s="1286"/>
      <c r="AP24" s="1494"/>
      <c r="AQ24" s="1287"/>
      <c r="AR24" s="1288"/>
      <c r="AS24" s="1289"/>
      <c r="AT24" s="1515"/>
    </row>
    <row r="25" spans="1:46" s="1290" customFormat="1" ht="15.75" customHeight="1">
      <c r="A25" s="1591"/>
      <c r="B25" s="1265"/>
      <c r="C25" s="1291"/>
      <c r="D25" s="1265"/>
      <c r="E25" s="1265"/>
      <c r="F25" s="1265"/>
      <c r="G25" s="1265"/>
      <c r="H25" s="1292"/>
      <c r="I25" s="1267"/>
      <c r="J25" s="1268"/>
      <c r="K25" s="1068"/>
      <c r="L25" s="1071"/>
      <c r="M25" s="1354"/>
      <c r="N25" s="1354"/>
      <c r="O25" s="1485"/>
      <c r="P25" s="1269"/>
      <c r="Q25" s="1514"/>
      <c r="R25" s="1270"/>
      <c r="S25" s="1075"/>
      <c r="T25" s="1076"/>
      <c r="U25" s="1077"/>
      <c r="V25" s="1486"/>
      <c r="W25" s="1271"/>
      <c r="X25" s="1511"/>
      <c r="Y25" s="1273"/>
      <c r="Z25" s="1512"/>
      <c r="AA25" s="1513"/>
      <c r="AB25" s="1512"/>
      <c r="AC25" s="1276"/>
      <c r="AD25" s="1276"/>
      <c r="AE25" s="1277"/>
      <c r="AF25" s="1278"/>
      <c r="AG25" s="1821"/>
      <c r="AH25" s="1279"/>
      <c r="AI25" s="1280"/>
      <c r="AJ25" s="1281"/>
      <c r="AK25" s="1282"/>
      <c r="AL25" s="1283"/>
      <c r="AM25" s="1284"/>
      <c r="AN25" s="1285"/>
      <c r="AO25" s="1286"/>
      <c r="AP25" s="1494"/>
      <c r="AQ25" s="1287"/>
      <c r="AR25" s="1288"/>
      <c r="AS25" s="1289"/>
      <c r="AT25" s="1515"/>
    </row>
    <row r="26" spans="1:46" s="1290" customFormat="1" ht="15.75" customHeight="1">
      <c r="A26" s="1591"/>
      <c r="B26" s="1265"/>
      <c r="C26" s="1291"/>
      <c r="D26" s="1265"/>
      <c r="E26" s="1265"/>
      <c r="F26" s="1265"/>
      <c r="G26" s="1265"/>
      <c r="H26" s="1292"/>
      <c r="I26" s="1267"/>
      <c r="J26" s="1268"/>
      <c r="K26" s="1068"/>
      <c r="L26" s="1071"/>
      <c r="M26" s="1354"/>
      <c r="N26" s="1354"/>
      <c r="O26" s="1485"/>
      <c r="P26" s="1269"/>
      <c r="Q26" s="1514"/>
      <c r="R26" s="1270"/>
      <c r="S26" s="1075"/>
      <c r="T26" s="1076"/>
      <c r="U26" s="1077"/>
      <c r="V26" s="1486"/>
      <c r="W26" s="1271"/>
      <c r="X26" s="1511"/>
      <c r="Y26" s="1273"/>
      <c r="Z26" s="1512"/>
      <c r="AA26" s="1513"/>
      <c r="AB26" s="1512"/>
      <c r="AC26" s="1276"/>
      <c r="AD26" s="1276"/>
      <c r="AE26" s="1277"/>
      <c r="AF26" s="1278"/>
      <c r="AG26" s="1821"/>
      <c r="AH26" s="1279"/>
      <c r="AI26" s="1280"/>
      <c r="AJ26" s="1281"/>
      <c r="AK26" s="1282"/>
      <c r="AL26" s="1283"/>
      <c r="AM26" s="1284"/>
      <c r="AN26" s="1285"/>
      <c r="AO26" s="1286"/>
      <c r="AP26" s="1494"/>
      <c r="AQ26" s="1287"/>
      <c r="AR26" s="1288"/>
      <c r="AS26" s="1289"/>
      <c r="AT26" s="1515"/>
    </row>
    <row r="27" spans="1:46" s="1290" customFormat="1" ht="15.75" customHeight="1">
      <c r="A27" s="1591"/>
      <c r="B27" s="1265"/>
      <c r="C27" s="1291"/>
      <c r="D27" s="1265"/>
      <c r="E27" s="1265"/>
      <c r="F27" s="1265"/>
      <c r="G27" s="1265"/>
      <c r="H27" s="1292"/>
      <c r="I27" s="1267"/>
      <c r="J27" s="1268"/>
      <c r="K27" s="1068"/>
      <c r="L27" s="1071"/>
      <c r="M27" s="1354"/>
      <c r="N27" s="1354"/>
      <c r="O27" s="1485"/>
      <c r="P27" s="1269"/>
      <c r="Q27" s="1514"/>
      <c r="R27" s="1270"/>
      <c r="S27" s="1075"/>
      <c r="T27" s="1076"/>
      <c r="U27" s="1077"/>
      <c r="V27" s="1486"/>
      <c r="W27" s="1271"/>
      <c r="X27" s="1511"/>
      <c r="Y27" s="1273"/>
      <c r="Z27" s="1512"/>
      <c r="AA27" s="1513"/>
      <c r="AB27" s="1512"/>
      <c r="AC27" s="1276"/>
      <c r="AD27" s="1276"/>
      <c r="AE27" s="1277"/>
      <c r="AF27" s="1278"/>
      <c r="AG27" s="1821"/>
      <c r="AH27" s="1279"/>
      <c r="AI27" s="1280"/>
      <c r="AJ27" s="1281"/>
      <c r="AK27" s="1282"/>
      <c r="AL27" s="1283"/>
      <c r="AM27" s="1284"/>
      <c r="AN27" s="1285"/>
      <c r="AO27" s="1286"/>
      <c r="AP27" s="1494"/>
      <c r="AQ27" s="1287"/>
      <c r="AR27" s="1288"/>
      <c r="AS27" s="1289"/>
      <c r="AT27" s="1515"/>
    </row>
    <row r="28" spans="1:46" s="1290" customFormat="1" ht="15.75" customHeight="1">
      <c r="A28" s="1591"/>
      <c r="B28" s="1265"/>
      <c r="C28" s="1291"/>
      <c r="D28" s="1265"/>
      <c r="E28" s="1265"/>
      <c r="F28" s="1265"/>
      <c r="G28" s="1265"/>
      <c r="H28" s="1292"/>
      <c r="I28" s="1267"/>
      <c r="J28" s="1268"/>
      <c r="K28" s="1068"/>
      <c r="L28" s="1071"/>
      <c r="M28" s="1354"/>
      <c r="N28" s="1354"/>
      <c r="O28" s="1485"/>
      <c r="P28" s="1269"/>
      <c r="Q28" s="1514"/>
      <c r="R28" s="1270"/>
      <c r="S28" s="1075"/>
      <c r="T28" s="1076"/>
      <c r="U28" s="1077"/>
      <c r="V28" s="1486"/>
      <c r="W28" s="1271"/>
      <c r="X28" s="1511"/>
      <c r="Y28" s="1273"/>
      <c r="Z28" s="1512"/>
      <c r="AA28" s="1513"/>
      <c r="AB28" s="1512"/>
      <c r="AC28" s="1276"/>
      <c r="AD28" s="1276"/>
      <c r="AE28" s="1277"/>
      <c r="AF28" s="1278"/>
      <c r="AG28" s="1821"/>
      <c r="AH28" s="1279"/>
      <c r="AI28" s="1280"/>
      <c r="AJ28" s="1281"/>
      <c r="AK28" s="1282"/>
      <c r="AL28" s="1283"/>
      <c r="AM28" s="1284"/>
      <c r="AN28" s="1285"/>
      <c r="AO28" s="1286"/>
      <c r="AP28" s="1494"/>
      <c r="AQ28" s="1287"/>
      <c r="AR28" s="1288"/>
      <c r="AS28" s="1289"/>
      <c r="AT28" s="1515"/>
    </row>
    <row r="29" spans="1:46" s="1290" customFormat="1" ht="16.5" customHeight="1">
      <c r="A29" s="1591"/>
      <c r="B29" s="1265"/>
      <c r="C29" s="1291"/>
      <c r="D29" s="1265"/>
      <c r="E29" s="1265"/>
      <c r="F29" s="1265"/>
      <c r="G29" s="1265"/>
      <c r="H29" s="1292"/>
      <c r="I29" s="1267"/>
      <c r="J29" s="1268"/>
      <c r="K29" s="1068"/>
      <c r="L29" s="1071"/>
      <c r="M29" s="1354"/>
      <c r="N29" s="1354"/>
      <c r="O29" s="1485"/>
      <c r="P29" s="1269"/>
      <c r="Q29" s="1514"/>
      <c r="R29" s="1270"/>
      <c r="S29" s="1075"/>
      <c r="T29" s="1076"/>
      <c r="U29" s="1077"/>
      <c r="V29" s="1486"/>
      <c r="W29" s="1271"/>
      <c r="X29" s="1511"/>
      <c r="Y29" s="1273"/>
      <c r="Z29" s="1512"/>
      <c r="AA29" s="1513"/>
      <c r="AB29" s="1512"/>
      <c r="AC29" s="1276"/>
      <c r="AD29" s="1276"/>
      <c r="AE29" s="1277"/>
      <c r="AF29" s="1278"/>
      <c r="AG29" s="1821"/>
      <c r="AH29" s="1279"/>
      <c r="AI29" s="1280"/>
      <c r="AJ29" s="1281"/>
      <c r="AK29" s="1282"/>
      <c r="AL29" s="1283"/>
      <c r="AM29" s="1284"/>
      <c r="AN29" s="1285"/>
      <c r="AO29" s="1286"/>
      <c r="AP29" s="1494"/>
      <c r="AQ29" s="1287"/>
      <c r="AR29" s="1288"/>
      <c r="AS29" s="1289"/>
      <c r="AT29" s="1515"/>
    </row>
    <row r="30" spans="1:46" s="1290" customFormat="1" ht="15.75" customHeight="1">
      <c r="A30" s="1591"/>
      <c r="B30" s="1265"/>
      <c r="C30" s="1291"/>
      <c r="D30" s="1265"/>
      <c r="E30" s="1265"/>
      <c r="F30" s="1265"/>
      <c r="G30" s="1265"/>
      <c r="H30" s="1292"/>
      <c r="I30" s="1267"/>
      <c r="J30" s="1268"/>
      <c r="K30" s="1068"/>
      <c r="L30" s="1071"/>
      <c r="M30" s="1354"/>
      <c r="N30" s="1354"/>
      <c r="O30" s="1485"/>
      <c r="P30" s="1269"/>
      <c r="Q30" s="1514"/>
      <c r="R30" s="1270"/>
      <c r="S30" s="1075"/>
      <c r="T30" s="1076"/>
      <c r="U30" s="1077"/>
      <c r="V30" s="1486"/>
      <c r="W30" s="1271"/>
      <c r="X30" s="1511"/>
      <c r="Y30" s="1273"/>
      <c r="Z30" s="1512"/>
      <c r="AA30" s="1513"/>
      <c r="AB30" s="1512"/>
      <c r="AC30" s="1276"/>
      <c r="AD30" s="1276"/>
      <c r="AE30" s="1277"/>
      <c r="AF30" s="1278"/>
      <c r="AG30" s="1821"/>
      <c r="AH30" s="1279"/>
      <c r="AI30" s="1280"/>
      <c r="AJ30" s="1281"/>
      <c r="AK30" s="1282"/>
      <c r="AL30" s="1283"/>
      <c r="AM30" s="1284"/>
      <c r="AN30" s="1285"/>
      <c r="AO30" s="1286"/>
      <c r="AP30" s="1494"/>
      <c r="AQ30" s="1287"/>
      <c r="AR30" s="1288"/>
      <c r="AS30" s="1289"/>
      <c r="AT30" s="1515"/>
    </row>
    <row r="31" spans="1:46" s="1290" customFormat="1" ht="15.75" customHeight="1">
      <c r="A31" s="1591"/>
      <c r="B31" s="1265"/>
      <c r="C31" s="1291"/>
      <c r="D31" s="1265"/>
      <c r="E31" s="1265"/>
      <c r="F31" s="1265"/>
      <c r="G31" s="1265"/>
      <c r="H31" s="1292"/>
      <c r="I31" s="1267"/>
      <c r="J31" s="1268"/>
      <c r="K31" s="1068"/>
      <c r="L31" s="1071"/>
      <c r="M31" s="1354"/>
      <c r="N31" s="1354"/>
      <c r="O31" s="1485"/>
      <c r="P31" s="1269"/>
      <c r="Q31" s="1514"/>
      <c r="R31" s="1270"/>
      <c r="S31" s="1075"/>
      <c r="T31" s="1076"/>
      <c r="U31" s="1077"/>
      <c r="V31" s="1486"/>
      <c r="W31" s="1271"/>
      <c r="X31" s="1511"/>
      <c r="Y31" s="1273"/>
      <c r="Z31" s="1512"/>
      <c r="AA31" s="1513"/>
      <c r="AB31" s="1512"/>
      <c r="AC31" s="1276"/>
      <c r="AD31" s="1276"/>
      <c r="AE31" s="1277"/>
      <c r="AF31" s="1278"/>
      <c r="AG31" s="1821"/>
      <c r="AH31" s="1279"/>
      <c r="AI31" s="1280"/>
      <c r="AJ31" s="1281"/>
      <c r="AK31" s="1282"/>
      <c r="AL31" s="1283"/>
      <c r="AM31" s="1284"/>
      <c r="AN31" s="1285"/>
      <c r="AO31" s="1286"/>
      <c r="AP31" s="1494"/>
      <c r="AQ31" s="1287"/>
      <c r="AR31" s="1288"/>
      <c r="AS31" s="1289"/>
      <c r="AT31" s="1515"/>
    </row>
    <row r="32" spans="1:46" s="1290" customFormat="1" ht="15.75" customHeight="1">
      <c r="A32" s="1591"/>
      <c r="B32" s="1265"/>
      <c r="C32" s="1291"/>
      <c r="D32" s="1265"/>
      <c r="E32" s="1265"/>
      <c r="F32" s="1265"/>
      <c r="G32" s="1265"/>
      <c r="H32" s="1292"/>
      <c r="I32" s="1267"/>
      <c r="J32" s="1268"/>
      <c r="K32" s="1068"/>
      <c r="L32" s="1071"/>
      <c r="M32" s="1354"/>
      <c r="N32" s="1354"/>
      <c r="O32" s="1485"/>
      <c r="P32" s="1269"/>
      <c r="Q32" s="1514"/>
      <c r="R32" s="1270"/>
      <c r="S32" s="1075"/>
      <c r="T32" s="1076"/>
      <c r="U32" s="1077"/>
      <c r="V32" s="1486"/>
      <c r="W32" s="1271"/>
      <c r="X32" s="1511"/>
      <c r="Y32" s="1273"/>
      <c r="Z32" s="1512"/>
      <c r="AA32" s="1513"/>
      <c r="AB32" s="1512"/>
      <c r="AC32" s="1276"/>
      <c r="AD32" s="1276"/>
      <c r="AE32" s="1277"/>
      <c r="AF32" s="1278"/>
      <c r="AG32" s="1821"/>
      <c r="AH32" s="1279"/>
      <c r="AI32" s="1280"/>
      <c r="AJ32" s="1281"/>
      <c r="AK32" s="1282"/>
      <c r="AL32" s="1283"/>
      <c r="AM32" s="1284"/>
      <c r="AN32" s="1285"/>
      <c r="AO32" s="1286"/>
      <c r="AP32" s="1494"/>
      <c r="AQ32" s="1287"/>
      <c r="AR32" s="1288"/>
      <c r="AS32" s="1289"/>
      <c r="AT32" s="1515"/>
    </row>
    <row r="33" spans="1:46" s="1290" customFormat="1" ht="15.75" customHeight="1">
      <c r="A33" s="1591"/>
      <c r="B33" s="1265"/>
      <c r="C33" s="1291"/>
      <c r="D33" s="1265"/>
      <c r="E33" s="1265"/>
      <c r="F33" s="1265"/>
      <c r="G33" s="1265"/>
      <c r="H33" s="1292"/>
      <c r="I33" s="1267"/>
      <c r="J33" s="1268"/>
      <c r="K33" s="1068"/>
      <c r="L33" s="1071"/>
      <c r="M33" s="1354"/>
      <c r="N33" s="1354"/>
      <c r="O33" s="1485"/>
      <c r="P33" s="1269"/>
      <c r="Q33" s="1514"/>
      <c r="R33" s="1270"/>
      <c r="S33" s="1075"/>
      <c r="T33" s="1076"/>
      <c r="U33" s="1077"/>
      <c r="V33" s="1486"/>
      <c r="W33" s="1271"/>
      <c r="X33" s="1511"/>
      <c r="Y33" s="1273"/>
      <c r="Z33" s="1512"/>
      <c r="AA33" s="1513"/>
      <c r="AB33" s="1512"/>
      <c r="AC33" s="1276"/>
      <c r="AD33" s="1276"/>
      <c r="AE33" s="1277"/>
      <c r="AF33" s="1278"/>
      <c r="AG33" s="1821"/>
      <c r="AH33" s="1279"/>
      <c r="AI33" s="1280"/>
      <c r="AJ33" s="1281"/>
      <c r="AK33" s="1282"/>
      <c r="AL33" s="1283"/>
      <c r="AM33" s="1284"/>
      <c r="AN33" s="1285"/>
      <c r="AO33" s="1286"/>
      <c r="AP33" s="1494"/>
      <c r="AQ33" s="1287"/>
      <c r="AR33" s="1288"/>
      <c r="AS33" s="1289"/>
      <c r="AT33" s="1515"/>
    </row>
    <row r="34" spans="1:46" s="1290" customFormat="1" ht="15.75" customHeight="1">
      <c r="A34" s="1591"/>
      <c r="B34" s="1265"/>
      <c r="C34" s="1291"/>
      <c r="D34" s="1265"/>
      <c r="E34" s="1265"/>
      <c r="F34" s="1265"/>
      <c r="G34" s="1265"/>
      <c r="H34" s="1292"/>
      <c r="I34" s="1267"/>
      <c r="J34" s="1268"/>
      <c r="K34" s="1068"/>
      <c r="L34" s="1071"/>
      <c r="M34" s="1354"/>
      <c r="N34" s="1354"/>
      <c r="O34" s="1485"/>
      <c r="P34" s="1269"/>
      <c r="Q34" s="1514"/>
      <c r="R34" s="1270"/>
      <c r="S34" s="1075"/>
      <c r="T34" s="1076"/>
      <c r="U34" s="1077"/>
      <c r="V34" s="1486"/>
      <c r="W34" s="1271"/>
      <c r="X34" s="1511"/>
      <c r="Y34" s="1273"/>
      <c r="Z34" s="1512"/>
      <c r="AA34" s="1513"/>
      <c r="AB34" s="1512"/>
      <c r="AC34" s="1276"/>
      <c r="AD34" s="1276"/>
      <c r="AE34" s="1277"/>
      <c r="AF34" s="1278"/>
      <c r="AG34" s="1821"/>
      <c r="AH34" s="1279"/>
      <c r="AI34" s="1280"/>
      <c r="AJ34" s="1281"/>
      <c r="AK34" s="1282"/>
      <c r="AL34" s="1283"/>
      <c r="AM34" s="1284"/>
      <c r="AN34" s="1285"/>
      <c r="AO34" s="1286"/>
      <c r="AP34" s="1494"/>
      <c r="AQ34" s="1287"/>
      <c r="AR34" s="1288"/>
      <c r="AS34" s="1289"/>
      <c r="AT34" s="1515"/>
    </row>
    <row r="35" spans="1:46" s="1290" customFormat="1" ht="15.75" customHeight="1">
      <c r="A35" s="1591"/>
      <c r="B35" s="1265"/>
      <c r="C35" s="1291"/>
      <c r="D35" s="1265"/>
      <c r="E35" s="1265"/>
      <c r="F35" s="1265"/>
      <c r="G35" s="1265"/>
      <c r="H35" s="1292"/>
      <c r="I35" s="1267"/>
      <c r="J35" s="1268"/>
      <c r="K35" s="1068"/>
      <c r="L35" s="1071"/>
      <c r="M35" s="1354"/>
      <c r="N35" s="1354"/>
      <c r="O35" s="1485"/>
      <c r="P35" s="1269"/>
      <c r="Q35" s="1514"/>
      <c r="R35" s="1270"/>
      <c r="S35" s="1075"/>
      <c r="T35" s="1076"/>
      <c r="U35" s="1077"/>
      <c r="V35" s="1486"/>
      <c r="W35" s="1271"/>
      <c r="X35" s="1511"/>
      <c r="Y35" s="1273"/>
      <c r="Z35" s="1512"/>
      <c r="AA35" s="1513"/>
      <c r="AB35" s="1512"/>
      <c r="AC35" s="1276"/>
      <c r="AD35" s="1276"/>
      <c r="AE35" s="1277"/>
      <c r="AF35" s="1278"/>
      <c r="AG35" s="1821"/>
      <c r="AH35" s="1279"/>
      <c r="AI35" s="1280"/>
      <c r="AJ35" s="1281"/>
      <c r="AK35" s="1282"/>
      <c r="AL35" s="1283"/>
      <c r="AM35" s="1284"/>
      <c r="AN35" s="1285"/>
      <c r="AO35" s="1286"/>
      <c r="AP35" s="1494"/>
      <c r="AQ35" s="1287"/>
      <c r="AR35" s="1288"/>
      <c r="AS35" s="1289"/>
      <c r="AT35" s="1515"/>
    </row>
    <row r="36" spans="1:46" s="1290" customFormat="1" ht="15.75" customHeight="1">
      <c r="A36" s="1591"/>
      <c r="B36" s="1265"/>
      <c r="C36" s="1291"/>
      <c r="D36" s="1265"/>
      <c r="E36" s="1265"/>
      <c r="F36" s="1265"/>
      <c r="G36" s="1265"/>
      <c r="H36" s="1292"/>
      <c r="I36" s="1267"/>
      <c r="J36" s="1268"/>
      <c r="K36" s="1068"/>
      <c r="L36" s="1071"/>
      <c r="M36" s="1354"/>
      <c r="N36" s="1354"/>
      <c r="O36" s="1485"/>
      <c r="P36" s="1269"/>
      <c r="Q36" s="1514"/>
      <c r="R36" s="1270"/>
      <c r="S36" s="1075"/>
      <c r="T36" s="1076"/>
      <c r="U36" s="1077"/>
      <c r="V36" s="1486"/>
      <c r="W36" s="1271"/>
      <c r="X36" s="1511"/>
      <c r="Y36" s="1273"/>
      <c r="Z36" s="1512"/>
      <c r="AA36" s="1513"/>
      <c r="AB36" s="1512"/>
      <c r="AC36" s="1276"/>
      <c r="AD36" s="1276"/>
      <c r="AE36" s="1277"/>
      <c r="AF36" s="1278"/>
      <c r="AG36" s="1821"/>
      <c r="AH36" s="1279"/>
      <c r="AI36" s="1280"/>
      <c r="AJ36" s="1281"/>
      <c r="AK36" s="1282"/>
      <c r="AL36" s="1283"/>
      <c r="AM36" s="1284"/>
      <c r="AN36" s="1285"/>
      <c r="AO36" s="1286"/>
      <c r="AP36" s="1494"/>
      <c r="AQ36" s="1287"/>
      <c r="AR36" s="1288"/>
      <c r="AS36" s="1289"/>
      <c r="AT36" s="1515"/>
    </row>
    <row r="37" spans="1:46" s="1290" customFormat="1" ht="18.75" customHeight="1">
      <c r="A37" s="1591"/>
      <c r="B37" s="1265"/>
      <c r="C37" s="1291"/>
      <c r="D37" s="1265"/>
      <c r="E37" s="1265"/>
      <c r="F37" s="1265"/>
      <c r="G37" s="1265"/>
      <c r="H37" s="1292"/>
      <c r="I37" s="1293"/>
      <c r="J37" s="1268"/>
      <c r="K37" s="1069"/>
      <c r="L37" s="1072"/>
      <c r="M37" s="1354"/>
      <c r="N37" s="1354"/>
      <c r="O37" s="1485"/>
      <c r="P37" s="1269"/>
      <c r="Q37" s="1514"/>
      <c r="R37" s="1270"/>
      <c r="S37" s="1075"/>
      <c r="T37" s="1076"/>
      <c r="U37" s="1077"/>
      <c r="V37" s="1486"/>
      <c r="W37" s="1271"/>
      <c r="X37" s="1511"/>
      <c r="Y37" s="1273"/>
      <c r="Z37" s="1512"/>
      <c r="AA37" s="1513"/>
      <c r="AB37" s="1512"/>
      <c r="AC37" s="1276"/>
      <c r="AD37" s="1276"/>
      <c r="AE37" s="1277"/>
      <c r="AF37" s="1278"/>
      <c r="AG37" s="1821"/>
      <c r="AH37" s="1279"/>
      <c r="AI37" s="1280"/>
      <c r="AJ37" s="1281"/>
      <c r="AK37" s="1282"/>
      <c r="AL37" s="1283"/>
      <c r="AM37" s="1284"/>
      <c r="AN37" s="1285"/>
      <c r="AO37" s="1286"/>
      <c r="AP37" s="1494"/>
      <c r="AQ37" s="1287"/>
      <c r="AR37" s="1288"/>
      <c r="AS37" s="1289"/>
      <c r="AT37" s="1515"/>
    </row>
    <row r="38" spans="1:46" s="1290" customFormat="1" ht="18.75" customHeight="1">
      <c r="A38" s="1591"/>
      <c r="B38" s="1265"/>
      <c r="C38" s="1291"/>
      <c r="D38" s="1265"/>
      <c r="E38" s="1265"/>
      <c r="F38" s="1265"/>
      <c r="G38" s="1265"/>
      <c r="H38" s="1292"/>
      <c r="I38" s="1293"/>
      <c r="J38" s="1268"/>
      <c r="K38" s="1069"/>
      <c r="L38" s="1072"/>
      <c r="M38" s="1354"/>
      <c r="N38" s="1354"/>
      <c r="O38" s="1485"/>
      <c r="P38" s="1269"/>
      <c r="Q38" s="1514"/>
      <c r="R38" s="1270"/>
      <c r="S38" s="1075"/>
      <c r="T38" s="1076"/>
      <c r="U38" s="1077"/>
      <c r="V38" s="1486"/>
      <c r="W38" s="1271"/>
      <c r="X38" s="1511"/>
      <c r="Y38" s="1273"/>
      <c r="Z38" s="1512"/>
      <c r="AA38" s="1513"/>
      <c r="AB38" s="1512"/>
      <c r="AC38" s="1276"/>
      <c r="AD38" s="1276"/>
      <c r="AE38" s="1277"/>
      <c r="AF38" s="1278"/>
      <c r="AG38" s="1821"/>
      <c r="AH38" s="1279"/>
      <c r="AI38" s="1280"/>
      <c r="AJ38" s="1281"/>
      <c r="AK38" s="1282"/>
      <c r="AL38" s="1283"/>
      <c r="AM38" s="1284"/>
      <c r="AN38" s="1285"/>
      <c r="AO38" s="1286"/>
      <c r="AP38" s="1494"/>
      <c r="AQ38" s="1287"/>
      <c r="AR38" s="1288"/>
      <c r="AS38" s="1591"/>
      <c r="AT38" s="1265"/>
    </row>
    <row r="39" spans="1:46" s="1290" customFormat="1" ht="18.75" customHeight="1">
      <c r="A39" s="1591"/>
      <c r="B39" s="1265"/>
      <c r="C39" s="1291"/>
      <c r="D39" s="1265"/>
      <c r="E39" s="1265"/>
      <c r="F39" s="1265"/>
      <c r="G39" s="1265"/>
      <c r="H39" s="1292"/>
      <c r="I39" s="1293"/>
      <c r="J39" s="1268"/>
      <c r="K39" s="1069"/>
      <c r="L39" s="1072"/>
      <c r="M39" s="1354"/>
      <c r="N39" s="1354"/>
      <c r="O39" s="1485"/>
      <c r="P39" s="1269"/>
      <c r="Q39" s="1514"/>
      <c r="R39" s="1270"/>
      <c r="S39" s="1075"/>
      <c r="T39" s="1076"/>
      <c r="U39" s="1077"/>
      <c r="V39" s="1486"/>
      <c r="W39" s="1271"/>
      <c r="X39" s="1511"/>
      <c r="Y39" s="1273"/>
      <c r="Z39" s="1512"/>
      <c r="AA39" s="1513"/>
      <c r="AB39" s="1512"/>
      <c r="AC39" s="1276"/>
      <c r="AD39" s="1276"/>
      <c r="AE39" s="1277"/>
      <c r="AF39" s="1278"/>
      <c r="AG39" s="1821"/>
      <c r="AH39" s="1279"/>
      <c r="AI39" s="1280"/>
      <c r="AJ39" s="1281"/>
      <c r="AK39" s="1282"/>
      <c r="AL39" s="1283"/>
      <c r="AM39" s="1284"/>
      <c r="AN39" s="1285"/>
      <c r="AO39" s="1286"/>
      <c r="AP39" s="1494"/>
      <c r="AQ39" s="1287"/>
      <c r="AR39" s="1288"/>
      <c r="AS39" s="1294"/>
      <c r="AT39" s="1295"/>
    </row>
    <row r="40" spans="1:46" s="1290" customFormat="1" ht="18.75" customHeight="1">
      <c r="A40" s="1591"/>
      <c r="B40" s="1265"/>
      <c r="C40" s="1291"/>
      <c r="D40" s="1265"/>
      <c r="E40" s="1265"/>
      <c r="F40" s="1265"/>
      <c r="G40" s="1265"/>
      <c r="H40" s="1292"/>
      <c r="I40" s="1293"/>
      <c r="J40" s="1268"/>
      <c r="K40" s="1069"/>
      <c r="L40" s="1072"/>
      <c r="M40" s="1354"/>
      <c r="N40" s="1354"/>
      <c r="O40" s="1485"/>
      <c r="P40" s="1269"/>
      <c r="Q40" s="1514"/>
      <c r="R40" s="1270"/>
      <c r="S40" s="1075"/>
      <c r="T40" s="1076"/>
      <c r="U40" s="1077"/>
      <c r="V40" s="1486"/>
      <c r="W40" s="1271"/>
      <c r="X40" s="1511"/>
      <c r="Y40" s="1273"/>
      <c r="Z40" s="1512"/>
      <c r="AA40" s="1513"/>
      <c r="AB40" s="1512"/>
      <c r="AC40" s="1276"/>
      <c r="AD40" s="1276"/>
      <c r="AE40" s="1277"/>
      <c r="AF40" s="1278"/>
      <c r="AG40" s="1821"/>
      <c r="AH40" s="1279"/>
      <c r="AI40" s="1280"/>
      <c r="AJ40" s="1281"/>
      <c r="AK40" s="1282"/>
      <c r="AL40" s="1283"/>
      <c r="AM40" s="1284"/>
      <c r="AN40" s="1285"/>
      <c r="AO40" s="1286"/>
      <c r="AP40" s="1494"/>
      <c r="AQ40" s="1287"/>
      <c r="AR40" s="1288"/>
      <c r="AS40" s="1294"/>
      <c r="AT40" s="1295"/>
    </row>
    <row r="41" spans="1:46" s="1290" customFormat="1" ht="18.75" customHeight="1">
      <c r="A41" s="1591"/>
      <c r="B41" s="1265"/>
      <c r="C41" s="1291"/>
      <c r="D41" s="1265"/>
      <c r="E41" s="1265"/>
      <c r="F41" s="1265"/>
      <c r="G41" s="1265"/>
      <c r="H41" s="1292"/>
      <c r="I41" s="1293"/>
      <c r="J41" s="1268"/>
      <c r="K41" s="1069"/>
      <c r="L41" s="1072"/>
      <c r="M41" s="1354"/>
      <c r="N41" s="1354"/>
      <c r="O41" s="1485"/>
      <c r="P41" s="1269"/>
      <c r="Q41" s="1514"/>
      <c r="R41" s="1270"/>
      <c r="S41" s="1075"/>
      <c r="T41" s="1076"/>
      <c r="U41" s="1077"/>
      <c r="V41" s="1486"/>
      <c r="W41" s="1271"/>
      <c r="X41" s="1511"/>
      <c r="Y41" s="1273"/>
      <c r="Z41" s="1512"/>
      <c r="AA41" s="1513"/>
      <c r="AB41" s="1512"/>
      <c r="AC41" s="1276"/>
      <c r="AD41" s="1276"/>
      <c r="AE41" s="1277"/>
      <c r="AF41" s="1278"/>
      <c r="AG41" s="1821"/>
      <c r="AH41" s="1279"/>
      <c r="AI41" s="1280"/>
      <c r="AJ41" s="1281"/>
      <c r="AK41" s="1282"/>
      <c r="AL41" s="1283"/>
      <c r="AM41" s="1284"/>
      <c r="AN41" s="1285"/>
      <c r="AO41" s="1286"/>
      <c r="AP41" s="1494"/>
      <c r="AQ41" s="1287"/>
      <c r="AR41" s="1288"/>
      <c r="AS41" s="1294"/>
      <c r="AT41" s="1295"/>
    </row>
    <row r="42" spans="1:46" s="1290" customFormat="1" ht="18.75" customHeight="1">
      <c r="A42" s="1591"/>
      <c r="B42" s="1265"/>
      <c r="C42" s="1291"/>
      <c r="D42" s="1265"/>
      <c r="E42" s="1265"/>
      <c r="F42" s="1265"/>
      <c r="G42" s="1265"/>
      <c r="H42" s="1292"/>
      <c r="I42" s="1293"/>
      <c r="J42" s="1268"/>
      <c r="K42" s="1069"/>
      <c r="L42" s="1072"/>
      <c r="M42" s="1354"/>
      <c r="N42" s="1354"/>
      <c r="O42" s="1485"/>
      <c r="P42" s="1269"/>
      <c r="Q42" s="1514"/>
      <c r="R42" s="1270"/>
      <c r="S42" s="1075"/>
      <c r="T42" s="1076"/>
      <c r="U42" s="1077"/>
      <c r="V42" s="1486"/>
      <c r="W42" s="1271"/>
      <c r="X42" s="1511"/>
      <c r="Y42" s="1273"/>
      <c r="Z42" s="1512"/>
      <c r="AA42" s="1513"/>
      <c r="AB42" s="1512"/>
      <c r="AC42" s="1276"/>
      <c r="AD42" s="1276"/>
      <c r="AE42" s="1277"/>
      <c r="AF42" s="1278"/>
      <c r="AG42" s="1821"/>
      <c r="AH42" s="1279"/>
      <c r="AI42" s="1280"/>
      <c r="AJ42" s="1281"/>
      <c r="AK42" s="1282"/>
      <c r="AL42" s="1283"/>
      <c r="AM42" s="1284"/>
      <c r="AN42" s="1285"/>
      <c r="AO42" s="1286"/>
      <c r="AP42" s="1494"/>
      <c r="AQ42" s="1287"/>
      <c r="AR42" s="1288"/>
      <c r="AS42" s="1294"/>
      <c r="AT42" s="1295"/>
    </row>
    <row r="43" spans="1:46" s="1290" customFormat="1" ht="18.75" customHeight="1">
      <c r="A43" s="1591"/>
      <c r="B43" s="1265"/>
      <c r="C43" s="1291"/>
      <c r="D43" s="1265"/>
      <c r="E43" s="1265"/>
      <c r="F43" s="1265"/>
      <c r="G43" s="1265"/>
      <c r="H43" s="1292"/>
      <c r="I43" s="1293"/>
      <c r="J43" s="1268"/>
      <c r="K43" s="1078"/>
      <c r="L43" s="1079"/>
      <c r="M43" s="1354"/>
      <c r="N43" s="1354"/>
      <c r="O43" s="1485"/>
      <c r="P43" s="1269"/>
      <c r="Q43" s="1510"/>
      <c r="R43" s="1270"/>
      <c r="S43" s="1075"/>
      <c r="T43" s="1076"/>
      <c r="U43" s="1077"/>
      <c r="V43" s="1486"/>
      <c r="W43" s="1271"/>
      <c r="X43" s="1511"/>
      <c r="Y43" s="1273"/>
      <c r="Z43" s="1512"/>
      <c r="AA43" s="1513"/>
      <c r="AB43" s="1512"/>
      <c r="AC43" s="1276"/>
      <c r="AD43" s="1276"/>
      <c r="AE43" s="1277"/>
      <c r="AF43" s="1278"/>
      <c r="AG43" s="1821"/>
      <c r="AH43" s="1279"/>
      <c r="AI43" s="1280"/>
      <c r="AJ43" s="1281"/>
      <c r="AK43" s="1282"/>
      <c r="AL43" s="1283"/>
      <c r="AM43" s="1284"/>
      <c r="AN43" s="1285"/>
      <c r="AO43" s="1286"/>
      <c r="AP43" s="1494"/>
      <c r="AQ43" s="1287"/>
      <c r="AR43" s="1288"/>
      <c r="AS43" s="1289"/>
      <c r="AT43" s="1515"/>
    </row>
    <row r="44" spans="1:46" s="1290" customFormat="1" ht="18.75" customHeight="1">
      <c r="A44" s="1591"/>
      <c r="B44" s="1265"/>
      <c r="C44" s="1291"/>
      <c r="D44" s="1265"/>
      <c r="E44" s="1265"/>
      <c r="F44" s="1265"/>
      <c r="G44" s="1265"/>
      <c r="H44" s="1292"/>
      <c r="I44" s="1293"/>
      <c r="J44" s="1268"/>
      <c r="K44" s="1078"/>
      <c r="L44" s="1079"/>
      <c r="M44" s="1354"/>
      <c r="N44" s="1354"/>
      <c r="O44" s="1485"/>
      <c r="P44" s="1269"/>
      <c r="Q44" s="1510"/>
      <c r="R44" s="1270"/>
      <c r="S44" s="1075"/>
      <c r="T44" s="1076"/>
      <c r="U44" s="1077"/>
      <c r="V44" s="1486"/>
      <c r="W44" s="1271"/>
      <c r="X44" s="1511"/>
      <c r="Y44" s="1273"/>
      <c r="Z44" s="1512"/>
      <c r="AA44" s="1513"/>
      <c r="AB44" s="1512"/>
      <c r="AC44" s="1276"/>
      <c r="AD44" s="1276"/>
      <c r="AE44" s="1277"/>
      <c r="AF44" s="1278"/>
      <c r="AG44" s="1821"/>
      <c r="AH44" s="1279"/>
      <c r="AI44" s="1280"/>
      <c r="AJ44" s="1281"/>
      <c r="AK44" s="1282"/>
      <c r="AL44" s="1283"/>
      <c r="AM44" s="1284"/>
      <c r="AN44" s="1285"/>
      <c r="AO44" s="1286"/>
      <c r="AP44" s="1494"/>
      <c r="AQ44" s="1287"/>
      <c r="AR44" s="1288"/>
      <c r="AS44" s="1289"/>
      <c r="AT44" s="1515"/>
    </row>
    <row r="45" spans="1:46" s="1290" customFormat="1" ht="18.75" customHeight="1">
      <c r="A45" s="1591"/>
      <c r="B45" s="1265"/>
      <c r="C45" s="1291"/>
      <c r="D45" s="1265"/>
      <c r="E45" s="1265"/>
      <c r="F45" s="1265"/>
      <c r="G45" s="1265"/>
      <c r="H45" s="1292"/>
      <c r="I45" s="1293"/>
      <c r="J45" s="1268"/>
      <c r="K45" s="1078"/>
      <c r="L45" s="1079"/>
      <c r="M45" s="1354"/>
      <c r="N45" s="1354"/>
      <c r="O45" s="1485"/>
      <c r="P45" s="1269"/>
      <c r="Q45" s="1510"/>
      <c r="R45" s="1270"/>
      <c r="S45" s="1075"/>
      <c r="T45" s="1076"/>
      <c r="U45" s="1077"/>
      <c r="V45" s="1486"/>
      <c r="W45" s="1271"/>
      <c r="X45" s="1511"/>
      <c r="Y45" s="1273"/>
      <c r="Z45" s="1512"/>
      <c r="AA45" s="1513"/>
      <c r="AB45" s="1512"/>
      <c r="AC45" s="1276"/>
      <c r="AD45" s="1276"/>
      <c r="AE45" s="1277"/>
      <c r="AF45" s="1278"/>
      <c r="AG45" s="1821"/>
      <c r="AH45" s="1279"/>
      <c r="AI45" s="1280"/>
      <c r="AJ45" s="1281"/>
      <c r="AK45" s="1282"/>
      <c r="AL45" s="1283"/>
      <c r="AM45" s="1284"/>
      <c r="AN45" s="1285"/>
      <c r="AO45" s="1286"/>
      <c r="AP45" s="1494"/>
      <c r="AQ45" s="1287"/>
      <c r="AR45" s="1288"/>
      <c r="AS45" s="1297"/>
      <c r="AT45" s="1822"/>
    </row>
    <row r="46" spans="1:46" s="1290" customFormat="1" ht="18.75" customHeight="1">
      <c r="A46" s="1591"/>
      <c r="B46" s="1265"/>
      <c r="C46" s="1291"/>
      <c r="D46" s="1265"/>
      <c r="E46" s="1265"/>
      <c r="F46" s="1265"/>
      <c r="G46" s="1265"/>
      <c r="H46" s="1292"/>
      <c r="I46" s="1293"/>
      <c r="J46" s="1268"/>
      <c r="K46" s="1078"/>
      <c r="L46" s="1079"/>
      <c r="M46" s="1354"/>
      <c r="N46" s="1354"/>
      <c r="O46" s="1485"/>
      <c r="P46" s="1269"/>
      <c r="Q46" s="1510"/>
      <c r="R46" s="1270"/>
      <c r="S46" s="1075"/>
      <c r="T46" s="1076"/>
      <c r="U46" s="1077"/>
      <c r="V46" s="1486"/>
      <c r="W46" s="1271"/>
      <c r="X46" s="1511"/>
      <c r="Y46" s="1273"/>
      <c r="Z46" s="1512"/>
      <c r="AA46" s="1513"/>
      <c r="AB46" s="1512"/>
      <c r="AC46" s="1276"/>
      <c r="AD46" s="1276"/>
      <c r="AE46" s="1277"/>
      <c r="AF46" s="1278"/>
      <c r="AG46" s="1821"/>
      <c r="AH46" s="1279"/>
      <c r="AI46" s="1280"/>
      <c r="AJ46" s="1281"/>
      <c r="AK46" s="1282"/>
      <c r="AL46" s="1283"/>
      <c r="AM46" s="1284"/>
      <c r="AN46" s="1285"/>
      <c r="AO46" s="1286"/>
      <c r="AP46" s="1494"/>
      <c r="AQ46" s="1287"/>
      <c r="AR46" s="1288"/>
      <c r="AS46" s="1297"/>
      <c r="AT46" s="1822"/>
    </row>
    <row r="47" spans="1:46" s="1290" customFormat="1" ht="18.75" customHeight="1">
      <c r="A47" s="1591"/>
      <c r="B47" s="1265"/>
      <c r="C47" s="1291"/>
      <c r="D47" s="1265"/>
      <c r="E47" s="1265"/>
      <c r="F47" s="1265"/>
      <c r="G47" s="1265"/>
      <c r="H47" s="1292"/>
      <c r="I47" s="1293"/>
      <c r="J47" s="1268"/>
      <c r="K47" s="1078"/>
      <c r="L47" s="1079"/>
      <c r="M47" s="1354"/>
      <c r="N47" s="1354"/>
      <c r="O47" s="1485"/>
      <c r="P47" s="1269"/>
      <c r="Q47" s="1510"/>
      <c r="R47" s="1270"/>
      <c r="S47" s="1075"/>
      <c r="T47" s="1076"/>
      <c r="U47" s="1077"/>
      <c r="V47" s="1486"/>
      <c r="W47" s="1271"/>
      <c r="X47" s="1511"/>
      <c r="Y47" s="1273"/>
      <c r="Z47" s="1512"/>
      <c r="AA47" s="1513"/>
      <c r="AB47" s="1512"/>
      <c r="AC47" s="1276"/>
      <c r="AD47" s="1276"/>
      <c r="AE47" s="1277"/>
      <c r="AF47" s="1278"/>
      <c r="AG47" s="1821"/>
      <c r="AH47" s="1279"/>
      <c r="AI47" s="1280"/>
      <c r="AJ47" s="1281"/>
      <c r="AK47" s="1282"/>
      <c r="AL47" s="1283"/>
      <c r="AM47" s="1284"/>
      <c r="AN47" s="1285"/>
      <c r="AO47" s="1286"/>
      <c r="AP47" s="1494"/>
      <c r="AQ47" s="1287"/>
      <c r="AR47" s="1288"/>
      <c r="AS47" s="1297"/>
      <c r="AT47" s="1822"/>
    </row>
    <row r="48" spans="1:46" s="1290" customFormat="1" ht="18.75" customHeight="1">
      <c r="A48" s="1591"/>
      <c r="B48" s="1265"/>
      <c r="C48" s="1291"/>
      <c r="D48" s="1265"/>
      <c r="E48" s="1265"/>
      <c r="F48" s="1265"/>
      <c r="G48" s="1265"/>
      <c r="H48" s="1292"/>
      <c r="I48" s="1293"/>
      <c r="J48" s="1268"/>
      <c r="K48" s="1078"/>
      <c r="L48" s="1079"/>
      <c r="M48" s="1354"/>
      <c r="N48" s="1354"/>
      <c r="O48" s="1485"/>
      <c r="P48" s="1269"/>
      <c r="Q48" s="1510"/>
      <c r="R48" s="1270"/>
      <c r="S48" s="1075"/>
      <c r="T48" s="1076"/>
      <c r="U48" s="1077"/>
      <c r="V48" s="1486"/>
      <c r="W48" s="1271"/>
      <c r="X48" s="1511"/>
      <c r="Y48" s="1273"/>
      <c r="Z48" s="1512"/>
      <c r="AA48" s="1513"/>
      <c r="AB48" s="1512"/>
      <c r="AC48" s="1276"/>
      <c r="AD48" s="1276"/>
      <c r="AE48" s="1277"/>
      <c r="AF48" s="1278"/>
      <c r="AG48" s="1821"/>
      <c r="AH48" s="1279"/>
      <c r="AI48" s="1280"/>
      <c r="AJ48" s="1281"/>
      <c r="AK48" s="1282"/>
      <c r="AL48" s="1283"/>
      <c r="AM48" s="1284"/>
      <c r="AN48" s="1285"/>
      <c r="AO48" s="1286"/>
      <c r="AP48" s="1494"/>
      <c r="AQ48" s="1287"/>
      <c r="AR48" s="1288"/>
      <c r="AS48" s="1297"/>
      <c r="AT48" s="1822"/>
    </row>
    <row r="49" spans="1:46" s="1290" customFormat="1" ht="18.75" customHeight="1">
      <c r="A49" s="1591"/>
      <c r="B49" s="1265"/>
      <c r="C49" s="1291"/>
      <c r="D49" s="1265"/>
      <c r="E49" s="1265"/>
      <c r="F49" s="1265"/>
      <c r="G49" s="1265"/>
      <c r="H49" s="1292"/>
      <c r="I49" s="1293"/>
      <c r="J49" s="1268"/>
      <c r="K49" s="1078"/>
      <c r="L49" s="1079"/>
      <c r="M49" s="1354"/>
      <c r="N49" s="1354"/>
      <c r="O49" s="1485"/>
      <c r="P49" s="1269"/>
      <c r="Q49" s="1510"/>
      <c r="R49" s="1270"/>
      <c r="S49" s="1075"/>
      <c r="T49" s="1076"/>
      <c r="U49" s="1077"/>
      <c r="V49" s="1486"/>
      <c r="W49" s="1271"/>
      <c r="X49" s="1511"/>
      <c r="Y49" s="1273"/>
      <c r="Z49" s="1512"/>
      <c r="AA49" s="1513"/>
      <c r="AB49" s="1512"/>
      <c r="AC49" s="1276"/>
      <c r="AD49" s="1276"/>
      <c r="AE49" s="1277"/>
      <c r="AF49" s="1278"/>
      <c r="AG49" s="1821"/>
      <c r="AH49" s="1279"/>
      <c r="AI49" s="1280"/>
      <c r="AJ49" s="1281"/>
      <c r="AK49" s="1282"/>
      <c r="AL49" s="1283"/>
      <c r="AM49" s="1284"/>
      <c r="AN49" s="1285"/>
      <c r="AO49" s="1286"/>
      <c r="AP49" s="1494"/>
      <c r="AQ49" s="1287"/>
      <c r="AR49" s="1288"/>
      <c r="AS49" s="1297"/>
      <c r="AT49" s="1822"/>
    </row>
    <row r="50" spans="1:46" s="1290" customFormat="1" ht="18.75" customHeight="1">
      <c r="A50" s="1591"/>
      <c r="B50" s="1265"/>
      <c r="C50" s="1291"/>
      <c r="D50" s="1265"/>
      <c r="E50" s="1265"/>
      <c r="F50" s="1265"/>
      <c r="G50" s="1265"/>
      <c r="H50" s="1292"/>
      <c r="I50" s="1293"/>
      <c r="J50" s="1268"/>
      <c r="K50" s="1078"/>
      <c r="L50" s="1079"/>
      <c r="M50" s="1354"/>
      <c r="N50" s="1354"/>
      <c r="O50" s="1485"/>
      <c r="P50" s="1269"/>
      <c r="Q50" s="1510"/>
      <c r="R50" s="1270"/>
      <c r="S50" s="1075"/>
      <c r="T50" s="1076"/>
      <c r="U50" s="1077"/>
      <c r="V50" s="1486"/>
      <c r="W50" s="1271"/>
      <c r="X50" s="1511"/>
      <c r="Y50" s="1273"/>
      <c r="Z50" s="1512"/>
      <c r="AA50" s="1513"/>
      <c r="AB50" s="1512"/>
      <c r="AC50" s="1276"/>
      <c r="AD50" s="1276"/>
      <c r="AE50" s="1277"/>
      <c r="AF50" s="1278"/>
      <c r="AG50" s="1821"/>
      <c r="AH50" s="1279"/>
      <c r="AI50" s="1280"/>
      <c r="AJ50" s="1281"/>
      <c r="AK50" s="1282"/>
      <c r="AL50" s="1283"/>
      <c r="AM50" s="1284"/>
      <c r="AN50" s="1285"/>
      <c r="AO50" s="1286"/>
      <c r="AP50" s="1494"/>
      <c r="AQ50" s="1287"/>
      <c r="AR50" s="1288"/>
      <c r="AS50" s="1297"/>
      <c r="AT50" s="1822"/>
    </row>
    <row r="51" spans="1:46" s="1290" customFormat="1" ht="18.75" customHeight="1">
      <c r="A51" s="1591"/>
      <c r="B51" s="1265"/>
      <c r="C51" s="1291"/>
      <c r="D51" s="1265"/>
      <c r="E51" s="1265"/>
      <c r="F51" s="1265"/>
      <c r="G51" s="1265"/>
      <c r="H51" s="1292"/>
      <c r="I51" s="1293"/>
      <c r="J51" s="1268"/>
      <c r="K51" s="1078"/>
      <c r="L51" s="1079"/>
      <c r="M51" s="1354"/>
      <c r="N51" s="1354"/>
      <c r="O51" s="1485"/>
      <c r="P51" s="1269"/>
      <c r="Q51" s="1510"/>
      <c r="R51" s="1270"/>
      <c r="S51" s="1075"/>
      <c r="T51" s="1076"/>
      <c r="U51" s="1077"/>
      <c r="V51" s="1486"/>
      <c r="W51" s="1271"/>
      <c r="X51" s="1511"/>
      <c r="Y51" s="1273"/>
      <c r="Z51" s="1512"/>
      <c r="AA51" s="1513"/>
      <c r="AB51" s="1512"/>
      <c r="AC51" s="1276"/>
      <c r="AD51" s="1276"/>
      <c r="AE51" s="1277"/>
      <c r="AF51" s="1278"/>
      <c r="AG51" s="1821"/>
      <c r="AH51" s="1279"/>
      <c r="AI51" s="1280"/>
      <c r="AJ51" s="1281"/>
      <c r="AK51" s="1282"/>
      <c r="AL51" s="1283"/>
      <c r="AM51" s="1284"/>
      <c r="AN51" s="1285"/>
      <c r="AO51" s="1286"/>
      <c r="AP51" s="1494"/>
      <c r="AQ51" s="1287"/>
      <c r="AR51" s="1288"/>
      <c r="AS51" s="1297"/>
      <c r="AT51" s="1822"/>
    </row>
    <row r="52" spans="1:46" s="1290" customFormat="1" ht="18.75" customHeight="1">
      <c r="A52" s="1591"/>
      <c r="B52" s="1265"/>
      <c r="C52" s="1291"/>
      <c r="D52" s="1265"/>
      <c r="E52" s="1265"/>
      <c r="F52" s="1265"/>
      <c r="G52" s="1265"/>
      <c r="H52" s="1292"/>
      <c r="I52" s="1293"/>
      <c r="J52" s="1268"/>
      <c r="K52" s="1078"/>
      <c r="L52" s="1079"/>
      <c r="M52" s="1354"/>
      <c r="N52" s="1354"/>
      <c r="O52" s="1485"/>
      <c r="P52" s="1269"/>
      <c r="Q52" s="1510"/>
      <c r="R52" s="1270"/>
      <c r="S52" s="1075"/>
      <c r="T52" s="1076"/>
      <c r="U52" s="1077"/>
      <c r="V52" s="1486"/>
      <c r="W52" s="1271"/>
      <c r="X52" s="1511"/>
      <c r="Y52" s="1273"/>
      <c r="Z52" s="1512"/>
      <c r="AA52" s="1513"/>
      <c r="AB52" s="1512"/>
      <c r="AC52" s="1276"/>
      <c r="AD52" s="1276"/>
      <c r="AE52" s="1277"/>
      <c r="AF52" s="1278"/>
      <c r="AG52" s="1821"/>
      <c r="AH52" s="1279"/>
      <c r="AI52" s="1280"/>
      <c r="AJ52" s="1281"/>
      <c r="AK52" s="1282"/>
      <c r="AL52" s="1283"/>
      <c r="AM52" s="1284"/>
      <c r="AN52" s="1285"/>
      <c r="AO52" s="1286"/>
      <c r="AP52" s="1494"/>
      <c r="AQ52" s="1287"/>
      <c r="AR52" s="1288"/>
      <c r="AS52" s="1297"/>
      <c r="AT52" s="1822"/>
    </row>
    <row r="53" spans="1:46" s="1290" customFormat="1" ht="18.75" customHeight="1">
      <c r="A53" s="1591"/>
      <c r="B53" s="1265"/>
      <c r="C53" s="1291"/>
      <c r="D53" s="1265"/>
      <c r="E53" s="1265"/>
      <c r="F53" s="1265"/>
      <c r="G53" s="1265"/>
      <c r="H53" s="1292"/>
      <c r="I53" s="1293"/>
      <c r="J53" s="1268"/>
      <c r="K53" s="1078"/>
      <c r="L53" s="1079"/>
      <c r="M53" s="1354"/>
      <c r="N53" s="1354"/>
      <c r="O53" s="1485"/>
      <c r="P53" s="1269"/>
      <c r="Q53" s="1510"/>
      <c r="R53" s="1270"/>
      <c r="S53" s="1075"/>
      <c r="T53" s="1076"/>
      <c r="U53" s="1077"/>
      <c r="V53" s="1486"/>
      <c r="W53" s="1271"/>
      <c r="X53" s="1511"/>
      <c r="Y53" s="1273"/>
      <c r="Z53" s="1512"/>
      <c r="AA53" s="1513"/>
      <c r="AB53" s="1512"/>
      <c r="AC53" s="1276"/>
      <c r="AD53" s="1276"/>
      <c r="AE53" s="1277"/>
      <c r="AF53" s="1278"/>
      <c r="AG53" s="1821"/>
      <c r="AH53" s="1279"/>
      <c r="AI53" s="1280"/>
      <c r="AJ53" s="1281"/>
      <c r="AK53" s="1282"/>
      <c r="AL53" s="1283"/>
      <c r="AM53" s="1284"/>
      <c r="AN53" s="1285"/>
      <c r="AO53" s="1286"/>
      <c r="AP53" s="1494"/>
      <c r="AQ53" s="1287"/>
      <c r="AR53" s="1288"/>
      <c r="AS53" s="1297"/>
      <c r="AT53" s="1822"/>
    </row>
    <row r="54" spans="1:46" s="1290" customFormat="1" ht="18.75" customHeight="1">
      <c r="A54" s="1591"/>
      <c r="B54" s="1265"/>
      <c r="C54" s="1291"/>
      <c r="D54" s="1265"/>
      <c r="E54" s="1265"/>
      <c r="F54" s="1265"/>
      <c r="G54" s="1265"/>
      <c r="H54" s="1292"/>
      <c r="I54" s="1293"/>
      <c r="J54" s="1268"/>
      <c r="K54" s="1078"/>
      <c r="L54" s="1079"/>
      <c r="M54" s="1354"/>
      <c r="N54" s="1354"/>
      <c r="O54" s="1485"/>
      <c r="P54" s="1269"/>
      <c r="Q54" s="1510"/>
      <c r="R54" s="1270"/>
      <c r="S54" s="1075"/>
      <c r="T54" s="1076"/>
      <c r="U54" s="1077"/>
      <c r="V54" s="1486"/>
      <c r="W54" s="1271"/>
      <c r="X54" s="1511"/>
      <c r="Y54" s="1273"/>
      <c r="Z54" s="1512"/>
      <c r="AA54" s="1513"/>
      <c r="AB54" s="1512"/>
      <c r="AC54" s="1276"/>
      <c r="AD54" s="1276"/>
      <c r="AE54" s="1277"/>
      <c r="AF54" s="1278"/>
      <c r="AG54" s="1821"/>
      <c r="AH54" s="1279"/>
      <c r="AI54" s="1280"/>
      <c r="AJ54" s="1281"/>
      <c r="AK54" s="1282"/>
      <c r="AL54" s="1283"/>
      <c r="AM54" s="1284"/>
      <c r="AN54" s="1285"/>
      <c r="AO54" s="1286"/>
      <c r="AP54" s="1494"/>
      <c r="AQ54" s="1287"/>
      <c r="AR54" s="1288"/>
      <c r="AS54" s="1297"/>
      <c r="AT54" s="1822"/>
    </row>
    <row r="55" spans="1:46" s="1290" customFormat="1" ht="18.75" customHeight="1">
      <c r="A55" s="1591"/>
      <c r="B55" s="1265"/>
      <c r="C55" s="1291"/>
      <c r="D55" s="1265"/>
      <c r="E55" s="1265"/>
      <c r="F55" s="1265"/>
      <c r="G55" s="1265"/>
      <c r="H55" s="1292"/>
      <c r="I55" s="1293"/>
      <c r="J55" s="1268"/>
      <c r="K55" s="1078"/>
      <c r="L55" s="1079"/>
      <c r="M55" s="1354"/>
      <c r="N55" s="1354"/>
      <c r="O55" s="1485"/>
      <c r="P55" s="1269"/>
      <c r="Q55" s="1510"/>
      <c r="R55" s="1270"/>
      <c r="S55" s="1075"/>
      <c r="T55" s="1076"/>
      <c r="U55" s="1077"/>
      <c r="V55" s="1486"/>
      <c r="W55" s="1271"/>
      <c r="X55" s="1511"/>
      <c r="Y55" s="1273"/>
      <c r="Z55" s="1512"/>
      <c r="AA55" s="1513"/>
      <c r="AB55" s="1512"/>
      <c r="AC55" s="1276"/>
      <c r="AD55" s="1276"/>
      <c r="AE55" s="1277"/>
      <c r="AF55" s="1278"/>
      <c r="AG55" s="1821"/>
      <c r="AH55" s="1279"/>
      <c r="AI55" s="1280"/>
      <c r="AJ55" s="1281"/>
      <c r="AK55" s="1282"/>
      <c r="AL55" s="1283"/>
      <c r="AM55" s="1284"/>
      <c r="AN55" s="1285"/>
      <c r="AO55" s="1286"/>
      <c r="AP55" s="1494"/>
      <c r="AQ55" s="1287"/>
      <c r="AR55" s="1288"/>
      <c r="AS55" s="1297"/>
      <c r="AT55" s="1822"/>
    </row>
    <row r="56" spans="1:46" s="1290" customFormat="1" ht="18.75" customHeight="1">
      <c r="A56" s="1591"/>
      <c r="B56" s="1265"/>
      <c r="C56" s="1291"/>
      <c r="D56" s="1265"/>
      <c r="E56" s="1265"/>
      <c r="F56" s="1265"/>
      <c r="G56" s="1265"/>
      <c r="H56" s="1292"/>
      <c r="I56" s="1293"/>
      <c r="J56" s="1268"/>
      <c r="K56" s="1078"/>
      <c r="L56" s="1079"/>
      <c r="M56" s="1354"/>
      <c r="N56" s="1354"/>
      <c r="O56" s="1485"/>
      <c r="P56" s="1269"/>
      <c r="Q56" s="1510"/>
      <c r="R56" s="1270"/>
      <c r="S56" s="1075"/>
      <c r="T56" s="1076"/>
      <c r="U56" s="1077"/>
      <c r="V56" s="1486"/>
      <c r="W56" s="1271"/>
      <c r="X56" s="1511"/>
      <c r="Y56" s="1273"/>
      <c r="Z56" s="1512"/>
      <c r="AA56" s="1513"/>
      <c r="AB56" s="1512"/>
      <c r="AC56" s="1276"/>
      <c r="AD56" s="1276"/>
      <c r="AE56" s="1277"/>
      <c r="AF56" s="1278"/>
      <c r="AG56" s="1821"/>
      <c r="AH56" s="1279"/>
      <c r="AI56" s="1280"/>
      <c r="AJ56" s="1281"/>
      <c r="AK56" s="1282"/>
      <c r="AL56" s="1283"/>
      <c r="AM56" s="1284"/>
      <c r="AN56" s="1285"/>
      <c r="AO56" s="1286"/>
      <c r="AP56" s="1494"/>
      <c r="AQ56" s="1287"/>
      <c r="AR56" s="1288"/>
      <c r="AS56" s="1297"/>
      <c r="AT56" s="1822"/>
    </row>
    <row r="57" spans="1:46" s="1290" customFormat="1" ht="18.75" customHeight="1">
      <c r="A57" s="1591"/>
      <c r="B57" s="1265"/>
      <c r="C57" s="1291"/>
      <c r="D57" s="1265"/>
      <c r="E57" s="1265"/>
      <c r="F57" s="1265"/>
      <c r="G57" s="1265"/>
      <c r="H57" s="1292"/>
      <c r="I57" s="1293"/>
      <c r="J57" s="1268"/>
      <c r="K57" s="1078"/>
      <c r="L57" s="1079"/>
      <c r="M57" s="1354"/>
      <c r="N57" s="1354"/>
      <c r="O57" s="1485"/>
      <c r="P57" s="1269"/>
      <c r="Q57" s="1510"/>
      <c r="R57" s="1270"/>
      <c r="S57" s="1075"/>
      <c r="T57" s="1076"/>
      <c r="U57" s="1077"/>
      <c r="V57" s="1486"/>
      <c r="W57" s="1271"/>
      <c r="X57" s="1511"/>
      <c r="Y57" s="1273"/>
      <c r="Z57" s="1512"/>
      <c r="AA57" s="1513"/>
      <c r="AB57" s="1512"/>
      <c r="AC57" s="1276"/>
      <c r="AD57" s="1276"/>
      <c r="AE57" s="1277"/>
      <c r="AF57" s="1278"/>
      <c r="AG57" s="1821"/>
      <c r="AH57" s="1279"/>
      <c r="AI57" s="1280"/>
      <c r="AJ57" s="1281"/>
      <c r="AK57" s="1282"/>
      <c r="AL57" s="1283"/>
      <c r="AM57" s="1284"/>
      <c r="AN57" s="1285"/>
      <c r="AO57" s="1286"/>
      <c r="AP57" s="1494"/>
      <c r="AQ57" s="1287"/>
      <c r="AR57" s="1288"/>
      <c r="AS57" s="1297"/>
      <c r="AT57" s="1822"/>
    </row>
    <row r="58" spans="1:46" s="1290" customFormat="1" ht="18.75" customHeight="1">
      <c r="A58" s="1591"/>
      <c r="B58" s="1265"/>
      <c r="C58" s="1291"/>
      <c r="D58" s="1265"/>
      <c r="E58" s="1265"/>
      <c r="F58" s="1265"/>
      <c r="G58" s="1265"/>
      <c r="H58" s="1292"/>
      <c r="I58" s="1293"/>
      <c r="J58" s="1268"/>
      <c r="K58" s="1078"/>
      <c r="L58" s="1079"/>
      <c r="M58" s="1079"/>
      <c r="N58" s="1233"/>
      <c r="O58" s="1485"/>
      <c r="P58" s="1269"/>
      <c r="Q58" s="1510"/>
      <c r="R58" s="1270"/>
      <c r="S58" s="1078"/>
      <c r="T58" s="1076"/>
      <c r="U58" s="1077"/>
      <c r="V58" s="1486"/>
      <c r="W58" s="1271"/>
      <c r="X58" s="1511"/>
      <c r="Y58" s="1273"/>
      <c r="Z58" s="1512"/>
      <c r="AA58" s="1513"/>
      <c r="AB58" s="1512"/>
      <c r="AC58" s="1276"/>
      <c r="AD58" s="1276"/>
      <c r="AE58" s="1277"/>
      <c r="AF58" s="1278"/>
      <c r="AG58" s="1821"/>
      <c r="AH58" s="1279"/>
      <c r="AI58" s="1280"/>
      <c r="AJ58" s="1281"/>
      <c r="AK58" s="1282"/>
      <c r="AL58" s="1283"/>
      <c r="AM58" s="1284"/>
      <c r="AN58" s="1285"/>
      <c r="AO58" s="1286"/>
      <c r="AP58" s="1494"/>
      <c r="AQ58" s="1287"/>
      <c r="AR58" s="1288"/>
      <c r="AS58" s="1297"/>
      <c r="AT58" s="1822"/>
    </row>
    <row r="59" spans="1:46" s="1290" customFormat="1" ht="18.75" customHeight="1">
      <c r="A59" s="1591"/>
      <c r="B59" s="1265"/>
      <c r="C59" s="1291"/>
      <c r="D59" s="1265"/>
      <c r="E59" s="1265"/>
      <c r="F59" s="1265"/>
      <c r="G59" s="1265"/>
      <c r="H59" s="1292"/>
      <c r="I59" s="1293"/>
      <c r="J59" s="1268"/>
      <c r="K59" s="1078"/>
      <c r="L59" s="1079"/>
      <c r="M59" s="1079"/>
      <c r="N59" s="1233"/>
      <c r="O59" s="1485"/>
      <c r="P59" s="1269"/>
      <c r="Q59" s="1510"/>
      <c r="R59" s="1270"/>
      <c r="S59" s="1075"/>
      <c r="T59" s="1076"/>
      <c r="U59" s="1077"/>
      <c r="V59" s="1486"/>
      <c r="W59" s="1271"/>
      <c r="X59" s="1511"/>
      <c r="Y59" s="1273"/>
      <c r="Z59" s="1512"/>
      <c r="AA59" s="1513"/>
      <c r="AB59" s="1512"/>
      <c r="AC59" s="1276"/>
      <c r="AD59" s="1276"/>
      <c r="AE59" s="1277"/>
      <c r="AF59" s="1278"/>
      <c r="AG59" s="1821"/>
      <c r="AH59" s="1279"/>
      <c r="AI59" s="1280"/>
      <c r="AJ59" s="1281"/>
      <c r="AK59" s="1282"/>
      <c r="AL59" s="1283"/>
      <c r="AM59" s="1284"/>
      <c r="AN59" s="1285"/>
      <c r="AO59" s="1286"/>
      <c r="AP59" s="1494"/>
      <c r="AQ59" s="1287"/>
      <c r="AR59" s="1288"/>
      <c r="AS59" s="1297"/>
      <c r="AT59" s="1822"/>
    </row>
    <row r="60" spans="1:46" s="1290" customFormat="1" ht="18.75" customHeight="1">
      <c r="A60" s="1591"/>
      <c r="B60" s="1265"/>
      <c r="C60" s="1291"/>
      <c r="D60" s="1265"/>
      <c r="E60" s="1265"/>
      <c r="F60" s="1265"/>
      <c r="G60" s="1265"/>
      <c r="H60" s="1292"/>
      <c r="I60" s="1293"/>
      <c r="J60" s="1268"/>
      <c r="K60" s="1078"/>
      <c r="L60" s="1079"/>
      <c r="M60" s="1079"/>
      <c r="N60" s="1354"/>
      <c r="O60" s="1485"/>
      <c r="P60" s="1269"/>
      <c r="Q60" s="1510"/>
      <c r="R60" s="1270"/>
      <c r="S60" s="1078"/>
      <c r="T60" s="1076"/>
      <c r="U60" s="1077"/>
      <c r="V60" s="1486"/>
      <c r="W60" s="1271"/>
      <c r="X60" s="1511"/>
      <c r="Y60" s="1273"/>
      <c r="Z60" s="1512"/>
      <c r="AA60" s="1513"/>
      <c r="AB60" s="1512"/>
      <c r="AC60" s="1276"/>
      <c r="AD60" s="1276"/>
      <c r="AE60" s="1277"/>
      <c r="AF60" s="1278"/>
      <c r="AG60" s="1821"/>
      <c r="AH60" s="1279"/>
      <c r="AI60" s="1280"/>
      <c r="AJ60" s="1281"/>
      <c r="AK60" s="1282"/>
      <c r="AL60" s="1283"/>
      <c r="AM60" s="1284"/>
      <c r="AN60" s="1285"/>
      <c r="AO60" s="1286"/>
      <c r="AP60" s="1494"/>
      <c r="AQ60" s="1287"/>
      <c r="AR60" s="1288"/>
      <c r="AS60" s="1297"/>
      <c r="AT60" s="1822"/>
    </row>
    <row r="61" spans="1:46" s="1290" customFormat="1" ht="18.75" customHeight="1">
      <c r="A61" s="1591"/>
      <c r="B61" s="1265"/>
      <c r="C61" s="1291"/>
      <c r="D61" s="1265"/>
      <c r="E61" s="1265"/>
      <c r="F61" s="1265"/>
      <c r="G61" s="1265"/>
      <c r="H61" s="1292"/>
      <c r="I61" s="1293"/>
      <c r="J61" s="1268"/>
      <c r="K61" s="1078"/>
      <c r="L61" s="1079"/>
      <c r="M61" s="1074"/>
      <c r="N61" s="1354"/>
      <c r="O61" s="1485"/>
      <c r="P61" s="1269"/>
      <c r="Q61" s="1510"/>
      <c r="R61" s="1270"/>
      <c r="S61" s="1075"/>
      <c r="T61" s="1076"/>
      <c r="U61" s="1077"/>
      <c r="V61" s="1486"/>
      <c r="W61" s="1271"/>
      <c r="X61" s="1511"/>
      <c r="Y61" s="1273"/>
      <c r="Z61" s="1512"/>
      <c r="AA61" s="1513"/>
      <c r="AB61" s="1512"/>
      <c r="AC61" s="1276"/>
      <c r="AD61" s="1276"/>
      <c r="AE61" s="1277"/>
      <c r="AF61" s="1278"/>
      <c r="AG61" s="1821"/>
      <c r="AH61" s="1279"/>
      <c r="AI61" s="1280"/>
      <c r="AJ61" s="1281"/>
      <c r="AK61" s="1282"/>
      <c r="AL61" s="1283"/>
      <c r="AM61" s="1284"/>
      <c r="AN61" s="1285"/>
      <c r="AO61" s="1286"/>
      <c r="AP61" s="1494"/>
      <c r="AQ61" s="1287"/>
      <c r="AR61" s="1288"/>
      <c r="AS61" s="1297"/>
      <c r="AT61" s="1822"/>
    </row>
    <row r="62" spans="1:46" s="1290" customFormat="1" ht="18.75" customHeight="1">
      <c r="A62" s="1591"/>
      <c r="B62" s="1265"/>
      <c r="C62" s="1291"/>
      <c r="D62" s="1265"/>
      <c r="E62" s="1265"/>
      <c r="F62" s="1265"/>
      <c r="G62" s="1265"/>
      <c r="H62" s="1292"/>
      <c r="I62" s="1299"/>
      <c r="J62" s="1268"/>
      <c r="K62" s="1078"/>
      <c r="L62" s="1079"/>
      <c r="M62" s="1354"/>
      <c r="N62" s="1354"/>
      <c r="O62" s="1485"/>
      <c r="P62" s="1269"/>
      <c r="Q62" s="1510"/>
      <c r="R62" s="1270"/>
      <c r="S62" s="1075"/>
      <c r="T62" s="1076"/>
      <c r="U62" s="1077"/>
      <c r="V62" s="1486"/>
      <c r="W62" s="1271"/>
      <c r="X62" s="1511"/>
      <c r="Y62" s="1273"/>
      <c r="Z62" s="1512"/>
      <c r="AA62" s="1513"/>
      <c r="AB62" s="1512"/>
      <c r="AC62" s="1276"/>
      <c r="AD62" s="1276"/>
      <c r="AE62" s="1277"/>
      <c r="AF62" s="1278"/>
      <c r="AG62" s="1821"/>
      <c r="AH62" s="1279"/>
      <c r="AI62" s="1280"/>
      <c r="AJ62" s="1281"/>
      <c r="AK62" s="1282"/>
      <c r="AL62" s="1283"/>
      <c r="AM62" s="1284"/>
      <c r="AN62" s="1285"/>
      <c r="AO62" s="1286"/>
      <c r="AP62" s="1494"/>
      <c r="AQ62" s="1287"/>
      <c r="AR62" s="1288"/>
      <c r="AS62" s="1297"/>
      <c r="AT62" s="1822"/>
    </row>
    <row r="63" spans="1:46" s="1290" customFormat="1" ht="18.75" customHeight="1">
      <c r="A63" s="1591"/>
      <c r="B63" s="1265"/>
      <c r="C63" s="1291"/>
      <c r="D63" s="1265"/>
      <c r="E63" s="1265"/>
      <c r="F63" s="1265"/>
      <c r="G63" s="1265"/>
      <c r="H63" s="1292"/>
      <c r="I63" s="1293"/>
      <c r="J63" s="1268"/>
      <c r="K63" s="1078"/>
      <c r="L63" s="1079"/>
      <c r="M63" s="1074"/>
      <c r="N63" s="1354"/>
      <c r="O63" s="1485"/>
      <c r="P63" s="1269"/>
      <c r="Q63" s="1510"/>
      <c r="R63" s="1270"/>
      <c r="S63" s="1075"/>
      <c r="T63" s="1076"/>
      <c r="U63" s="1077"/>
      <c r="V63" s="1486"/>
      <c r="W63" s="1271"/>
      <c r="X63" s="1511"/>
      <c r="Y63" s="1273"/>
      <c r="Z63" s="1512"/>
      <c r="AA63" s="1513"/>
      <c r="AB63" s="1512"/>
      <c r="AC63" s="1276"/>
      <c r="AD63" s="1276"/>
      <c r="AE63" s="1277"/>
      <c r="AF63" s="1278"/>
      <c r="AG63" s="1821"/>
      <c r="AH63" s="1279"/>
      <c r="AI63" s="1280"/>
      <c r="AJ63" s="1281"/>
      <c r="AK63" s="1282"/>
      <c r="AL63" s="1283"/>
      <c r="AM63" s="1284"/>
      <c r="AN63" s="1285"/>
      <c r="AO63" s="1286"/>
      <c r="AP63" s="1494"/>
      <c r="AQ63" s="1287"/>
      <c r="AR63" s="1288"/>
      <c r="AS63" s="1297"/>
      <c r="AT63" s="1822"/>
    </row>
    <row r="64" spans="1:46" s="1290" customFormat="1" ht="18.75" customHeight="1">
      <c r="A64" s="1591"/>
      <c r="B64" s="1265"/>
      <c r="C64" s="1291"/>
      <c r="D64" s="1265"/>
      <c r="E64" s="1265"/>
      <c r="F64" s="1265"/>
      <c r="G64" s="1265"/>
      <c r="H64" s="1292"/>
      <c r="I64" s="1293"/>
      <c r="J64" s="1268"/>
      <c r="K64" s="1078"/>
      <c r="L64" s="1079"/>
      <c r="M64" s="1067"/>
      <c r="N64" s="1354"/>
      <c r="O64" s="1485"/>
      <c r="P64" s="1269"/>
      <c r="Q64" s="1510"/>
      <c r="R64" s="1270"/>
      <c r="S64" s="1075"/>
      <c r="T64" s="1076"/>
      <c r="U64" s="1077"/>
      <c r="V64" s="1486"/>
      <c r="W64" s="1271"/>
      <c r="X64" s="1511"/>
      <c r="Y64" s="1273"/>
      <c r="Z64" s="1512"/>
      <c r="AA64" s="1513"/>
      <c r="AB64" s="1512"/>
      <c r="AC64" s="1276"/>
      <c r="AD64" s="1276"/>
      <c r="AE64" s="1277"/>
      <c r="AF64" s="1278"/>
      <c r="AG64" s="1821"/>
      <c r="AH64" s="1279"/>
      <c r="AI64" s="1280"/>
      <c r="AJ64" s="1281"/>
      <c r="AK64" s="1282"/>
      <c r="AL64" s="1283"/>
      <c r="AM64" s="1284"/>
      <c r="AN64" s="1285"/>
      <c r="AO64" s="1286"/>
      <c r="AP64" s="1494"/>
      <c r="AQ64" s="1287"/>
      <c r="AR64" s="1288"/>
      <c r="AS64" s="1591"/>
      <c r="AT64" s="1265"/>
    </row>
    <row r="65" spans="1:46" s="1290" customFormat="1" ht="18.75" customHeight="1">
      <c r="A65" s="1591"/>
      <c r="B65" s="1265"/>
      <c r="C65" s="1291"/>
      <c r="D65" s="1265"/>
      <c r="E65" s="1265"/>
      <c r="F65" s="1265"/>
      <c r="G65" s="1265"/>
      <c r="H65" s="1292"/>
      <c r="I65" s="1293"/>
      <c r="J65" s="1268"/>
      <c r="K65" s="1078"/>
      <c r="L65" s="1079"/>
      <c r="M65" s="1366"/>
      <c r="N65" s="1354"/>
      <c r="O65" s="1485"/>
      <c r="P65" s="1269"/>
      <c r="Q65" s="1510"/>
      <c r="R65" s="1270"/>
      <c r="S65" s="1075"/>
      <c r="T65" s="1076"/>
      <c r="U65" s="1077"/>
      <c r="V65" s="1486"/>
      <c r="W65" s="1271"/>
      <c r="X65" s="1511"/>
      <c r="Y65" s="1273"/>
      <c r="Z65" s="1512"/>
      <c r="AA65" s="1513"/>
      <c r="AB65" s="1512"/>
      <c r="AC65" s="1276"/>
      <c r="AD65" s="1276"/>
      <c r="AE65" s="1277"/>
      <c r="AF65" s="1278"/>
      <c r="AG65" s="1821"/>
      <c r="AH65" s="1279"/>
      <c r="AI65" s="1280"/>
      <c r="AJ65" s="1281"/>
      <c r="AK65" s="1282"/>
      <c r="AL65" s="1283"/>
      <c r="AM65" s="1284"/>
      <c r="AN65" s="1285"/>
      <c r="AO65" s="1286"/>
      <c r="AP65" s="1494"/>
      <c r="AQ65" s="1287"/>
      <c r="AR65" s="1288"/>
      <c r="AS65" s="1297"/>
      <c r="AT65" s="1822"/>
    </row>
    <row r="66" spans="1:46" s="1290" customFormat="1" ht="18.75" customHeight="1">
      <c r="A66" s="1591"/>
      <c r="B66" s="1265"/>
      <c r="C66" s="1291"/>
      <c r="D66" s="1265"/>
      <c r="E66" s="1265"/>
      <c r="F66" s="1265"/>
      <c r="G66" s="1265"/>
      <c r="H66" s="1292"/>
      <c r="I66" s="1293"/>
      <c r="J66" s="1268"/>
      <c r="K66" s="1078"/>
      <c r="L66" s="1079"/>
      <c r="M66" s="1067"/>
      <c r="N66" s="1354"/>
      <c r="O66" s="1485"/>
      <c r="P66" s="1269"/>
      <c r="Q66" s="1510"/>
      <c r="R66" s="1270"/>
      <c r="S66" s="1075"/>
      <c r="T66" s="1076"/>
      <c r="U66" s="1077"/>
      <c r="V66" s="1486"/>
      <c r="W66" s="1271"/>
      <c r="X66" s="1511"/>
      <c r="Y66" s="1273"/>
      <c r="Z66" s="1512"/>
      <c r="AA66" s="1513"/>
      <c r="AB66" s="1512"/>
      <c r="AC66" s="1276"/>
      <c r="AD66" s="1276"/>
      <c r="AE66" s="1277"/>
      <c r="AF66" s="1278"/>
      <c r="AG66" s="1821"/>
      <c r="AH66" s="1279"/>
      <c r="AI66" s="1280"/>
      <c r="AJ66" s="1281"/>
      <c r="AK66" s="1282"/>
      <c r="AL66" s="1283"/>
      <c r="AM66" s="1284"/>
      <c r="AN66" s="1285"/>
      <c r="AO66" s="1286"/>
      <c r="AP66" s="1494"/>
      <c r="AQ66" s="1287"/>
      <c r="AR66" s="1288"/>
      <c r="AS66" s="1297"/>
      <c r="AT66" s="1822"/>
    </row>
    <row r="67" spans="1:46" s="1290" customFormat="1" ht="18.75" customHeight="1">
      <c r="A67" s="1591"/>
      <c r="B67" s="1265"/>
      <c r="C67" s="1291"/>
      <c r="D67" s="1265"/>
      <c r="E67" s="1265"/>
      <c r="F67" s="1265"/>
      <c r="G67" s="1265"/>
      <c r="H67" s="1292"/>
      <c r="I67" s="1293"/>
      <c r="J67" s="1268"/>
      <c r="K67" s="1078"/>
      <c r="L67" s="1073"/>
      <c r="M67" s="1079"/>
      <c r="N67" s="1354"/>
      <c r="O67" s="1485"/>
      <c r="P67" s="1269"/>
      <c r="Q67" s="1510"/>
      <c r="R67" s="1270"/>
      <c r="S67" s="1075"/>
      <c r="T67" s="1076"/>
      <c r="U67" s="1077"/>
      <c r="V67" s="1486"/>
      <c r="W67" s="1271"/>
      <c r="X67" s="1511"/>
      <c r="Y67" s="1273"/>
      <c r="Z67" s="1512"/>
      <c r="AA67" s="1513"/>
      <c r="AB67" s="1512"/>
      <c r="AC67" s="1276"/>
      <c r="AD67" s="1276"/>
      <c r="AE67" s="1277"/>
      <c r="AF67" s="1278"/>
      <c r="AG67" s="1821"/>
      <c r="AH67" s="1279"/>
      <c r="AI67" s="1280"/>
      <c r="AJ67" s="1281"/>
      <c r="AK67" s="1282"/>
      <c r="AL67" s="1283"/>
      <c r="AM67" s="1284"/>
      <c r="AN67" s="1285"/>
      <c r="AO67" s="1286"/>
      <c r="AP67" s="1494"/>
      <c r="AQ67" s="1287"/>
      <c r="AR67" s="1288"/>
      <c r="AS67" s="1297"/>
      <c r="AT67" s="1822"/>
    </row>
    <row r="68" spans="1:46" s="1290" customFormat="1" ht="18.75" customHeight="1">
      <c r="A68" s="1591"/>
      <c r="B68" s="1265"/>
      <c r="C68" s="1291"/>
      <c r="D68" s="1265"/>
      <c r="E68" s="1265"/>
      <c r="F68" s="1265"/>
      <c r="G68" s="1265"/>
      <c r="H68" s="1292"/>
      <c r="I68" s="1293"/>
      <c r="J68" s="1268"/>
      <c r="K68" s="1078"/>
      <c r="L68" s="1073"/>
      <c r="M68" s="1079"/>
      <c r="N68" s="1354"/>
      <c r="O68" s="1485"/>
      <c r="P68" s="1269"/>
      <c r="Q68" s="1510"/>
      <c r="R68" s="1270"/>
      <c r="S68" s="1075"/>
      <c r="T68" s="1076"/>
      <c r="U68" s="1077"/>
      <c r="V68" s="1486"/>
      <c r="W68" s="1271"/>
      <c r="X68" s="1511"/>
      <c r="Y68" s="1273"/>
      <c r="Z68" s="1512"/>
      <c r="AA68" s="1513"/>
      <c r="AB68" s="1512"/>
      <c r="AC68" s="1276"/>
      <c r="AD68" s="1276"/>
      <c r="AE68" s="1277"/>
      <c r="AF68" s="1278"/>
      <c r="AG68" s="1821"/>
      <c r="AH68" s="1279"/>
      <c r="AI68" s="1280"/>
      <c r="AJ68" s="1281"/>
      <c r="AK68" s="1282"/>
      <c r="AL68" s="1283"/>
      <c r="AM68" s="1284"/>
      <c r="AN68" s="1285"/>
      <c r="AO68" s="1286"/>
      <c r="AP68" s="1494"/>
      <c r="AQ68" s="1287"/>
      <c r="AR68" s="1288"/>
      <c r="AS68" s="1297"/>
      <c r="AT68" s="1822"/>
    </row>
    <row r="69" spans="1:46" s="1290" customFormat="1" ht="19.5" customHeight="1">
      <c r="A69" s="1591"/>
      <c r="B69" s="1265"/>
      <c r="C69" s="1291"/>
      <c r="D69" s="1265"/>
      <c r="E69" s="1265"/>
      <c r="F69" s="1265"/>
      <c r="G69" s="1265"/>
      <c r="H69" s="1292"/>
      <c r="I69" s="1293"/>
      <c r="J69" s="1268"/>
      <c r="K69" s="1078"/>
      <c r="L69" s="1073"/>
      <c r="M69" s="1079"/>
      <c r="N69" s="1354"/>
      <c r="O69" s="1485"/>
      <c r="P69" s="1269"/>
      <c r="Q69" s="1510"/>
      <c r="R69" s="1270"/>
      <c r="S69" s="1075"/>
      <c r="T69" s="1076"/>
      <c r="U69" s="1077"/>
      <c r="V69" s="1486"/>
      <c r="W69" s="1271"/>
      <c r="X69" s="1511"/>
      <c r="Y69" s="1273"/>
      <c r="Z69" s="1512"/>
      <c r="AA69" s="1513"/>
      <c r="AB69" s="1512"/>
      <c r="AC69" s="1276"/>
      <c r="AD69" s="1276"/>
      <c r="AE69" s="1277"/>
      <c r="AF69" s="1278"/>
      <c r="AG69" s="1821"/>
      <c r="AH69" s="1279"/>
      <c r="AI69" s="1280"/>
      <c r="AJ69" s="1281"/>
      <c r="AK69" s="1282"/>
      <c r="AL69" s="1283"/>
      <c r="AM69" s="1284"/>
      <c r="AN69" s="1285"/>
      <c r="AO69" s="1286"/>
      <c r="AP69" s="1494"/>
      <c r="AQ69" s="1287"/>
      <c r="AR69" s="1288"/>
      <c r="AS69" s="1297"/>
      <c r="AT69" s="1822"/>
    </row>
    <row r="70" spans="1:46" s="1290" customFormat="1" ht="18.75" customHeight="1">
      <c r="A70" s="1591"/>
      <c r="B70" s="1265"/>
      <c r="C70" s="1291"/>
      <c r="D70" s="1265"/>
      <c r="E70" s="1265"/>
      <c r="F70" s="1265"/>
      <c r="G70" s="1265"/>
      <c r="H70" s="1292"/>
      <c r="I70" s="1293"/>
      <c r="J70" s="1268"/>
      <c r="K70" s="1078"/>
      <c r="L70" s="1073"/>
      <c r="M70" s="1079"/>
      <c r="N70" s="1354"/>
      <c r="O70" s="1485"/>
      <c r="P70" s="1269"/>
      <c r="Q70" s="1510"/>
      <c r="R70" s="1270"/>
      <c r="S70" s="1075"/>
      <c r="T70" s="1076"/>
      <c r="U70" s="1077"/>
      <c r="V70" s="1486"/>
      <c r="W70" s="1271"/>
      <c r="X70" s="1511"/>
      <c r="Y70" s="1273"/>
      <c r="Z70" s="1512"/>
      <c r="AA70" s="1513"/>
      <c r="AB70" s="1512"/>
      <c r="AC70" s="1276"/>
      <c r="AD70" s="1276"/>
      <c r="AE70" s="1277"/>
      <c r="AF70" s="1278"/>
      <c r="AG70" s="1821"/>
      <c r="AH70" s="1279"/>
      <c r="AI70" s="1280"/>
      <c r="AJ70" s="1281"/>
      <c r="AK70" s="1282"/>
      <c r="AL70" s="1283"/>
      <c r="AM70" s="1284"/>
      <c r="AN70" s="1285"/>
      <c r="AO70" s="1286"/>
      <c r="AP70" s="1494"/>
      <c r="AQ70" s="1287"/>
      <c r="AR70" s="1288"/>
      <c r="AS70" s="1297"/>
      <c r="AT70" s="1822"/>
    </row>
    <row r="71" spans="1:46" s="1290" customFormat="1" ht="18" customHeight="1">
      <c r="A71" s="1591"/>
      <c r="B71" s="1265"/>
      <c r="C71" s="1291"/>
      <c r="D71" s="1265"/>
      <c r="E71" s="1265"/>
      <c r="F71" s="1265"/>
      <c r="G71" s="1265"/>
      <c r="H71" s="1292"/>
      <c r="I71" s="1293"/>
      <c r="J71" s="1268"/>
      <c r="K71" s="1078"/>
      <c r="L71" s="1073"/>
      <c r="M71" s="1079"/>
      <c r="N71" s="1354"/>
      <c r="O71" s="1485"/>
      <c r="P71" s="1269"/>
      <c r="Q71" s="1510"/>
      <c r="R71" s="1270"/>
      <c r="S71" s="1075"/>
      <c r="T71" s="1076"/>
      <c r="U71" s="1077"/>
      <c r="V71" s="1486"/>
      <c r="W71" s="1271"/>
      <c r="X71" s="1511"/>
      <c r="Y71" s="1273"/>
      <c r="Z71" s="1512"/>
      <c r="AA71" s="1513"/>
      <c r="AB71" s="1512"/>
      <c r="AC71" s="1276"/>
      <c r="AD71" s="1276"/>
      <c r="AE71" s="1277"/>
      <c r="AF71" s="1278"/>
      <c r="AG71" s="1821"/>
      <c r="AH71" s="1279"/>
      <c r="AI71" s="1280"/>
      <c r="AJ71" s="1281"/>
      <c r="AK71" s="1282"/>
      <c r="AL71" s="1283"/>
      <c r="AM71" s="1284"/>
      <c r="AN71" s="1285"/>
      <c r="AO71" s="1286"/>
      <c r="AP71" s="1494"/>
      <c r="AQ71" s="1287"/>
      <c r="AR71" s="1288"/>
      <c r="AS71" s="1297"/>
      <c r="AT71" s="1822"/>
    </row>
    <row r="72" spans="1:46" s="1290" customFormat="1" ht="15.75" customHeight="1">
      <c r="A72" s="1591"/>
      <c r="B72" s="1265"/>
      <c r="C72" s="1291"/>
      <c r="D72" s="1265"/>
      <c r="E72" s="1265"/>
      <c r="F72" s="1265"/>
      <c r="G72" s="1265"/>
      <c r="H72" s="1292"/>
      <c r="I72" s="1293"/>
      <c r="J72" s="1268"/>
      <c r="K72" s="1078"/>
      <c r="L72" s="1073"/>
      <c r="M72" s="1079"/>
      <c r="N72" s="1354"/>
      <c r="O72" s="1485"/>
      <c r="P72" s="1269"/>
      <c r="Q72" s="1510"/>
      <c r="R72" s="1270"/>
      <c r="S72" s="1075"/>
      <c r="T72" s="1076"/>
      <c r="U72" s="1077"/>
      <c r="V72" s="1486"/>
      <c r="W72" s="1271"/>
      <c r="X72" s="1511"/>
      <c r="Y72" s="1273"/>
      <c r="Z72" s="1512"/>
      <c r="AA72" s="1513"/>
      <c r="AB72" s="1512"/>
      <c r="AC72" s="1276"/>
      <c r="AD72" s="1276"/>
      <c r="AE72" s="1277"/>
      <c r="AF72" s="1278"/>
      <c r="AG72" s="1821"/>
      <c r="AH72" s="1279"/>
      <c r="AI72" s="1280"/>
      <c r="AJ72" s="1281"/>
      <c r="AK72" s="1282"/>
      <c r="AL72" s="1283"/>
      <c r="AM72" s="1284"/>
      <c r="AN72" s="1285"/>
      <c r="AO72" s="1286"/>
      <c r="AP72" s="1494"/>
      <c r="AQ72" s="1287"/>
      <c r="AR72" s="1288"/>
      <c r="AS72" s="1297"/>
      <c r="AT72" s="1822"/>
    </row>
    <row r="73" spans="1:46" s="1290" customFormat="1" ht="17.25" customHeight="1">
      <c r="A73" s="1591"/>
      <c r="B73" s="1265"/>
      <c r="C73" s="1291"/>
      <c r="D73" s="1265"/>
      <c r="E73" s="1265"/>
      <c r="F73" s="1265"/>
      <c r="G73" s="1265"/>
      <c r="H73" s="1292"/>
      <c r="I73" s="1293"/>
      <c r="J73" s="1268"/>
      <c r="K73" s="1078"/>
      <c r="L73" s="1073"/>
      <c r="M73" s="1079"/>
      <c r="N73" s="1354"/>
      <c r="O73" s="1485"/>
      <c r="P73" s="1269"/>
      <c r="Q73" s="1510"/>
      <c r="R73" s="1270"/>
      <c r="S73" s="1075"/>
      <c r="T73" s="1076"/>
      <c r="U73" s="1077"/>
      <c r="V73" s="1486"/>
      <c r="W73" s="1271"/>
      <c r="X73" s="1511"/>
      <c r="Y73" s="1273"/>
      <c r="Z73" s="1512"/>
      <c r="AA73" s="1513"/>
      <c r="AB73" s="1512"/>
      <c r="AC73" s="1276"/>
      <c r="AD73" s="1276"/>
      <c r="AE73" s="1277"/>
      <c r="AF73" s="1278"/>
      <c r="AG73" s="1821"/>
      <c r="AH73" s="1279"/>
      <c r="AI73" s="1280"/>
      <c r="AJ73" s="1281"/>
      <c r="AK73" s="1282"/>
      <c r="AL73" s="1283"/>
      <c r="AM73" s="1284"/>
      <c r="AN73" s="1285"/>
      <c r="AO73" s="1286"/>
      <c r="AP73" s="1494"/>
      <c r="AQ73" s="1287"/>
      <c r="AR73" s="1288"/>
      <c r="AS73" s="1297"/>
      <c r="AT73" s="1822"/>
    </row>
    <row r="74" spans="1:46" s="1290" customFormat="1" ht="15.75" customHeight="1">
      <c r="A74" s="1591"/>
      <c r="B74" s="1265"/>
      <c r="C74" s="1291"/>
      <c r="D74" s="1265"/>
      <c r="E74" s="1265"/>
      <c r="F74" s="1265"/>
      <c r="G74" s="1265"/>
      <c r="H74" s="1292"/>
      <c r="I74" s="1293"/>
      <c r="J74" s="1268"/>
      <c r="K74" s="1078"/>
      <c r="L74" s="1073"/>
      <c r="M74" s="1079"/>
      <c r="N74" s="1354"/>
      <c r="O74" s="1485"/>
      <c r="P74" s="1269"/>
      <c r="Q74" s="1510"/>
      <c r="R74" s="1270"/>
      <c r="S74" s="1075"/>
      <c r="T74" s="1076"/>
      <c r="U74" s="1077"/>
      <c r="V74" s="1486"/>
      <c r="W74" s="1271"/>
      <c r="X74" s="1511"/>
      <c r="Y74" s="1273"/>
      <c r="Z74" s="1512"/>
      <c r="AA74" s="1513"/>
      <c r="AB74" s="1512"/>
      <c r="AC74" s="1276"/>
      <c r="AD74" s="1276"/>
      <c r="AE74" s="1277"/>
      <c r="AF74" s="1278"/>
      <c r="AG74" s="1821"/>
      <c r="AH74" s="1279"/>
      <c r="AI74" s="1280"/>
      <c r="AJ74" s="1281"/>
      <c r="AK74" s="1282"/>
      <c r="AL74" s="1283"/>
      <c r="AM74" s="1284"/>
      <c r="AN74" s="1285"/>
      <c r="AO74" s="1286"/>
      <c r="AP74" s="1494"/>
      <c r="AQ74" s="1287"/>
      <c r="AR74" s="1288"/>
      <c r="AS74" s="1297"/>
      <c r="AT74" s="1822"/>
    </row>
    <row r="75" spans="1:46" s="1290" customFormat="1" ht="17.25" customHeight="1">
      <c r="A75" s="1591"/>
      <c r="B75" s="1265"/>
      <c r="C75" s="1291"/>
      <c r="D75" s="1265"/>
      <c r="E75" s="1265"/>
      <c r="F75" s="1265"/>
      <c r="G75" s="1265"/>
      <c r="H75" s="1292"/>
      <c r="I75" s="1293"/>
      <c r="J75" s="1268"/>
      <c r="K75" s="1078"/>
      <c r="L75" s="1079"/>
      <c r="M75" s="1079"/>
      <c r="N75" s="1354"/>
      <c r="O75" s="1485"/>
      <c r="P75" s="1269"/>
      <c r="Q75" s="1510"/>
      <c r="R75" s="1270"/>
      <c r="S75" s="1075"/>
      <c r="T75" s="1076"/>
      <c r="U75" s="1077"/>
      <c r="V75" s="1486"/>
      <c r="W75" s="1271"/>
      <c r="X75" s="1511"/>
      <c r="Y75" s="1273"/>
      <c r="Z75" s="1512"/>
      <c r="AA75" s="1513"/>
      <c r="AB75" s="1512"/>
      <c r="AC75" s="1276"/>
      <c r="AD75" s="1276"/>
      <c r="AE75" s="1277"/>
      <c r="AF75" s="1278"/>
      <c r="AG75" s="1821"/>
      <c r="AH75" s="1279"/>
      <c r="AI75" s="1280"/>
      <c r="AJ75" s="1281"/>
      <c r="AK75" s="1282"/>
      <c r="AL75" s="1283"/>
      <c r="AM75" s="1284"/>
      <c r="AN75" s="1285"/>
      <c r="AO75" s="1286"/>
      <c r="AP75" s="1494"/>
      <c r="AQ75" s="1287"/>
      <c r="AR75" s="1288"/>
      <c r="AS75" s="1591"/>
      <c r="AT75" s="1265"/>
    </row>
    <row r="76" spans="1:46" s="1290" customFormat="1" ht="16.5" customHeight="1">
      <c r="A76" s="1591"/>
      <c r="B76" s="1580"/>
      <c r="C76" s="1291"/>
      <c r="D76" s="1265"/>
      <c r="E76" s="1265"/>
      <c r="F76" s="1265"/>
      <c r="G76" s="1265"/>
      <c r="H76" s="1292"/>
      <c r="I76" s="1293"/>
      <c r="J76" s="1268"/>
      <c r="K76" s="1078"/>
      <c r="L76" s="1079"/>
      <c r="M76" s="1354"/>
      <c r="N76" s="1354"/>
      <c r="O76" s="1485"/>
      <c r="P76" s="1269"/>
      <c r="Q76" s="1510"/>
      <c r="R76" s="1270"/>
      <c r="S76" s="1075"/>
      <c r="T76" s="1076"/>
      <c r="U76" s="1077"/>
      <c r="V76" s="1486"/>
      <c r="W76" s="1271"/>
      <c r="X76" s="1511"/>
      <c r="Y76" s="1273"/>
      <c r="Z76" s="1512"/>
      <c r="AA76" s="1513"/>
      <c r="AB76" s="1512"/>
      <c r="AC76" s="1276"/>
      <c r="AD76" s="1276"/>
      <c r="AE76" s="1277"/>
      <c r="AF76" s="1278"/>
      <c r="AG76" s="1821"/>
      <c r="AH76" s="1279"/>
      <c r="AI76" s="1280"/>
      <c r="AJ76" s="1281"/>
      <c r="AK76" s="1282"/>
      <c r="AL76" s="1283"/>
      <c r="AM76" s="1284"/>
      <c r="AN76" s="1285"/>
      <c r="AO76" s="1286"/>
      <c r="AP76" s="1494"/>
      <c r="AQ76" s="1287"/>
      <c r="AR76" s="1288"/>
      <c r="AS76" s="1297"/>
      <c r="AT76" s="1822"/>
    </row>
    <row r="77" spans="1:46" s="1290" customFormat="1" ht="16.5" customHeight="1">
      <c r="A77" s="1591"/>
      <c r="B77" s="1265"/>
      <c r="C77" s="1291"/>
      <c r="D77" s="1265"/>
      <c r="E77" s="1265"/>
      <c r="F77" s="1265"/>
      <c r="G77" s="1265"/>
      <c r="H77" s="1292"/>
      <c r="I77" s="1293"/>
      <c r="J77" s="1268"/>
      <c r="K77" s="1078"/>
      <c r="L77" s="1073"/>
      <c r="M77" s="1079"/>
      <c r="N77" s="1354"/>
      <c r="O77" s="1485"/>
      <c r="P77" s="1269"/>
      <c r="Q77" s="1510"/>
      <c r="R77" s="1270"/>
      <c r="S77" s="1075"/>
      <c r="T77" s="1076"/>
      <c r="U77" s="1077"/>
      <c r="V77" s="1486"/>
      <c r="W77" s="1271"/>
      <c r="X77" s="1511"/>
      <c r="Y77" s="1273"/>
      <c r="Z77" s="1512"/>
      <c r="AA77" s="1513"/>
      <c r="AB77" s="1512"/>
      <c r="AC77" s="1276"/>
      <c r="AD77" s="1276"/>
      <c r="AE77" s="1277"/>
      <c r="AF77" s="1278"/>
      <c r="AG77" s="1821"/>
      <c r="AH77" s="1279"/>
      <c r="AI77" s="1280"/>
      <c r="AJ77" s="1281"/>
      <c r="AK77" s="1282"/>
      <c r="AL77" s="1283"/>
      <c r="AM77" s="1284"/>
      <c r="AN77" s="1285"/>
      <c r="AO77" s="1286"/>
      <c r="AP77" s="1494"/>
      <c r="AQ77" s="1287"/>
      <c r="AR77" s="1288"/>
      <c r="AS77" s="1297"/>
      <c r="AT77" s="1822"/>
    </row>
    <row r="78" spans="1:46" s="1290" customFormat="1" ht="15.75" customHeight="1">
      <c r="A78" s="1591"/>
      <c r="B78" s="1265"/>
      <c r="C78" s="1291"/>
      <c r="D78" s="1265"/>
      <c r="E78" s="1265"/>
      <c r="F78" s="1265"/>
      <c r="G78" s="1265"/>
      <c r="H78" s="1292"/>
      <c r="I78" s="1293"/>
      <c r="J78" s="1268"/>
      <c r="K78" s="1078"/>
      <c r="L78" s="1079"/>
      <c r="M78" s="1074"/>
      <c r="N78" s="1354"/>
      <c r="O78" s="1485"/>
      <c r="P78" s="1269"/>
      <c r="Q78" s="1510"/>
      <c r="R78" s="1270"/>
      <c r="S78" s="1075"/>
      <c r="T78" s="1076"/>
      <c r="U78" s="1077"/>
      <c r="V78" s="1486"/>
      <c r="W78" s="1271"/>
      <c r="X78" s="1511"/>
      <c r="Y78" s="1273"/>
      <c r="Z78" s="1512"/>
      <c r="AA78" s="1513"/>
      <c r="AB78" s="1512"/>
      <c r="AC78" s="1276"/>
      <c r="AD78" s="1276"/>
      <c r="AE78" s="1277"/>
      <c r="AF78" s="1278"/>
      <c r="AG78" s="1821"/>
      <c r="AH78" s="1279"/>
      <c r="AI78" s="1280"/>
      <c r="AJ78" s="1281"/>
      <c r="AK78" s="1282"/>
      <c r="AL78" s="1283"/>
      <c r="AM78" s="1284"/>
      <c r="AN78" s="1285"/>
      <c r="AO78" s="1286"/>
      <c r="AP78" s="1494"/>
      <c r="AQ78" s="1287"/>
      <c r="AR78" s="1288"/>
      <c r="AS78" s="1297"/>
      <c r="AT78" s="1822"/>
    </row>
    <row r="79" spans="1:46" s="1290" customFormat="1" ht="16.5" customHeight="1">
      <c r="A79" s="1591"/>
      <c r="B79" s="1265"/>
      <c r="C79" s="1291"/>
      <c r="D79" s="1265"/>
      <c r="E79" s="1265"/>
      <c r="F79" s="1265"/>
      <c r="G79" s="1265"/>
      <c r="H79" s="1292"/>
      <c r="I79" s="1293"/>
      <c r="J79" s="1268"/>
      <c r="K79" s="1078"/>
      <c r="L79" s="1079"/>
      <c r="M79" s="1074"/>
      <c r="N79" s="1354"/>
      <c r="O79" s="1485"/>
      <c r="P79" s="1269"/>
      <c r="Q79" s="1510"/>
      <c r="R79" s="1270"/>
      <c r="S79" s="1075"/>
      <c r="T79" s="1076"/>
      <c r="U79" s="1077"/>
      <c r="V79" s="1486"/>
      <c r="W79" s="1271"/>
      <c r="X79" s="1511"/>
      <c r="Y79" s="1273"/>
      <c r="Z79" s="1512"/>
      <c r="AA79" s="1513"/>
      <c r="AB79" s="1512"/>
      <c r="AC79" s="1276"/>
      <c r="AD79" s="1276"/>
      <c r="AE79" s="1277"/>
      <c r="AF79" s="1278"/>
      <c r="AG79" s="1821"/>
      <c r="AH79" s="1279"/>
      <c r="AI79" s="1280"/>
      <c r="AJ79" s="1281"/>
      <c r="AK79" s="1282"/>
      <c r="AL79" s="1283"/>
      <c r="AM79" s="1284"/>
      <c r="AN79" s="1285"/>
      <c r="AO79" s="1286"/>
      <c r="AP79" s="1494"/>
      <c r="AQ79" s="1287"/>
      <c r="AR79" s="1288"/>
      <c r="AS79" s="1297"/>
      <c r="AT79" s="1822"/>
    </row>
    <row r="80" spans="1:46" s="1290" customFormat="1" ht="15" customHeight="1">
      <c r="A80" s="1591"/>
      <c r="B80" s="1265"/>
      <c r="C80" s="1291"/>
      <c r="D80" s="1265"/>
      <c r="E80" s="1265"/>
      <c r="F80" s="1265"/>
      <c r="G80" s="1265"/>
      <c r="H80" s="1292"/>
      <c r="I80" s="1293"/>
      <c r="J80" s="1268"/>
      <c r="K80" s="1078"/>
      <c r="L80" s="1079"/>
      <c r="M80" s="1074"/>
      <c r="N80" s="1354"/>
      <c r="O80" s="1485"/>
      <c r="P80" s="1269"/>
      <c r="Q80" s="1510"/>
      <c r="R80" s="1270"/>
      <c r="S80" s="1075"/>
      <c r="T80" s="1076"/>
      <c r="U80" s="1077"/>
      <c r="V80" s="1486"/>
      <c r="W80" s="1271"/>
      <c r="X80" s="1511"/>
      <c r="Y80" s="1273"/>
      <c r="Z80" s="1512"/>
      <c r="AA80" s="1513"/>
      <c r="AB80" s="1512"/>
      <c r="AC80" s="1276"/>
      <c r="AD80" s="1276"/>
      <c r="AE80" s="1277"/>
      <c r="AF80" s="1278"/>
      <c r="AG80" s="1821"/>
      <c r="AH80" s="1279"/>
      <c r="AI80" s="1280"/>
      <c r="AJ80" s="1281"/>
      <c r="AK80" s="1282"/>
      <c r="AL80" s="1283"/>
      <c r="AM80" s="1284"/>
      <c r="AN80" s="1285"/>
      <c r="AO80" s="1286"/>
      <c r="AP80" s="1494"/>
      <c r="AQ80" s="1287"/>
      <c r="AR80" s="1288"/>
      <c r="AS80" s="1297"/>
      <c r="AT80" s="1822"/>
    </row>
    <row r="81" spans="1:51" s="1290" customFormat="1" ht="16.5" customHeight="1">
      <c r="A81" s="1591"/>
      <c r="B81" s="1265"/>
      <c r="C81" s="1291"/>
      <c r="D81" s="1265"/>
      <c r="E81" s="1265"/>
      <c r="F81" s="1265"/>
      <c r="G81" s="1265"/>
      <c r="H81" s="1292"/>
      <c r="I81" s="1293"/>
      <c r="J81" s="1268"/>
      <c r="K81" s="1078"/>
      <c r="L81" s="1079"/>
      <c r="M81" s="1074"/>
      <c r="N81" s="1354"/>
      <c r="O81" s="1485"/>
      <c r="P81" s="1269"/>
      <c r="Q81" s="1510"/>
      <c r="R81" s="1270"/>
      <c r="S81" s="1075"/>
      <c r="T81" s="1076"/>
      <c r="U81" s="1077"/>
      <c r="V81" s="1486"/>
      <c r="W81" s="1271"/>
      <c r="X81" s="1511"/>
      <c r="Y81" s="1273"/>
      <c r="Z81" s="1512"/>
      <c r="AA81" s="1513"/>
      <c r="AB81" s="1512"/>
      <c r="AC81" s="1276"/>
      <c r="AD81" s="1276"/>
      <c r="AE81" s="1277"/>
      <c r="AF81" s="1278"/>
      <c r="AG81" s="1821"/>
      <c r="AH81" s="1279"/>
      <c r="AI81" s="1280"/>
      <c r="AJ81" s="1281"/>
      <c r="AK81" s="1282"/>
      <c r="AL81" s="1283"/>
      <c r="AM81" s="1284"/>
      <c r="AN81" s="1285"/>
      <c r="AO81" s="1286"/>
      <c r="AP81" s="1494"/>
      <c r="AQ81" s="1287"/>
      <c r="AR81" s="1288"/>
      <c r="AS81" s="1297"/>
      <c r="AT81" s="1822"/>
    </row>
    <row r="82" spans="1:51" s="1290" customFormat="1" ht="18.75" customHeight="1">
      <c r="A82" s="1591"/>
      <c r="B82" s="1265"/>
      <c r="C82" s="1291"/>
      <c r="D82" s="1265"/>
      <c r="E82" s="1265"/>
      <c r="F82" s="1265"/>
      <c r="G82" s="1265"/>
      <c r="H82" s="1292"/>
      <c r="I82" s="1293"/>
      <c r="J82" s="1268"/>
      <c r="K82" s="1078"/>
      <c r="L82" s="1079"/>
      <c r="M82" s="1354"/>
      <c r="N82" s="1354"/>
      <c r="O82" s="1485"/>
      <c r="P82" s="1269"/>
      <c r="Q82" s="1510"/>
      <c r="R82" s="1270"/>
      <c r="S82" s="1075"/>
      <c r="T82" s="1076"/>
      <c r="U82" s="1077"/>
      <c r="V82" s="1486"/>
      <c r="W82" s="1271"/>
      <c r="X82" s="1511"/>
      <c r="Y82" s="1273"/>
      <c r="Z82" s="1512"/>
      <c r="AA82" s="1513"/>
      <c r="AB82" s="1512"/>
      <c r="AC82" s="1276"/>
      <c r="AD82" s="1276"/>
      <c r="AE82" s="1277"/>
      <c r="AF82" s="1278"/>
      <c r="AG82" s="1821"/>
      <c r="AH82" s="1279"/>
      <c r="AI82" s="1280"/>
      <c r="AJ82" s="1281"/>
      <c r="AK82" s="1282"/>
      <c r="AL82" s="1283"/>
      <c r="AM82" s="1284"/>
      <c r="AN82" s="1285"/>
      <c r="AO82" s="1286"/>
      <c r="AP82" s="1494"/>
      <c r="AQ82" s="1287"/>
      <c r="AR82" s="1288"/>
      <c r="AS82" s="1297"/>
      <c r="AT82" s="1822"/>
    </row>
    <row r="83" spans="1:51" s="1290" customFormat="1" ht="18.75" customHeight="1">
      <c r="A83" s="1591"/>
      <c r="B83" s="1265"/>
      <c r="C83" s="1291"/>
      <c r="D83" s="1265"/>
      <c r="E83" s="1265"/>
      <c r="F83" s="1265"/>
      <c r="G83" s="1265"/>
      <c r="H83" s="1292"/>
      <c r="I83" s="1293"/>
      <c r="J83" s="1268"/>
      <c r="K83" s="1078"/>
      <c r="L83" s="1079"/>
      <c r="M83" s="1354"/>
      <c r="N83" s="1354"/>
      <c r="O83" s="1485"/>
      <c r="P83" s="1269"/>
      <c r="Q83" s="1510"/>
      <c r="R83" s="1270"/>
      <c r="S83" s="1075"/>
      <c r="T83" s="1076"/>
      <c r="U83" s="1077"/>
      <c r="V83" s="1486"/>
      <c r="W83" s="1271"/>
      <c r="X83" s="1511"/>
      <c r="Y83" s="1273"/>
      <c r="Z83" s="1512"/>
      <c r="AA83" s="1513"/>
      <c r="AB83" s="1512"/>
      <c r="AC83" s="1276"/>
      <c r="AD83" s="1276"/>
      <c r="AE83" s="1277"/>
      <c r="AF83" s="1278"/>
      <c r="AG83" s="1821"/>
      <c r="AH83" s="1279"/>
      <c r="AI83" s="1280"/>
      <c r="AJ83" s="1281"/>
      <c r="AK83" s="1282"/>
      <c r="AL83" s="1283"/>
      <c r="AM83" s="1284"/>
      <c r="AN83" s="1285"/>
      <c r="AO83" s="1286"/>
      <c r="AP83" s="1494"/>
      <c r="AQ83" s="1287"/>
      <c r="AR83" s="1288"/>
      <c r="AS83" s="1297"/>
      <c r="AT83" s="1822"/>
    </row>
    <row r="84" spans="1:51" s="1290" customFormat="1" ht="15.75" customHeight="1">
      <c r="A84" s="1591"/>
      <c r="B84" s="1265"/>
      <c r="C84" s="1291"/>
      <c r="D84" s="1265"/>
      <c r="E84" s="1265"/>
      <c r="F84" s="1265"/>
      <c r="G84" s="1265"/>
      <c r="H84" s="1292"/>
      <c r="I84" s="1293"/>
      <c r="J84" s="1268"/>
      <c r="K84" s="1078"/>
      <c r="L84" s="1073"/>
      <c r="M84" s="1079"/>
      <c r="N84" s="1354"/>
      <c r="O84" s="1485"/>
      <c r="P84" s="1269"/>
      <c r="Q84" s="1510"/>
      <c r="R84" s="1270"/>
      <c r="S84" s="1075"/>
      <c r="T84" s="1076"/>
      <c r="U84" s="1077"/>
      <c r="V84" s="1486"/>
      <c r="W84" s="1271"/>
      <c r="X84" s="1511"/>
      <c r="Y84" s="1273"/>
      <c r="Z84" s="1512"/>
      <c r="AA84" s="1513"/>
      <c r="AB84" s="1512"/>
      <c r="AC84" s="1276"/>
      <c r="AD84" s="1276"/>
      <c r="AE84" s="1277"/>
      <c r="AF84" s="1278"/>
      <c r="AG84" s="1821"/>
      <c r="AH84" s="1279"/>
      <c r="AI84" s="1280"/>
      <c r="AJ84" s="1281"/>
      <c r="AK84" s="1282"/>
      <c r="AL84" s="1283"/>
      <c r="AM84" s="1284"/>
      <c r="AN84" s="1285"/>
      <c r="AO84" s="1286"/>
      <c r="AP84" s="1494"/>
      <c r="AQ84" s="1287"/>
      <c r="AR84" s="1288"/>
      <c r="AS84" s="1297"/>
      <c r="AT84" s="1822"/>
    </row>
    <row r="85" spans="1:51" s="1290" customFormat="1" ht="15.75" customHeight="1">
      <c r="A85" s="1591"/>
      <c r="B85" s="1265"/>
      <c r="C85" s="1291"/>
      <c r="D85" s="1265"/>
      <c r="E85" s="1265"/>
      <c r="F85" s="1265"/>
      <c r="G85" s="1265"/>
      <c r="H85" s="1292"/>
      <c r="I85" s="1293"/>
      <c r="J85" s="1268"/>
      <c r="K85" s="1078"/>
      <c r="L85" s="1073"/>
      <c r="M85" s="1079"/>
      <c r="N85" s="1354"/>
      <c r="O85" s="1485"/>
      <c r="P85" s="1269"/>
      <c r="Q85" s="1510"/>
      <c r="R85" s="1270"/>
      <c r="S85" s="1075"/>
      <c r="T85" s="1076"/>
      <c r="U85" s="1077"/>
      <c r="V85" s="1486"/>
      <c r="W85" s="1271"/>
      <c r="X85" s="1511"/>
      <c r="Y85" s="1273"/>
      <c r="Z85" s="1512"/>
      <c r="AA85" s="1513"/>
      <c r="AB85" s="1512"/>
      <c r="AC85" s="1276"/>
      <c r="AD85" s="1276"/>
      <c r="AE85" s="1277"/>
      <c r="AF85" s="1278"/>
      <c r="AG85" s="1821"/>
      <c r="AH85" s="1279"/>
      <c r="AI85" s="1280"/>
      <c r="AJ85" s="1281"/>
      <c r="AK85" s="1282"/>
      <c r="AL85" s="1283"/>
      <c r="AM85" s="1284"/>
      <c r="AN85" s="1285"/>
      <c r="AO85" s="1286"/>
      <c r="AP85" s="1494"/>
      <c r="AQ85" s="1287"/>
      <c r="AR85" s="1288"/>
      <c r="AS85" s="1297"/>
      <c r="AT85" s="1822"/>
    </row>
    <row r="86" spans="1:51" s="1290" customFormat="1" ht="15.75" customHeight="1">
      <c r="A86" s="1591"/>
      <c r="B86" s="1265"/>
      <c r="C86" s="1291"/>
      <c r="D86" s="1265"/>
      <c r="E86" s="1265"/>
      <c r="F86" s="1265"/>
      <c r="G86" s="1265"/>
      <c r="H86" s="1292"/>
      <c r="I86" s="1293"/>
      <c r="J86" s="1268"/>
      <c r="K86" s="1078"/>
      <c r="L86" s="1073"/>
      <c r="M86" s="1079"/>
      <c r="N86" s="1354"/>
      <c r="O86" s="1485"/>
      <c r="P86" s="1269"/>
      <c r="Q86" s="1510"/>
      <c r="R86" s="1270"/>
      <c r="S86" s="1075"/>
      <c r="T86" s="1076"/>
      <c r="U86" s="1077"/>
      <c r="V86" s="1486"/>
      <c r="W86" s="1271"/>
      <c r="X86" s="1511"/>
      <c r="Y86" s="1273"/>
      <c r="Z86" s="1512"/>
      <c r="AA86" s="1513"/>
      <c r="AB86" s="1512"/>
      <c r="AC86" s="1276"/>
      <c r="AD86" s="1276"/>
      <c r="AE86" s="1277"/>
      <c r="AF86" s="1278"/>
      <c r="AG86" s="1821"/>
      <c r="AH86" s="1279"/>
      <c r="AI86" s="1280"/>
      <c r="AJ86" s="1281"/>
      <c r="AK86" s="1282"/>
      <c r="AL86" s="1283"/>
      <c r="AM86" s="1284"/>
      <c r="AN86" s="1285"/>
      <c r="AO86" s="1286"/>
      <c r="AP86" s="1494"/>
      <c r="AQ86" s="1287"/>
      <c r="AR86" s="1288"/>
      <c r="AS86" s="1297"/>
      <c r="AT86" s="1822"/>
    </row>
    <row r="87" spans="1:51" s="1290" customFormat="1" ht="17.25" customHeight="1">
      <c r="A87" s="1591"/>
      <c r="B87" s="1265"/>
      <c r="C87" s="1291"/>
      <c r="D87" s="1265"/>
      <c r="E87" s="1265"/>
      <c r="F87" s="1265"/>
      <c r="G87" s="1265"/>
      <c r="H87" s="1292"/>
      <c r="I87" s="1293"/>
      <c r="J87" s="1268"/>
      <c r="K87" s="1078"/>
      <c r="L87" s="1079"/>
      <c r="M87" s="1354"/>
      <c r="N87" s="1354"/>
      <c r="O87" s="1485"/>
      <c r="P87" s="1269"/>
      <c r="Q87" s="1510"/>
      <c r="R87" s="1270"/>
      <c r="S87" s="1075"/>
      <c r="T87" s="1076"/>
      <c r="U87" s="1077"/>
      <c r="V87" s="1486"/>
      <c r="W87" s="1271"/>
      <c r="X87" s="1511"/>
      <c r="Y87" s="1273"/>
      <c r="Z87" s="1512"/>
      <c r="AA87" s="1513"/>
      <c r="AB87" s="1512"/>
      <c r="AC87" s="1276"/>
      <c r="AD87" s="1276"/>
      <c r="AE87" s="1277"/>
      <c r="AF87" s="1278"/>
      <c r="AG87" s="1821"/>
      <c r="AH87" s="1279"/>
      <c r="AI87" s="1280"/>
      <c r="AJ87" s="1281"/>
      <c r="AK87" s="1282"/>
      <c r="AL87" s="1283"/>
      <c r="AM87" s="1284"/>
      <c r="AN87" s="1285"/>
      <c r="AO87" s="1286"/>
      <c r="AP87" s="1494"/>
      <c r="AQ87" s="1287"/>
      <c r="AR87" s="1288"/>
      <c r="AS87" s="1289"/>
      <c r="AT87" s="1515"/>
    </row>
    <row r="88" spans="1:51" s="1290" customFormat="1" ht="17.25" customHeight="1">
      <c r="A88" s="1591"/>
      <c r="B88" s="1265"/>
      <c r="C88" s="1291"/>
      <c r="D88" s="1265"/>
      <c r="E88" s="1265"/>
      <c r="F88" s="1265"/>
      <c r="G88" s="1265"/>
      <c r="H88" s="1292"/>
      <c r="I88" s="1293"/>
      <c r="J88" s="1268"/>
      <c r="K88" s="1078"/>
      <c r="L88" s="1079"/>
      <c r="M88" s="1354"/>
      <c r="N88" s="1354"/>
      <c r="O88" s="1485"/>
      <c r="P88" s="1269"/>
      <c r="Q88" s="1510"/>
      <c r="R88" s="1270"/>
      <c r="S88" s="1075"/>
      <c r="T88" s="1076"/>
      <c r="U88" s="1077"/>
      <c r="V88" s="1486"/>
      <c r="W88" s="1271"/>
      <c r="X88" s="1511"/>
      <c r="Y88" s="1273"/>
      <c r="Z88" s="1512"/>
      <c r="AA88" s="1513"/>
      <c r="AB88" s="1512"/>
      <c r="AC88" s="1276"/>
      <c r="AD88" s="1276"/>
      <c r="AE88" s="1277"/>
      <c r="AF88" s="1278"/>
      <c r="AG88" s="1821"/>
      <c r="AH88" s="1279"/>
      <c r="AI88" s="1280"/>
      <c r="AJ88" s="1281"/>
      <c r="AK88" s="1282"/>
      <c r="AL88" s="1283"/>
      <c r="AM88" s="1284"/>
      <c r="AN88" s="1285"/>
      <c r="AO88" s="1286"/>
      <c r="AP88" s="1494"/>
      <c r="AQ88" s="1287"/>
      <c r="AR88" s="1288"/>
      <c r="AS88" s="1289"/>
      <c r="AT88" s="1515"/>
    </row>
    <row r="89" spans="1:51" s="1290" customFormat="1" ht="18.75" customHeight="1">
      <c r="A89" s="1591"/>
      <c r="B89" s="1265"/>
      <c r="C89" s="1291"/>
      <c r="D89" s="1265"/>
      <c r="E89" s="1265"/>
      <c r="F89" s="1265"/>
      <c r="G89" s="1265"/>
      <c r="H89" s="1292"/>
      <c r="I89" s="1293"/>
      <c r="J89" s="1268"/>
      <c r="K89" s="1078"/>
      <c r="L89" s="1079"/>
      <c r="M89" s="1354"/>
      <c r="N89" s="1354"/>
      <c r="O89" s="1485"/>
      <c r="P89" s="1269"/>
      <c r="Q89" s="1510"/>
      <c r="R89" s="1270"/>
      <c r="S89" s="1075"/>
      <c r="T89" s="1076"/>
      <c r="U89" s="1077"/>
      <c r="V89" s="1486"/>
      <c r="W89" s="1271"/>
      <c r="X89" s="1511"/>
      <c r="Y89" s="1273"/>
      <c r="Z89" s="1512"/>
      <c r="AA89" s="1513"/>
      <c r="AB89" s="1512"/>
      <c r="AC89" s="1276"/>
      <c r="AD89" s="1276"/>
      <c r="AE89" s="1277"/>
      <c r="AF89" s="1278"/>
      <c r="AG89" s="1821"/>
      <c r="AH89" s="1279"/>
      <c r="AI89" s="1280"/>
      <c r="AJ89" s="1281"/>
      <c r="AK89" s="1282"/>
      <c r="AL89" s="1283"/>
      <c r="AM89" s="1284"/>
      <c r="AN89" s="1285"/>
      <c r="AO89" s="1286"/>
      <c r="AP89" s="1494"/>
      <c r="AQ89" s="1287"/>
      <c r="AR89" s="1288"/>
      <c r="AS89" s="1297"/>
      <c r="AT89" s="1822"/>
    </row>
    <row r="90" spans="1:51" s="1290" customFormat="1" ht="18.75" customHeight="1">
      <c r="A90" s="1591"/>
      <c r="B90" s="1265"/>
      <c r="C90" s="1291"/>
      <c r="D90" s="1265"/>
      <c r="E90" s="1265"/>
      <c r="F90" s="1265"/>
      <c r="G90" s="1265"/>
      <c r="H90" s="1292"/>
      <c r="I90" s="1293"/>
      <c r="J90" s="1268"/>
      <c r="K90" s="1078"/>
      <c r="L90" s="1079"/>
      <c r="M90" s="1354"/>
      <c r="N90" s="1354"/>
      <c r="O90" s="1485"/>
      <c r="P90" s="1269"/>
      <c r="Q90" s="1510"/>
      <c r="R90" s="1270"/>
      <c r="S90" s="1075"/>
      <c r="T90" s="1076"/>
      <c r="U90" s="1077"/>
      <c r="V90" s="1486"/>
      <c r="W90" s="1271"/>
      <c r="X90" s="1511"/>
      <c r="Y90" s="1273"/>
      <c r="Z90" s="1512"/>
      <c r="AA90" s="1513"/>
      <c r="AB90" s="1512"/>
      <c r="AC90" s="1276"/>
      <c r="AD90" s="1276"/>
      <c r="AE90" s="1277"/>
      <c r="AF90" s="1278"/>
      <c r="AG90" s="1821"/>
      <c r="AH90" s="1279"/>
      <c r="AI90" s="1280"/>
      <c r="AJ90" s="1281"/>
      <c r="AK90" s="1282"/>
      <c r="AL90" s="1283"/>
      <c r="AM90" s="1284"/>
      <c r="AN90" s="1285"/>
      <c r="AO90" s="1286"/>
      <c r="AP90" s="1494"/>
      <c r="AQ90" s="1287"/>
      <c r="AR90" s="1288"/>
      <c r="AS90" s="1297"/>
      <c r="AT90" s="1822"/>
    </row>
    <row r="91" spans="1:51" s="1290" customFormat="1" ht="18.75" customHeight="1" thickBot="1">
      <c r="A91" s="1262"/>
      <c r="B91" s="1265"/>
      <c r="C91" s="1291"/>
      <c r="D91" s="1265"/>
      <c r="E91" s="1265"/>
      <c r="F91" s="1265"/>
      <c r="G91" s="1265"/>
      <c r="H91" s="1292"/>
      <c r="I91" s="1293"/>
      <c r="J91" s="1268"/>
      <c r="K91" s="1078"/>
      <c r="L91" s="1079"/>
      <c r="M91" s="1354"/>
      <c r="N91" s="1354"/>
      <c r="O91" s="1485"/>
      <c r="P91" s="1269"/>
      <c r="Q91" s="1296"/>
      <c r="R91" s="1270"/>
      <c r="S91" s="1075"/>
      <c r="T91" s="1076"/>
      <c r="U91" s="1077"/>
      <c r="V91" s="1486"/>
      <c r="W91" s="1271"/>
      <c r="X91" s="1272"/>
      <c r="Y91" s="1273"/>
      <c r="Z91" s="1274"/>
      <c r="AA91" s="1275"/>
      <c r="AB91" s="1274"/>
      <c r="AC91" s="1276"/>
      <c r="AD91" s="1276"/>
      <c r="AE91" s="1277"/>
      <c r="AF91" s="1278"/>
      <c r="AG91" s="1490"/>
      <c r="AH91" s="1279"/>
      <c r="AI91" s="1280"/>
      <c r="AJ91" s="1281"/>
      <c r="AK91" s="1282"/>
      <c r="AL91" s="1283"/>
      <c r="AM91" s="1284"/>
      <c r="AN91" s="1285"/>
      <c r="AO91" s="1286"/>
      <c r="AP91" s="1494"/>
      <c r="AQ91" s="1287"/>
      <c r="AR91" s="1288"/>
      <c r="AS91" s="1297"/>
      <c r="AT91" s="1298"/>
    </row>
    <row r="92" spans="1:51" s="8" customFormat="1" ht="18.75" customHeight="1" thickBot="1">
      <c r="A92" s="19" t="s">
        <v>22</v>
      </c>
      <c r="B92" s="20"/>
      <c r="C92" s="20"/>
      <c r="D92" s="20"/>
      <c r="E92" s="20"/>
      <c r="F92" s="20"/>
      <c r="G92" s="20"/>
      <c r="H92" s="20"/>
      <c r="I92" s="21"/>
      <c r="J92" s="17"/>
      <c r="K92" s="62"/>
      <c r="L92" s="62"/>
      <c r="M92" s="62">
        <f>'WW Weekly Sales Call SUMMARY'!$C$33</f>
        <v>0</v>
      </c>
      <c r="N92" s="62"/>
      <c r="O92" s="168">
        <f>K92+L92+M92+N92</f>
        <v>0</v>
      </c>
      <c r="P92" s="58">
        <f>SUM(P7:P91)</f>
        <v>0</v>
      </c>
      <c r="Q92" s="59">
        <f>SUM(Q7:Q91)</f>
        <v>0</v>
      </c>
      <c r="R92" s="60"/>
      <c r="S92" s="61">
        <f>'WW Weekly Sales Call SUMMARY'!$G$33</f>
        <v>0</v>
      </c>
      <c r="T92" s="62">
        <f>'WW Weekly Sales Call SUMMARY'!$J$33</f>
        <v>0</v>
      </c>
      <c r="U92" s="1094">
        <f>SUMIF('WW Weekly Sales Call SUMMARY'!A144:A144,"=EU",'WW Weekly Sales Call SUMMARY'!F144:F144)</f>
        <v>0</v>
      </c>
      <c r="V92" s="127">
        <f>S92+T92+U92</f>
        <v>0</v>
      </c>
      <c r="W92" s="121">
        <f t="shared" ref="W92:AB92" si="0">SUM(W7:W91)</f>
        <v>0</v>
      </c>
      <c r="X92" s="205">
        <f t="shared" si="0"/>
        <v>0</v>
      </c>
      <c r="Y92" s="238">
        <f t="shared" si="0"/>
        <v>0</v>
      </c>
      <c r="Z92" s="236">
        <f t="shared" si="0"/>
        <v>0</v>
      </c>
      <c r="AA92" s="221">
        <f t="shared" si="0"/>
        <v>0</v>
      </c>
      <c r="AB92" s="236">
        <f t="shared" si="0"/>
        <v>0</v>
      </c>
      <c r="AC92" s="108">
        <f>V92+W92+X92</f>
        <v>0</v>
      </c>
      <c r="AD92" s="108">
        <f>V92+W92+Y92+AA92</f>
        <v>0</v>
      </c>
      <c r="AE92" s="64">
        <f>V92+W92+X92+Y92+Z92+AA92+AB92</f>
        <v>0</v>
      </c>
      <c r="AF92" s="155">
        <f>IF(S92&gt;0,O92/S92,0)</f>
        <v>0</v>
      </c>
      <c r="AG92" s="180"/>
      <c r="AH92" s="249"/>
      <c r="AI92" s="267"/>
      <c r="AJ92" s="274"/>
      <c r="AK92" s="256"/>
      <c r="AL92" s="252"/>
      <c r="AM92" s="251"/>
      <c r="AN92" s="250"/>
      <c r="AO92" s="83"/>
      <c r="AP92" s="156"/>
      <c r="AQ92" s="210"/>
      <c r="AR92" s="102"/>
      <c r="AS92" s="193">
        <f>V92-AP92</f>
        <v>0</v>
      </c>
      <c r="AT92" s="194">
        <f>V92-AR92</f>
        <v>0</v>
      </c>
      <c r="AW92" s="290" t="s">
        <v>167</v>
      </c>
      <c r="AX92" s="290" t="s">
        <v>376</v>
      </c>
      <c r="AY92" s="290" t="s">
        <v>168</v>
      </c>
    </row>
    <row r="93" spans="1:51" s="4" customFormat="1">
      <c r="A93" s="28" t="s">
        <v>106</v>
      </c>
      <c r="B93" s="29"/>
      <c r="C93" s="29"/>
      <c r="D93" s="29"/>
      <c r="E93" s="29"/>
      <c r="F93" s="30"/>
      <c r="G93" s="30"/>
      <c r="H93" s="31"/>
      <c r="I93" s="32"/>
      <c r="J93" s="15"/>
      <c r="K93" s="534"/>
      <c r="L93" s="532"/>
      <c r="M93" s="532"/>
      <c r="N93" s="532"/>
      <c r="O93" s="122"/>
      <c r="P93" s="43"/>
      <c r="Q93" s="44"/>
      <c r="R93" s="45"/>
      <c r="S93" s="46"/>
      <c r="T93" s="47"/>
      <c r="U93" s="99"/>
      <c r="V93" s="128"/>
      <c r="W93" s="48"/>
      <c r="X93" s="50"/>
      <c r="Y93" s="239"/>
      <c r="Z93" s="50"/>
      <c r="AA93" s="49"/>
      <c r="AB93" s="50"/>
      <c r="AC93" s="107"/>
      <c r="AD93" s="107"/>
      <c r="AE93" s="107"/>
      <c r="AF93" s="188"/>
      <c r="AG93" s="181"/>
      <c r="AH93" s="80"/>
      <c r="AI93" s="266"/>
      <c r="AJ93" s="273"/>
      <c r="AK93" s="244"/>
      <c r="AL93" s="522"/>
      <c r="AM93" s="65"/>
      <c r="AN93" s="66"/>
      <c r="AO93" s="83"/>
      <c r="AP93" s="158"/>
      <c r="AQ93" s="211"/>
      <c r="AR93" s="100"/>
      <c r="AS93" s="48"/>
      <c r="AT93" s="49"/>
      <c r="AV93" s="289"/>
      <c r="AW93" s="292"/>
      <c r="AX93" s="292"/>
      <c r="AY93" s="294"/>
    </row>
    <row r="94" spans="1:51" s="4" customFormat="1">
      <c r="A94" s="28" t="s">
        <v>107</v>
      </c>
      <c r="B94" s="29"/>
      <c r="C94" s="29"/>
      <c r="D94" s="29"/>
      <c r="E94" s="29"/>
      <c r="F94" s="30"/>
      <c r="G94" s="30"/>
      <c r="H94" s="31"/>
      <c r="I94" s="32"/>
      <c r="J94" s="15"/>
      <c r="K94" s="534"/>
      <c r="L94" s="532"/>
      <c r="M94" s="532"/>
      <c r="N94" s="532"/>
      <c r="O94" s="122"/>
      <c r="P94" s="43"/>
      <c r="Q94" s="44"/>
      <c r="R94" s="45"/>
      <c r="S94" s="46"/>
      <c r="T94" s="47"/>
      <c r="U94" s="1093"/>
      <c r="V94" s="128"/>
      <c r="W94" s="48"/>
      <c r="X94" s="50"/>
      <c r="Y94" s="239"/>
      <c r="Z94" s="50"/>
      <c r="AA94" s="49"/>
      <c r="AB94" s="50"/>
      <c r="AC94" s="107"/>
      <c r="AD94" s="107"/>
      <c r="AE94" s="107"/>
      <c r="AF94" s="188"/>
      <c r="AG94" s="181"/>
      <c r="AH94" s="80"/>
      <c r="AI94" s="284"/>
      <c r="AJ94" s="57"/>
      <c r="AK94" s="257"/>
      <c r="AL94" s="257"/>
      <c r="AM94" s="65"/>
      <c r="AN94" s="66"/>
      <c r="AO94" s="83"/>
      <c r="AP94" s="158"/>
      <c r="AQ94" s="211"/>
      <c r="AR94" s="100"/>
      <c r="AS94" s="48"/>
      <c r="AT94" s="49"/>
      <c r="AV94" s="289"/>
      <c r="AW94" s="292"/>
      <c r="AX94" s="292"/>
      <c r="AY94" s="294"/>
    </row>
    <row r="95" spans="1:51" s="4" customFormat="1">
      <c r="A95" s="28" t="s">
        <v>108</v>
      </c>
      <c r="B95" s="29"/>
      <c r="C95" s="29"/>
      <c r="D95" s="29"/>
      <c r="E95" s="29"/>
      <c r="F95" s="30"/>
      <c r="G95" s="30"/>
      <c r="H95" s="31"/>
      <c r="I95" s="32"/>
      <c r="J95" s="15"/>
      <c r="K95" s="534"/>
      <c r="L95" s="532"/>
      <c r="M95" s="532"/>
      <c r="N95" s="532"/>
      <c r="O95" s="122"/>
      <c r="P95" s="43"/>
      <c r="Q95" s="959"/>
      <c r="R95" s="45"/>
      <c r="S95" s="46"/>
      <c r="T95" s="958"/>
      <c r="U95" s="1093"/>
      <c r="V95" s="128"/>
      <c r="W95" s="48"/>
      <c r="X95" s="961"/>
      <c r="Y95" s="239"/>
      <c r="Z95" s="961"/>
      <c r="AA95" s="961"/>
      <c r="AB95" s="961"/>
      <c r="AC95" s="107"/>
      <c r="AD95" s="107"/>
      <c r="AE95" s="107"/>
      <c r="AF95" s="188"/>
      <c r="AG95" s="181"/>
      <c r="AH95" s="80"/>
      <c r="AI95" s="33"/>
      <c r="AJ95" s="33"/>
      <c r="AK95" s="257"/>
      <c r="AL95" s="257"/>
      <c r="AM95" s="65"/>
      <c r="AN95" s="66"/>
      <c r="AO95" s="83"/>
      <c r="AP95" s="158"/>
      <c r="AQ95" s="211"/>
      <c r="AR95" s="100"/>
      <c r="AS95" s="48"/>
      <c r="AT95" s="49"/>
      <c r="AV95" s="287"/>
      <c r="AW95" s="292"/>
      <c r="AX95" s="292"/>
      <c r="AY95" s="294"/>
    </row>
    <row r="96" spans="1:51" s="4" customFormat="1" ht="12" customHeight="1">
      <c r="A96" s="28" t="s">
        <v>109</v>
      </c>
      <c r="B96" s="29"/>
      <c r="C96" s="29"/>
      <c r="D96" s="29"/>
      <c r="E96" s="29"/>
      <c r="F96" s="30"/>
      <c r="G96" s="30"/>
      <c r="H96" s="31"/>
      <c r="I96" s="32"/>
      <c r="J96" s="15"/>
      <c r="K96" s="534"/>
      <c r="L96" s="532"/>
      <c r="M96" s="532"/>
      <c r="N96" s="532"/>
      <c r="O96" s="122"/>
      <c r="P96" s="43"/>
      <c r="Q96" s="44"/>
      <c r="R96" s="45"/>
      <c r="S96" s="46"/>
      <c r="T96" s="47"/>
      <c r="U96" s="1093"/>
      <c r="V96" s="128"/>
      <c r="W96" s="48"/>
      <c r="X96" s="50"/>
      <c r="Y96" s="239"/>
      <c r="Z96" s="50"/>
      <c r="AA96" s="50"/>
      <c r="AB96" s="50"/>
      <c r="AC96" s="107"/>
      <c r="AD96" s="107"/>
      <c r="AE96" s="107"/>
      <c r="AF96" s="188"/>
      <c r="AG96" s="181"/>
      <c r="AH96" s="80"/>
      <c r="AI96" s="33"/>
      <c r="AJ96" s="33"/>
      <c r="AK96" s="257"/>
      <c r="AL96" s="257"/>
      <c r="AM96" s="65"/>
      <c r="AN96" s="66"/>
      <c r="AO96" s="83"/>
      <c r="AP96" s="158"/>
      <c r="AQ96" s="211"/>
      <c r="AR96" s="100"/>
      <c r="AS96" s="48"/>
      <c r="AT96" s="49"/>
      <c r="AV96" s="287"/>
      <c r="AW96" s="292"/>
      <c r="AX96" s="292"/>
      <c r="AY96" s="294"/>
    </row>
    <row r="97" spans="1:51" s="4" customFormat="1">
      <c r="A97" s="28" t="s">
        <v>110</v>
      </c>
      <c r="B97" s="29"/>
      <c r="C97" s="29"/>
      <c r="D97" s="29"/>
      <c r="E97" s="29"/>
      <c r="F97" s="30"/>
      <c r="G97" s="30"/>
      <c r="H97" s="31"/>
      <c r="I97" s="32"/>
      <c r="J97" s="15"/>
      <c r="K97" s="534"/>
      <c r="L97" s="532"/>
      <c r="M97" s="532"/>
      <c r="N97" s="532"/>
      <c r="O97" s="122"/>
      <c r="P97" s="43"/>
      <c r="Q97" s="44"/>
      <c r="S97" s="46"/>
      <c r="T97" s="47"/>
      <c r="U97" s="1093"/>
      <c r="V97" s="128"/>
      <c r="W97" s="48"/>
      <c r="X97" s="50"/>
      <c r="Y97" s="239"/>
      <c r="Z97" s="50"/>
      <c r="AA97" s="50"/>
      <c r="AB97" s="50"/>
      <c r="AC97" s="107"/>
      <c r="AD97" s="107"/>
      <c r="AE97" s="107"/>
      <c r="AF97" s="188"/>
      <c r="AG97" s="181"/>
      <c r="AH97" s="80"/>
      <c r="AI97" s="33"/>
      <c r="AJ97" s="33"/>
      <c r="AK97" s="257"/>
      <c r="AL97" s="257"/>
      <c r="AM97" s="65"/>
      <c r="AN97" s="285"/>
      <c r="AO97" s="83"/>
      <c r="AP97" s="158"/>
      <c r="AQ97" s="211"/>
      <c r="AR97" s="100"/>
      <c r="AS97" s="48"/>
      <c r="AT97" s="49"/>
      <c r="AV97" s="287"/>
      <c r="AW97" s="292"/>
      <c r="AX97" s="292"/>
      <c r="AY97" s="294"/>
    </row>
    <row r="98" spans="1:51" s="4" customFormat="1">
      <c r="A98" s="28" t="s">
        <v>29</v>
      </c>
      <c r="B98" s="29"/>
      <c r="C98" s="29"/>
      <c r="D98" s="29"/>
      <c r="E98" s="29"/>
      <c r="F98" s="30"/>
      <c r="G98" s="30"/>
      <c r="H98" s="31"/>
      <c r="I98" s="32"/>
      <c r="J98" s="15"/>
      <c r="K98" s="534"/>
      <c r="L98" s="532"/>
      <c r="M98" s="532"/>
      <c r="N98" s="532"/>
      <c r="O98" s="122"/>
      <c r="P98" s="43"/>
      <c r="Q98" s="44"/>
      <c r="R98" s="45"/>
      <c r="S98" s="46"/>
      <c r="T98" s="47"/>
      <c r="U98" s="1093"/>
      <c r="V98" s="128"/>
      <c r="W98" s="48"/>
      <c r="X98" s="50"/>
      <c r="Y98" s="239"/>
      <c r="Z98" s="50"/>
      <c r="AA98" s="50"/>
      <c r="AB98" s="50"/>
      <c r="AC98" s="107"/>
      <c r="AD98" s="107"/>
      <c r="AE98" s="107"/>
      <c r="AF98" s="188"/>
      <c r="AG98" s="181"/>
      <c r="AH98" s="80"/>
      <c r="AI98" s="33"/>
      <c r="AJ98" s="33"/>
      <c r="AK98" s="257"/>
      <c r="AL98" s="257"/>
      <c r="AM98" s="65"/>
      <c r="AN98" s="285"/>
      <c r="AO98" s="83"/>
      <c r="AP98" s="158"/>
      <c r="AQ98" s="211"/>
      <c r="AR98" s="100"/>
      <c r="AS98" s="48"/>
      <c r="AT98" s="49"/>
      <c r="AV98" s="287"/>
      <c r="AW98" s="292"/>
      <c r="AX98" s="292"/>
      <c r="AY98" s="294"/>
    </row>
    <row r="99" spans="1:51" s="4" customFormat="1">
      <c r="A99" s="28" t="s">
        <v>28</v>
      </c>
      <c r="B99" s="29"/>
      <c r="C99" s="29"/>
      <c r="D99" s="29"/>
      <c r="E99" s="29"/>
      <c r="F99" s="30"/>
      <c r="G99" s="30"/>
      <c r="H99" s="31"/>
      <c r="I99" s="32"/>
      <c r="J99" s="15"/>
      <c r="K99" s="534"/>
      <c r="L99" s="532"/>
      <c r="M99" s="532"/>
      <c r="N99" s="532"/>
      <c r="O99" s="122"/>
      <c r="P99" s="43"/>
      <c r="Q99" s="44"/>
      <c r="R99" s="45"/>
      <c r="S99" s="46"/>
      <c r="T99" s="47"/>
      <c r="U99" s="1093"/>
      <c r="V99" s="128"/>
      <c r="W99" s="48"/>
      <c r="X99" s="50"/>
      <c r="Y99" s="239"/>
      <c r="Z99" s="50"/>
      <c r="AA99" s="50"/>
      <c r="AB99" s="50"/>
      <c r="AC99" s="107"/>
      <c r="AD99" s="107"/>
      <c r="AE99" s="107"/>
      <c r="AF99" s="188"/>
      <c r="AG99" s="181"/>
      <c r="AH99" s="80"/>
      <c r="AI99" s="33"/>
      <c r="AJ99" s="33"/>
      <c r="AK99" s="257"/>
      <c r="AL99" s="257"/>
      <c r="AM99" s="65"/>
      <c r="AN99" s="285"/>
      <c r="AO99" s="83"/>
      <c r="AP99" s="158"/>
      <c r="AQ99" s="211"/>
      <c r="AR99" s="100"/>
      <c r="AS99" s="48"/>
      <c r="AT99" s="49"/>
      <c r="AV99" s="287"/>
      <c r="AW99" s="292"/>
      <c r="AX99" s="292"/>
      <c r="AY99" s="294"/>
    </row>
    <row r="100" spans="1:51" s="4" customFormat="1">
      <c r="A100" s="28" t="s">
        <v>27</v>
      </c>
      <c r="B100" s="29"/>
      <c r="C100" s="29"/>
      <c r="D100" s="29"/>
      <c r="E100" s="29"/>
      <c r="F100" s="30"/>
      <c r="G100" s="30"/>
      <c r="H100" s="31"/>
      <c r="I100" s="32"/>
      <c r="J100" s="15"/>
      <c r="K100" s="534"/>
      <c r="L100" s="532"/>
      <c r="M100" s="532"/>
      <c r="N100" s="991"/>
      <c r="O100" s="122"/>
      <c r="P100" s="43"/>
      <c r="Q100" s="44"/>
      <c r="R100" s="60"/>
      <c r="S100" s="46"/>
      <c r="T100" s="47"/>
      <c r="U100" s="1093"/>
      <c r="V100" s="128"/>
      <c r="W100" s="48"/>
      <c r="X100" s="50"/>
      <c r="Y100" s="239"/>
      <c r="Z100" s="50"/>
      <c r="AA100" s="50"/>
      <c r="AB100" s="50"/>
      <c r="AC100" s="107"/>
      <c r="AD100" s="107"/>
      <c r="AE100" s="107"/>
      <c r="AF100" s="188"/>
      <c r="AG100" s="181"/>
      <c r="AH100" s="80"/>
      <c r="AI100" s="33"/>
      <c r="AJ100" s="33"/>
      <c r="AK100" s="257"/>
      <c r="AL100" s="257"/>
      <c r="AM100" s="65"/>
      <c r="AN100" s="285"/>
      <c r="AO100" s="83"/>
      <c r="AP100" s="158"/>
      <c r="AQ100" s="211"/>
      <c r="AR100" s="100"/>
      <c r="AS100" s="48"/>
      <c r="AT100" s="49"/>
      <c r="AV100" s="287"/>
      <c r="AW100" s="292"/>
      <c r="AX100" s="292"/>
      <c r="AY100" s="294"/>
    </row>
    <row r="101" spans="1:51" s="4" customFormat="1" ht="13.5" thickBot="1">
      <c r="A101" s="28" t="s">
        <v>154</v>
      </c>
      <c r="B101" s="29"/>
      <c r="C101" s="29"/>
      <c r="D101" s="29"/>
      <c r="E101" s="29"/>
      <c r="F101" s="30"/>
      <c r="G101" s="30"/>
      <c r="H101" s="31"/>
      <c r="I101" s="32"/>
      <c r="J101" s="15"/>
      <c r="K101" s="534"/>
      <c r="L101" s="532"/>
      <c r="M101" s="532"/>
      <c r="N101" s="532"/>
      <c r="O101" s="122"/>
      <c r="P101" s="43"/>
      <c r="Q101" s="44"/>
      <c r="R101" s="45"/>
      <c r="S101" s="46"/>
      <c r="T101" s="47"/>
      <c r="U101" s="1093"/>
      <c r="V101" s="128"/>
      <c r="W101" s="48"/>
      <c r="X101" s="50"/>
      <c r="Y101" s="239"/>
      <c r="Z101" s="50"/>
      <c r="AA101" s="50"/>
      <c r="AB101" s="50"/>
      <c r="AC101" s="107"/>
      <c r="AD101" s="107"/>
      <c r="AE101" s="107"/>
      <c r="AF101" s="188"/>
      <c r="AG101" s="181"/>
      <c r="AH101" s="80"/>
      <c r="AI101" s="33"/>
      <c r="AJ101" s="33"/>
      <c r="AK101" s="257"/>
      <c r="AL101" s="257"/>
      <c r="AM101" s="65"/>
      <c r="AN101" s="285"/>
      <c r="AO101" s="83"/>
      <c r="AP101" s="158"/>
      <c r="AQ101" s="211"/>
      <c r="AR101" s="100"/>
      <c r="AS101" s="48"/>
      <c r="AT101" s="49"/>
      <c r="AV101" s="288"/>
      <c r="AW101" s="328"/>
      <c r="AX101" s="328"/>
      <c r="AY101" s="329"/>
    </row>
    <row r="102" spans="1:51" s="4" customFormat="1" ht="13.5" thickBot="1">
      <c r="A102" s="28" t="s">
        <v>155</v>
      </c>
      <c r="B102" s="29"/>
      <c r="C102" s="29"/>
      <c r="D102" s="29"/>
      <c r="E102" s="29"/>
      <c r="F102" s="30"/>
      <c r="G102" s="30"/>
      <c r="H102" s="31"/>
      <c r="I102" s="32"/>
      <c r="J102" s="15"/>
      <c r="K102" s="534"/>
      <c r="L102" s="532"/>
      <c r="M102" s="532"/>
      <c r="N102" s="532"/>
      <c r="O102" s="122"/>
      <c r="P102" s="43"/>
      <c r="Q102" s="44"/>
      <c r="R102" s="45"/>
      <c r="S102" s="46"/>
      <c r="T102" s="47"/>
      <c r="U102" s="1093"/>
      <c r="V102" s="128"/>
      <c r="W102" s="48"/>
      <c r="X102" s="50"/>
      <c r="Y102" s="239"/>
      <c r="Z102" s="50"/>
      <c r="AA102" s="50"/>
      <c r="AB102" s="50"/>
      <c r="AC102" s="107"/>
      <c r="AD102" s="107"/>
      <c r="AE102" s="107"/>
      <c r="AF102" s="188"/>
      <c r="AG102" s="181"/>
      <c r="AH102" s="80"/>
      <c r="AI102" s="33"/>
      <c r="AJ102" s="33"/>
      <c r="AK102" s="257"/>
      <c r="AL102" s="257"/>
      <c r="AM102" s="65"/>
      <c r="AN102" s="285"/>
      <c r="AO102" s="83"/>
      <c r="AP102" s="158"/>
      <c r="AQ102" s="211"/>
      <c r="AR102" s="100"/>
      <c r="AS102" s="48"/>
      <c r="AT102" s="49"/>
      <c r="AV102" s="288"/>
      <c r="AW102" s="328"/>
      <c r="AX102" s="328"/>
      <c r="AY102" s="329"/>
    </row>
    <row r="103" spans="1:51" s="4" customFormat="1" ht="13.5" thickBot="1">
      <c r="A103" s="28" t="s">
        <v>156</v>
      </c>
      <c r="B103" s="29"/>
      <c r="C103" s="29"/>
      <c r="D103" s="29"/>
      <c r="E103" s="29"/>
      <c r="F103" s="30"/>
      <c r="G103" s="30"/>
      <c r="H103" s="31"/>
      <c r="I103" s="32"/>
      <c r="J103" s="15"/>
      <c r="K103" s="534"/>
      <c r="L103" s="532"/>
      <c r="M103" s="532"/>
      <c r="N103" s="532"/>
      <c r="O103" s="122"/>
      <c r="P103" s="43"/>
      <c r="Q103" s="44"/>
      <c r="R103" s="45"/>
      <c r="S103" s="46"/>
      <c r="T103" s="47"/>
      <c r="U103" s="1093"/>
      <c r="V103" s="128"/>
      <c r="W103" s="48"/>
      <c r="X103" s="50"/>
      <c r="Y103" s="239"/>
      <c r="Z103" s="50"/>
      <c r="AA103" s="49"/>
      <c r="AB103" s="50"/>
      <c r="AC103" s="107"/>
      <c r="AD103" s="107"/>
      <c r="AE103" s="107"/>
      <c r="AF103" s="188"/>
      <c r="AG103" s="181"/>
      <c r="AH103" s="80"/>
      <c r="AI103" s="33"/>
      <c r="AJ103" s="33"/>
      <c r="AK103" s="257"/>
      <c r="AL103" s="257"/>
      <c r="AM103" s="65"/>
      <c r="AN103" s="285"/>
      <c r="AO103" s="83"/>
      <c r="AP103" s="158"/>
      <c r="AQ103" s="211"/>
      <c r="AR103" s="100"/>
      <c r="AS103" s="48"/>
      <c r="AT103" s="49"/>
      <c r="AV103" s="288"/>
      <c r="AW103" s="328"/>
      <c r="AX103" s="328"/>
      <c r="AY103" s="329"/>
    </row>
    <row r="104" spans="1:51" s="4" customFormat="1">
      <c r="A104" s="28" t="s">
        <v>169</v>
      </c>
      <c r="B104" s="29"/>
      <c r="C104" s="29"/>
      <c r="D104" s="29"/>
      <c r="E104" s="29"/>
      <c r="F104" s="30"/>
      <c r="G104" s="30"/>
      <c r="H104" s="31"/>
      <c r="I104" s="32"/>
      <c r="J104" s="15"/>
      <c r="K104" s="534"/>
      <c r="L104" s="532"/>
      <c r="M104" s="532"/>
      <c r="N104" s="532"/>
      <c r="O104" s="122"/>
      <c r="P104" s="43"/>
      <c r="Q104" s="44"/>
      <c r="R104" s="45"/>
      <c r="S104" s="46"/>
      <c r="T104" s="47"/>
      <c r="U104" s="1093"/>
      <c r="V104" s="128"/>
      <c r="W104" s="48"/>
      <c r="X104" s="50"/>
      <c r="Y104" s="239"/>
      <c r="Z104" s="50"/>
      <c r="AA104" s="49"/>
      <c r="AB104" s="50"/>
      <c r="AC104" s="107"/>
      <c r="AD104" s="107"/>
      <c r="AE104" s="107"/>
      <c r="AF104" s="188"/>
      <c r="AG104" s="181"/>
      <c r="AH104" s="80"/>
      <c r="AI104" s="33"/>
      <c r="AJ104" s="33"/>
      <c r="AK104" s="257"/>
      <c r="AL104" s="257"/>
      <c r="AM104" s="67"/>
      <c r="AN104" s="285"/>
      <c r="AO104" s="83"/>
      <c r="AP104" s="158"/>
      <c r="AQ104" s="211"/>
      <c r="AR104" s="100"/>
      <c r="AS104" s="48"/>
      <c r="AT104" s="49"/>
      <c r="AV104" s="9"/>
      <c r="AW104" s="9"/>
      <c r="AX104" s="9"/>
      <c r="AY104" s="9"/>
    </row>
    <row r="105" spans="1:51" s="4" customFormat="1" ht="13.5" thickBot="1">
      <c r="A105" s="28" t="s">
        <v>170</v>
      </c>
      <c r="B105" s="29"/>
      <c r="C105" s="29"/>
      <c r="D105" s="29"/>
      <c r="E105" s="29"/>
      <c r="F105" s="30"/>
      <c r="G105" s="30"/>
      <c r="H105" s="31"/>
      <c r="I105" s="32"/>
      <c r="J105" s="15"/>
      <c r="K105" s="535"/>
      <c r="L105" s="533"/>
      <c r="M105" s="533"/>
      <c r="N105" s="533"/>
      <c r="O105" s="122"/>
      <c r="P105" s="43"/>
      <c r="Q105" s="44"/>
      <c r="R105" s="45"/>
      <c r="S105" s="46"/>
      <c r="T105" s="47"/>
      <c r="U105" s="1093"/>
      <c r="V105" s="128"/>
      <c r="W105" s="48"/>
      <c r="X105" s="50"/>
      <c r="Y105" s="240"/>
      <c r="Z105" s="50"/>
      <c r="AA105" s="55"/>
      <c r="AB105" s="50"/>
      <c r="AC105" s="107"/>
      <c r="AD105" s="107"/>
      <c r="AE105" s="107"/>
      <c r="AF105" s="207"/>
      <c r="AG105" s="181"/>
      <c r="AH105" s="80"/>
      <c r="AI105" s="33"/>
      <c r="AJ105" s="33"/>
      <c r="AK105" s="257"/>
      <c r="AL105" s="257"/>
      <c r="AM105" s="279"/>
      <c r="AN105" s="280"/>
      <c r="AO105" s="83"/>
      <c r="AP105" s="158"/>
      <c r="AQ105" s="211"/>
      <c r="AR105" s="100"/>
      <c r="AS105" s="48"/>
      <c r="AT105" s="49"/>
      <c r="AV105" s="9"/>
      <c r="AW105" s="9"/>
      <c r="AX105" s="9"/>
      <c r="AY105" s="9"/>
    </row>
    <row r="106" spans="1:51" ht="11.25" customHeight="1" thickBot="1">
      <c r="A106" s="94"/>
      <c r="B106" s="95"/>
      <c r="C106" s="94"/>
      <c r="D106" s="94"/>
      <c r="E106" s="94"/>
      <c r="F106" s="94"/>
      <c r="G106" s="94"/>
      <c r="H106" s="94"/>
      <c r="I106" s="94"/>
      <c r="J106" s="94"/>
      <c r="K106" s="94"/>
      <c r="L106" s="94"/>
      <c r="M106" s="94"/>
      <c r="N106" s="94"/>
      <c r="O106" s="123"/>
      <c r="P106" s="94"/>
      <c r="Q106" s="94"/>
      <c r="R106" s="94"/>
      <c r="S106" s="94"/>
      <c r="T106" s="94"/>
      <c r="U106" s="94"/>
      <c r="V106" s="130"/>
      <c r="W106" s="94"/>
      <c r="X106" s="94"/>
      <c r="Y106" s="94"/>
      <c r="Z106" s="94"/>
      <c r="AA106" s="94"/>
      <c r="AB106" s="94"/>
      <c r="AC106" s="110"/>
      <c r="AD106" s="110"/>
      <c r="AE106" s="187"/>
      <c r="AF106" s="150"/>
      <c r="AH106" s="96"/>
      <c r="AI106" s="94"/>
      <c r="AJ106" s="94"/>
      <c r="AK106" s="245"/>
      <c r="AL106" s="245"/>
      <c r="AP106" s="160"/>
      <c r="AQ106" s="212"/>
      <c r="AR106" s="161"/>
      <c r="AS106" s="94"/>
      <c r="AT106" s="94"/>
    </row>
    <row r="107" spans="1:51" ht="18" hidden="1">
      <c r="A107" s="69" t="s">
        <v>37</v>
      </c>
      <c r="W107" s="70"/>
      <c r="X107" s="70"/>
      <c r="Y107" s="70"/>
      <c r="AE107" s="70"/>
      <c r="AF107" s="150"/>
      <c r="AS107" s="115"/>
    </row>
    <row r="108" spans="1:51" s="71" customFormat="1" ht="25.5" hidden="1">
      <c r="A108" s="72" t="s">
        <v>42</v>
      </c>
      <c r="B108" s="72" t="s">
        <v>370</v>
      </c>
      <c r="C108" s="140" t="s">
        <v>55</v>
      </c>
      <c r="D108" s="140" t="s">
        <v>58</v>
      </c>
      <c r="E108" s="140"/>
      <c r="F108" s="140"/>
      <c r="G108" s="140" t="s">
        <v>59</v>
      </c>
      <c r="H108" s="140" t="s">
        <v>99</v>
      </c>
      <c r="I108" s="87" t="s">
        <v>64</v>
      </c>
      <c r="J108" s="72"/>
      <c r="K108" s="162" t="s">
        <v>54</v>
      </c>
      <c r="L108" s="162"/>
      <c r="N108" s="134"/>
      <c r="O108" s="134"/>
      <c r="P108" s="134"/>
      <c r="Q108" s="134"/>
      <c r="R108" s="134"/>
      <c r="S108" s="134"/>
      <c r="T108" s="134"/>
      <c r="Y108" s="206"/>
      <c r="AC108" s="116"/>
      <c r="AD108" s="116"/>
      <c r="AF108" s="151"/>
      <c r="AG108" s="178"/>
      <c r="AJ108" s="82"/>
      <c r="AK108" s="247"/>
      <c r="AL108" s="247"/>
      <c r="AO108" s="173"/>
      <c r="AV108" s="9"/>
      <c r="AW108" s="9"/>
      <c r="AX108" s="9"/>
      <c r="AY108" s="9"/>
    </row>
    <row r="109" spans="1:51" hidden="1">
      <c r="A109" s="303" t="s">
        <v>80</v>
      </c>
      <c r="B109" s="304" t="s">
        <v>40</v>
      </c>
      <c r="C109" s="305">
        <v>-63827.766499999998</v>
      </c>
      <c r="D109" s="306"/>
      <c r="E109" s="307"/>
      <c r="F109" s="308"/>
      <c r="G109" s="307"/>
      <c r="H109" s="308"/>
      <c r="I109" s="309">
        <f t="shared" ref="I109:I128" si="1">SUM(C109:H109)</f>
        <v>-63827.766499999998</v>
      </c>
      <c r="J109" s="310"/>
      <c r="K109" s="311" t="s">
        <v>276</v>
      </c>
      <c r="L109" s="311"/>
      <c r="N109" s="312"/>
      <c r="O109" s="312"/>
      <c r="P109" s="312"/>
      <c r="Q109" s="313"/>
      <c r="R109" s="312"/>
      <c r="S109" s="312"/>
      <c r="T109" s="314"/>
      <c r="AH109" s="9"/>
      <c r="AJ109" s="70"/>
      <c r="AK109" s="9"/>
      <c r="AL109" s="9"/>
      <c r="AM109" s="70"/>
      <c r="AN109" s="9"/>
      <c r="AO109" s="9"/>
      <c r="AP109" s="70"/>
      <c r="AS109" s="25"/>
      <c r="AT109" s="25"/>
    </row>
    <row r="110" spans="1:51" hidden="1">
      <c r="A110" s="303" t="s">
        <v>80</v>
      </c>
      <c r="B110" s="304" t="s">
        <v>40</v>
      </c>
      <c r="C110" s="305">
        <v>121625</v>
      </c>
      <c r="D110" s="306"/>
      <c r="E110" s="307"/>
      <c r="F110" s="308"/>
      <c r="G110" s="307"/>
      <c r="H110" s="308"/>
      <c r="I110" s="309">
        <f t="shared" si="1"/>
        <v>121625</v>
      </c>
      <c r="J110" s="310"/>
      <c r="K110" s="311" t="s">
        <v>277</v>
      </c>
      <c r="L110" s="311"/>
      <c r="N110" s="312"/>
      <c r="O110" s="312"/>
      <c r="P110" s="312"/>
      <c r="Q110" s="313"/>
      <c r="R110" s="312"/>
      <c r="S110" s="312"/>
      <c r="T110" s="314"/>
      <c r="AH110" s="9"/>
      <c r="AJ110" s="70"/>
      <c r="AK110" s="9"/>
      <c r="AL110" s="9"/>
      <c r="AM110" s="70"/>
      <c r="AN110" s="9"/>
      <c r="AO110" s="9"/>
      <c r="AP110" s="70"/>
      <c r="AS110" s="25"/>
      <c r="AT110" s="25"/>
    </row>
    <row r="111" spans="1:51" hidden="1">
      <c r="A111" s="303" t="s">
        <v>80</v>
      </c>
      <c r="B111" s="304" t="s">
        <v>39</v>
      </c>
      <c r="C111" s="305">
        <v>500</v>
      </c>
      <c r="D111" s="306"/>
      <c r="E111" s="307"/>
      <c r="F111" s="308"/>
      <c r="G111" s="307"/>
      <c r="H111" s="308"/>
      <c r="I111" s="309">
        <f t="shared" si="1"/>
        <v>500</v>
      </c>
      <c r="J111" s="310"/>
      <c r="K111" s="311" t="s">
        <v>117</v>
      </c>
      <c r="L111" s="311"/>
      <c r="N111" s="312"/>
      <c r="O111" s="312"/>
      <c r="P111" s="312"/>
      <c r="Q111" s="313"/>
      <c r="R111" s="312"/>
      <c r="S111" s="312"/>
      <c r="T111" s="314"/>
      <c r="AH111" s="9"/>
      <c r="AJ111" s="70"/>
      <c r="AK111" s="9"/>
      <c r="AL111" s="9"/>
      <c r="AM111" s="70"/>
      <c r="AN111" s="9"/>
      <c r="AO111" s="9"/>
      <c r="AP111" s="70"/>
      <c r="AS111" s="25"/>
      <c r="AT111" s="25"/>
    </row>
    <row r="112" spans="1:51" hidden="1">
      <c r="A112" s="303" t="s">
        <v>80</v>
      </c>
      <c r="B112" s="304" t="s">
        <v>39</v>
      </c>
      <c r="C112" s="305">
        <v>12000</v>
      </c>
      <c r="D112" s="306"/>
      <c r="E112" s="307"/>
      <c r="F112" s="308"/>
      <c r="G112" s="307"/>
      <c r="H112" s="308"/>
      <c r="I112" s="309">
        <f t="shared" si="1"/>
        <v>12000</v>
      </c>
      <c r="J112" s="310"/>
      <c r="K112" s="311" t="s">
        <v>158</v>
      </c>
      <c r="L112" s="311"/>
      <c r="N112" s="312"/>
      <c r="O112" s="312"/>
      <c r="P112" s="312"/>
      <c r="Q112" s="313"/>
      <c r="R112" s="312"/>
      <c r="S112" s="312"/>
      <c r="T112" s="314"/>
      <c r="AH112" s="9"/>
      <c r="AJ112" s="70"/>
      <c r="AK112" s="9"/>
      <c r="AL112" s="9"/>
      <c r="AM112" s="70"/>
      <c r="AN112" s="9"/>
      <c r="AO112" s="9"/>
      <c r="AP112" s="70"/>
      <c r="AS112" s="25"/>
      <c r="AT112" s="25"/>
    </row>
    <row r="113" spans="1:48" hidden="1">
      <c r="A113" s="303" t="s">
        <v>80</v>
      </c>
      <c r="B113" s="304" t="s">
        <v>39</v>
      </c>
      <c r="C113" s="305">
        <v>15000</v>
      </c>
      <c r="D113" s="306"/>
      <c r="E113" s="307"/>
      <c r="F113" s="308"/>
      <c r="G113" s="307"/>
      <c r="H113" s="308"/>
      <c r="I113" s="309">
        <f t="shared" si="1"/>
        <v>15000</v>
      </c>
      <c r="J113" s="310"/>
      <c r="K113" s="311" t="s">
        <v>163</v>
      </c>
      <c r="L113" s="311"/>
      <c r="N113" s="312"/>
      <c r="O113" s="312"/>
      <c r="P113" s="312"/>
      <c r="Q113" s="313"/>
      <c r="R113" s="312"/>
      <c r="S113" s="312"/>
      <c r="T113" s="314"/>
      <c r="AH113" s="9"/>
      <c r="AJ113" s="70"/>
      <c r="AK113" s="9"/>
      <c r="AL113" s="9"/>
      <c r="AM113" s="70"/>
      <c r="AN113" s="9"/>
      <c r="AO113" s="9"/>
      <c r="AP113" s="70"/>
      <c r="AS113" s="25"/>
      <c r="AT113" s="25"/>
    </row>
    <row r="114" spans="1:48" hidden="1">
      <c r="A114" s="303" t="s">
        <v>80</v>
      </c>
      <c r="B114" s="304" t="s">
        <v>39</v>
      </c>
      <c r="C114" s="305">
        <v>10000</v>
      </c>
      <c r="D114" s="306"/>
      <c r="E114" s="307"/>
      <c r="F114" s="308"/>
      <c r="G114" s="307"/>
      <c r="H114" s="308"/>
      <c r="I114" s="309">
        <f t="shared" si="1"/>
        <v>10000</v>
      </c>
      <c r="J114" s="310"/>
      <c r="K114" s="311" t="s">
        <v>261</v>
      </c>
      <c r="L114" s="311"/>
      <c r="N114" s="312"/>
      <c r="O114" s="312"/>
      <c r="P114" s="312"/>
      <c r="Q114" s="313"/>
      <c r="R114" s="312"/>
      <c r="S114" s="312"/>
      <c r="T114" s="314"/>
      <c r="AH114" s="9"/>
      <c r="AJ114" s="70"/>
      <c r="AK114" s="9"/>
      <c r="AL114" s="9"/>
      <c r="AM114" s="70"/>
      <c r="AN114" s="9"/>
      <c r="AO114" s="9"/>
      <c r="AP114" s="70"/>
      <c r="AS114" s="25"/>
      <c r="AT114" s="25"/>
    </row>
    <row r="115" spans="1:48" hidden="1">
      <c r="A115" s="315" t="s">
        <v>122</v>
      </c>
      <c r="B115" s="304" t="s">
        <v>40</v>
      </c>
      <c r="C115" s="305">
        <f>15000*3.11</f>
        <v>46650</v>
      </c>
      <c r="D115" s="306"/>
      <c r="E115" s="307"/>
      <c r="F115" s="308"/>
      <c r="G115" s="307"/>
      <c r="H115" s="308"/>
      <c r="I115" s="305">
        <f t="shared" si="1"/>
        <v>46650</v>
      </c>
      <c r="J115" s="308"/>
      <c r="K115" s="311" t="s">
        <v>123</v>
      </c>
      <c r="L115" s="311"/>
      <c r="N115" s="312"/>
      <c r="O115" s="312"/>
      <c r="P115" s="312"/>
      <c r="Q115" s="313"/>
      <c r="R115" s="312"/>
      <c r="S115" s="312"/>
      <c r="T115" s="312"/>
      <c r="AH115" s="9"/>
      <c r="AJ115" s="70"/>
      <c r="AK115" s="9"/>
      <c r="AL115" s="9"/>
      <c r="AM115" s="70"/>
      <c r="AN115" s="9"/>
      <c r="AO115" s="9"/>
      <c r="AP115" s="70"/>
      <c r="AS115" s="25"/>
      <c r="AT115" s="25"/>
    </row>
    <row r="116" spans="1:48" hidden="1">
      <c r="A116" s="315" t="s">
        <v>122</v>
      </c>
      <c r="B116" s="304" t="s">
        <v>39</v>
      </c>
      <c r="C116" s="305">
        <f>38000</f>
        <v>38000</v>
      </c>
      <c r="D116" s="306"/>
      <c r="E116" s="307"/>
      <c r="F116" s="308"/>
      <c r="G116" s="307"/>
      <c r="H116" s="308"/>
      <c r="I116" s="305">
        <f t="shared" si="1"/>
        <v>38000</v>
      </c>
      <c r="J116" s="308"/>
      <c r="K116" s="311" t="s">
        <v>159</v>
      </c>
      <c r="L116" s="311"/>
      <c r="N116" s="312"/>
      <c r="O116" s="312"/>
      <c r="P116" s="312"/>
      <c r="Q116" s="313"/>
      <c r="R116" s="312"/>
      <c r="S116" s="312"/>
      <c r="T116" s="312"/>
      <c r="AH116" s="9"/>
      <c r="AJ116" s="70"/>
      <c r="AK116" s="9"/>
      <c r="AL116" s="9"/>
      <c r="AM116" s="70"/>
      <c r="AN116" s="9"/>
      <c r="AO116" s="9"/>
      <c r="AP116" s="70"/>
      <c r="AS116" s="25"/>
      <c r="AT116" s="25"/>
      <c r="AV116" s="25"/>
    </row>
    <row r="117" spans="1:48" hidden="1">
      <c r="A117" s="315" t="s">
        <v>122</v>
      </c>
      <c r="B117" s="304" t="s">
        <v>39</v>
      </c>
      <c r="C117" s="305">
        <f>10700</f>
        <v>10700</v>
      </c>
      <c r="D117" s="306"/>
      <c r="E117" s="307"/>
      <c r="F117" s="308"/>
      <c r="G117" s="307"/>
      <c r="H117" s="308"/>
      <c r="I117" s="305">
        <f t="shared" si="1"/>
        <v>10700</v>
      </c>
      <c r="J117" s="308"/>
      <c r="K117" s="311" t="s">
        <v>171</v>
      </c>
      <c r="L117" s="311"/>
      <c r="N117" s="312"/>
      <c r="O117" s="312"/>
      <c r="P117" s="312"/>
      <c r="Q117" s="313"/>
      <c r="R117" s="312"/>
      <c r="S117" s="312"/>
      <c r="T117" s="312"/>
      <c r="AH117" s="9"/>
      <c r="AJ117" s="70"/>
      <c r="AK117" s="9"/>
      <c r="AL117" s="9"/>
      <c r="AM117" s="70"/>
      <c r="AN117" s="9"/>
      <c r="AO117" s="9"/>
      <c r="AP117" s="70"/>
      <c r="AS117" s="25"/>
      <c r="AT117" s="25"/>
      <c r="AV117" s="25"/>
    </row>
    <row r="118" spans="1:48" hidden="1">
      <c r="A118" s="315" t="s">
        <v>122</v>
      </c>
      <c r="B118" s="304" t="s">
        <v>39</v>
      </c>
      <c r="C118" s="305">
        <f>23500</f>
        <v>23500</v>
      </c>
      <c r="D118" s="306"/>
      <c r="E118" s="307"/>
      <c r="F118" s="308"/>
      <c r="G118" s="307"/>
      <c r="H118" s="308"/>
      <c r="I118" s="305">
        <f t="shared" si="1"/>
        <v>23500</v>
      </c>
      <c r="J118" s="308"/>
      <c r="K118" s="311" t="s">
        <v>172</v>
      </c>
      <c r="L118" s="311"/>
      <c r="N118" s="312"/>
      <c r="O118" s="312"/>
      <c r="P118" s="312"/>
      <c r="Q118" s="313"/>
      <c r="R118" s="312"/>
      <c r="S118" s="312"/>
      <c r="T118" s="312"/>
      <c r="AH118" s="9"/>
      <c r="AJ118" s="70"/>
      <c r="AK118" s="9"/>
      <c r="AL118" s="9"/>
      <c r="AM118" s="70"/>
      <c r="AN118" s="9"/>
      <c r="AO118" s="9"/>
      <c r="AP118" s="70"/>
      <c r="AS118" s="25"/>
      <c r="AT118" s="25"/>
    </row>
    <row r="119" spans="1:48" hidden="1">
      <c r="A119" s="315" t="s">
        <v>122</v>
      </c>
      <c r="B119" s="304" t="s">
        <v>39</v>
      </c>
      <c r="C119" s="305">
        <v>8400</v>
      </c>
      <c r="D119" s="306"/>
      <c r="E119" s="307"/>
      <c r="F119" s="308"/>
      <c r="G119" s="307"/>
      <c r="H119" s="308"/>
      <c r="I119" s="309">
        <f t="shared" si="1"/>
        <v>8400</v>
      </c>
      <c r="J119" s="310"/>
      <c r="K119" s="311" t="s">
        <v>238</v>
      </c>
      <c r="L119" s="311"/>
      <c r="N119" s="312"/>
      <c r="O119" s="312"/>
      <c r="P119" s="312"/>
      <c r="Q119" s="313"/>
      <c r="R119" s="312"/>
      <c r="S119" s="312"/>
      <c r="T119" s="314"/>
      <c r="AH119" s="9"/>
      <c r="AJ119" s="70"/>
      <c r="AK119" s="9"/>
      <c r="AL119" s="9"/>
      <c r="AM119" s="70"/>
      <c r="AN119" s="9"/>
      <c r="AO119" s="9"/>
      <c r="AP119" s="70"/>
      <c r="AS119" s="25"/>
      <c r="AT119" s="25"/>
    </row>
    <row r="120" spans="1:48" hidden="1">
      <c r="A120" s="315" t="s">
        <v>122</v>
      </c>
      <c r="B120" s="304" t="s">
        <v>39</v>
      </c>
      <c r="C120" s="305">
        <v>2400</v>
      </c>
      <c r="D120" s="306"/>
      <c r="E120" s="307"/>
      <c r="F120" s="308"/>
      <c r="G120" s="307"/>
      <c r="H120" s="308"/>
      <c r="I120" s="309">
        <f t="shared" si="1"/>
        <v>2400</v>
      </c>
      <c r="J120" s="310"/>
      <c r="K120" s="311" t="s">
        <v>239</v>
      </c>
      <c r="L120" s="311"/>
      <c r="N120" s="312"/>
      <c r="O120" s="312"/>
      <c r="P120" s="312"/>
      <c r="Q120" s="313"/>
      <c r="R120" s="312"/>
      <c r="S120" s="312"/>
      <c r="T120" s="314"/>
      <c r="AH120" s="9"/>
      <c r="AJ120" s="70"/>
      <c r="AK120" s="9"/>
      <c r="AL120" s="9"/>
      <c r="AM120" s="70"/>
      <c r="AN120" s="9"/>
      <c r="AO120" s="9"/>
      <c r="AP120" s="70"/>
      <c r="AS120" s="25"/>
      <c r="AT120" s="25"/>
    </row>
    <row r="121" spans="1:48" hidden="1">
      <c r="A121" s="315" t="s">
        <v>122</v>
      </c>
      <c r="B121" s="304" t="s">
        <v>39</v>
      </c>
      <c r="C121" s="305">
        <v>5600</v>
      </c>
      <c r="D121" s="306"/>
      <c r="E121" s="307"/>
      <c r="F121" s="308"/>
      <c r="G121" s="307"/>
      <c r="H121" s="308"/>
      <c r="I121" s="309">
        <f t="shared" si="1"/>
        <v>5600</v>
      </c>
      <c r="J121" s="310"/>
      <c r="K121" s="311" t="s">
        <v>262</v>
      </c>
      <c r="L121" s="311"/>
      <c r="N121" s="312"/>
      <c r="O121" s="312"/>
      <c r="P121" s="312"/>
      <c r="Q121" s="313"/>
      <c r="R121" s="312"/>
      <c r="S121" s="312"/>
      <c r="T121" s="314"/>
      <c r="AH121" s="9"/>
      <c r="AJ121" s="70"/>
      <c r="AK121" s="9"/>
      <c r="AL121" s="9"/>
      <c r="AM121" s="70"/>
      <c r="AN121" s="9"/>
      <c r="AO121" s="9"/>
      <c r="AP121" s="70"/>
      <c r="AS121" s="25"/>
      <c r="AT121" s="25"/>
    </row>
    <row r="122" spans="1:48" hidden="1">
      <c r="A122" s="315" t="s">
        <v>122</v>
      </c>
      <c r="B122" s="304" t="s">
        <v>39</v>
      </c>
      <c r="C122" s="305">
        <v>8000</v>
      </c>
      <c r="D122" s="306"/>
      <c r="E122" s="307"/>
      <c r="F122" s="308"/>
      <c r="G122" s="307"/>
      <c r="H122" s="308"/>
      <c r="I122" s="309">
        <f t="shared" si="1"/>
        <v>8000</v>
      </c>
      <c r="J122" s="310"/>
      <c r="K122" s="311" t="s">
        <v>240</v>
      </c>
      <c r="L122" s="311"/>
      <c r="N122" s="312"/>
      <c r="O122" s="312"/>
      <c r="P122" s="312"/>
      <c r="Q122" s="313"/>
      <c r="R122" s="312"/>
      <c r="S122" s="312"/>
      <c r="T122" s="314"/>
      <c r="AH122" s="9"/>
      <c r="AJ122" s="70"/>
      <c r="AK122" s="9"/>
      <c r="AL122" s="9"/>
      <c r="AM122" s="70"/>
      <c r="AN122" s="9"/>
      <c r="AO122" s="9"/>
      <c r="AP122" s="70"/>
      <c r="AS122" s="25"/>
      <c r="AT122" s="25"/>
    </row>
    <row r="123" spans="1:48" hidden="1">
      <c r="A123" s="315" t="s">
        <v>122</v>
      </c>
      <c r="B123" s="304" t="s">
        <v>39</v>
      </c>
      <c r="C123" s="305">
        <v>-5000</v>
      </c>
      <c r="D123" s="306"/>
      <c r="E123" s="307"/>
      <c r="F123" s="308"/>
      <c r="G123" s="307"/>
      <c r="H123" s="308"/>
      <c r="I123" s="309">
        <f t="shared" si="1"/>
        <v>-5000</v>
      </c>
      <c r="J123" s="310"/>
      <c r="K123" s="311" t="s">
        <v>260</v>
      </c>
      <c r="L123" s="311"/>
      <c r="N123" s="312"/>
      <c r="O123" s="312"/>
      <c r="P123" s="312"/>
      <c r="Q123" s="313"/>
      <c r="R123" s="312"/>
      <c r="S123" s="312"/>
      <c r="T123" s="314"/>
      <c r="AH123" s="9"/>
      <c r="AJ123" s="70"/>
      <c r="AK123" s="9"/>
      <c r="AL123" s="9"/>
      <c r="AM123" s="70"/>
      <c r="AN123" s="9"/>
      <c r="AO123" s="9"/>
      <c r="AP123" s="70"/>
      <c r="AS123" s="25"/>
      <c r="AT123" s="25"/>
    </row>
    <row r="124" spans="1:48" hidden="1">
      <c r="A124" s="315" t="s">
        <v>122</v>
      </c>
      <c r="B124" s="304" t="s">
        <v>39</v>
      </c>
      <c r="C124" s="305">
        <v>4000</v>
      </c>
      <c r="D124" s="306"/>
      <c r="E124" s="307"/>
      <c r="F124" s="308"/>
      <c r="G124" s="307"/>
      <c r="H124" s="308"/>
      <c r="I124" s="309">
        <f t="shared" si="1"/>
        <v>4000</v>
      </c>
      <c r="J124" s="310"/>
      <c r="K124" s="311" t="s">
        <v>270</v>
      </c>
      <c r="L124" s="311"/>
      <c r="N124" s="312"/>
      <c r="O124" s="312"/>
      <c r="P124" s="312"/>
      <c r="Q124" s="313"/>
      <c r="R124" s="312"/>
      <c r="S124" s="312"/>
      <c r="T124" s="314"/>
      <c r="AH124" s="9"/>
      <c r="AJ124" s="70"/>
      <c r="AK124" s="9"/>
      <c r="AL124" s="9"/>
      <c r="AM124" s="70"/>
      <c r="AN124" s="9"/>
      <c r="AO124" s="9"/>
      <c r="AP124" s="70"/>
      <c r="AS124" s="25"/>
      <c r="AT124" s="25"/>
    </row>
    <row r="125" spans="1:48" hidden="1">
      <c r="A125" s="303" t="s">
        <v>81</v>
      </c>
      <c r="B125" s="304" t="s">
        <v>113</v>
      </c>
      <c r="C125" s="305">
        <v>60964.88</v>
      </c>
      <c r="D125" s="306"/>
      <c r="E125" s="307"/>
      <c r="F125" s="308"/>
      <c r="G125" s="307"/>
      <c r="H125" s="308"/>
      <c r="I125" s="309">
        <f t="shared" si="1"/>
        <v>60964.88</v>
      </c>
      <c r="J125" s="310"/>
      <c r="K125" s="311" t="s">
        <v>116</v>
      </c>
      <c r="L125" s="311"/>
      <c r="N125" s="312"/>
      <c r="O125" s="312"/>
      <c r="P125" s="312"/>
      <c r="Q125" s="313"/>
      <c r="R125" s="312"/>
      <c r="S125" s="312"/>
      <c r="T125" s="314"/>
      <c r="AH125" s="9"/>
      <c r="AJ125" s="70"/>
      <c r="AK125" s="9"/>
      <c r="AL125" s="9"/>
      <c r="AM125" s="70"/>
      <c r="AN125" s="9"/>
      <c r="AO125" s="9"/>
      <c r="AP125" s="70"/>
      <c r="AS125" s="25"/>
      <c r="AT125" s="25"/>
    </row>
    <row r="126" spans="1:48" hidden="1">
      <c r="A126" s="315" t="s">
        <v>118</v>
      </c>
      <c r="B126" s="304" t="s">
        <v>119</v>
      </c>
      <c r="C126" s="305">
        <v>4150</v>
      </c>
      <c r="D126" s="306"/>
      <c r="E126" s="307"/>
      <c r="F126" s="308"/>
      <c r="G126" s="307"/>
      <c r="H126" s="308"/>
      <c r="I126" s="305">
        <f t="shared" si="1"/>
        <v>4150</v>
      </c>
      <c r="J126" s="308"/>
      <c r="K126" s="311" t="s">
        <v>120</v>
      </c>
      <c r="L126" s="311"/>
      <c r="N126" s="312"/>
      <c r="O126" s="312"/>
      <c r="P126" s="312"/>
      <c r="Q126" s="313"/>
      <c r="R126" s="312"/>
      <c r="S126" s="312"/>
      <c r="T126" s="312"/>
      <c r="AH126" s="9"/>
      <c r="AJ126" s="70"/>
      <c r="AK126" s="9"/>
      <c r="AL126" s="9"/>
      <c r="AM126" s="70"/>
      <c r="AN126" s="9"/>
      <c r="AO126" s="9"/>
      <c r="AP126" s="70"/>
      <c r="AS126" s="25"/>
      <c r="AT126" s="25"/>
    </row>
    <row r="127" spans="1:48" hidden="1">
      <c r="A127" s="315" t="s">
        <v>118</v>
      </c>
      <c r="B127" s="304" t="s">
        <v>119</v>
      </c>
      <c r="C127" s="305">
        <v>2400</v>
      </c>
      <c r="D127" s="306"/>
      <c r="E127" s="307"/>
      <c r="F127" s="308"/>
      <c r="G127" s="307"/>
      <c r="H127" s="308"/>
      <c r="I127" s="305">
        <f t="shared" si="1"/>
        <v>2400</v>
      </c>
      <c r="J127" s="308"/>
      <c r="K127" s="311" t="s">
        <v>121</v>
      </c>
      <c r="L127" s="311"/>
      <c r="N127" s="312"/>
      <c r="O127" s="312"/>
      <c r="P127" s="312"/>
      <c r="Q127" s="313"/>
      <c r="R127" s="312"/>
      <c r="S127" s="312"/>
      <c r="T127" s="312"/>
      <c r="AH127" s="9"/>
      <c r="AJ127" s="70"/>
      <c r="AK127" s="9"/>
      <c r="AL127" s="9"/>
      <c r="AM127" s="70"/>
      <c r="AN127" s="9"/>
      <c r="AO127" s="9"/>
      <c r="AP127" s="70"/>
      <c r="AS127" s="25"/>
      <c r="AT127" s="25"/>
    </row>
    <row r="128" spans="1:48" ht="12" hidden="1" customHeight="1">
      <c r="A128" s="76"/>
      <c r="B128" s="112"/>
      <c r="C128" s="141"/>
      <c r="D128" s="147"/>
      <c r="E128" s="144"/>
      <c r="F128" s="91"/>
      <c r="G128" s="144"/>
      <c r="H128" s="91"/>
      <c r="I128" s="143">
        <f t="shared" si="1"/>
        <v>0</v>
      </c>
      <c r="J128" s="74"/>
      <c r="K128" s="131"/>
      <c r="L128" s="131"/>
      <c r="N128" s="132"/>
      <c r="O128" s="132"/>
      <c r="P128" s="132"/>
      <c r="Q128" s="135"/>
      <c r="R128" s="132"/>
      <c r="S128" s="136"/>
      <c r="T128" s="114"/>
      <c r="AH128" s="9"/>
      <c r="AJ128" s="70"/>
      <c r="AK128" s="246"/>
      <c r="AL128" s="246"/>
      <c r="AM128" s="9"/>
      <c r="AN128" s="9"/>
      <c r="AO128" s="70"/>
      <c r="AR128" s="70"/>
      <c r="AU128" s="25"/>
    </row>
    <row r="129" spans="1:47" hidden="1">
      <c r="A129" s="77" t="s">
        <v>35</v>
      </c>
      <c r="B129" s="85" t="s">
        <v>65</v>
      </c>
      <c r="C129" s="145">
        <f>SUM(C109:C128)</f>
        <v>305062.11349999998</v>
      </c>
      <c r="D129" s="145">
        <f>SUM(D109:D128)</f>
        <v>0</v>
      </c>
      <c r="E129" s="145"/>
      <c r="F129" s="145"/>
      <c r="G129" s="145">
        <f>SUM(G109:G128)</f>
        <v>0</v>
      </c>
      <c r="H129" s="145">
        <f>SUM(H109:H128)</f>
        <v>0</v>
      </c>
      <c r="I129" s="145">
        <f>SUM(I109:I128)</f>
        <v>305062.11349999998</v>
      </c>
      <c r="J129" s="78"/>
      <c r="K129" s="163" t="s">
        <v>35</v>
      </c>
      <c r="L129" s="163" t="s">
        <v>35</v>
      </c>
      <c r="N129" s="132"/>
      <c r="O129" s="137"/>
      <c r="P129" s="137"/>
      <c r="Q129" s="138"/>
      <c r="R129" s="137"/>
      <c r="S129" s="137"/>
      <c r="T129" s="137"/>
      <c r="AH129" s="9"/>
      <c r="AJ129" s="70"/>
      <c r="AK129" s="246"/>
      <c r="AL129" s="246"/>
      <c r="AM129" s="9"/>
      <c r="AN129" s="9"/>
      <c r="AO129" s="70"/>
      <c r="AR129" s="70"/>
      <c r="AU129" s="25"/>
    </row>
    <row r="130" spans="1:47" ht="18" hidden="1">
      <c r="A130" s="69"/>
      <c r="N130" s="132"/>
      <c r="AE130" s="70"/>
      <c r="AF130" s="150"/>
    </row>
    <row r="131" spans="1:47" ht="18" hidden="1">
      <c r="A131" s="41" t="s">
        <v>366</v>
      </c>
      <c r="AE131" s="25"/>
      <c r="AF131" s="152"/>
      <c r="AG131" s="177"/>
      <c r="AH131" s="83"/>
      <c r="AI131" s="25"/>
      <c r="AJ131" s="25"/>
      <c r="AK131" s="244"/>
      <c r="AL131" s="244"/>
      <c r="AM131" s="9"/>
      <c r="AN131" s="9"/>
      <c r="AO131" s="70"/>
    </row>
    <row r="132" spans="1:47" ht="26.25" hidden="1" customHeight="1">
      <c r="A132" s="72" t="s">
        <v>42</v>
      </c>
      <c r="B132" s="72" t="s">
        <v>39</v>
      </c>
      <c r="C132" s="72" t="s">
        <v>38</v>
      </c>
      <c r="D132" s="72" t="s">
        <v>41</v>
      </c>
      <c r="E132" s="72"/>
      <c r="F132" s="72"/>
      <c r="G132" s="72" t="s">
        <v>75</v>
      </c>
      <c r="H132" s="72" t="s">
        <v>40</v>
      </c>
      <c r="I132" s="87" t="s">
        <v>44</v>
      </c>
      <c r="J132" s="1926" t="s">
        <v>100</v>
      </c>
      <c r="K132" s="1927"/>
      <c r="L132" s="1927"/>
      <c r="M132" s="1927"/>
      <c r="AF132" s="25"/>
      <c r="AG132" s="152"/>
      <c r="AH132" s="177"/>
      <c r="AI132" s="83"/>
      <c r="AJ132" s="25"/>
      <c r="AK132" s="244"/>
      <c r="AL132" s="244"/>
      <c r="AN132" s="9"/>
      <c r="AO132" s="9"/>
      <c r="AP132" s="70"/>
      <c r="AQ132" s="70"/>
    </row>
    <row r="133" spans="1:47" hidden="1">
      <c r="A133" s="315" t="s">
        <v>80</v>
      </c>
      <c r="B133" s="316">
        <v>500</v>
      </c>
      <c r="C133" s="310"/>
      <c r="D133" s="310"/>
      <c r="E133" s="310"/>
      <c r="F133" s="316"/>
      <c r="G133" s="317"/>
      <c r="H133" s="310"/>
      <c r="I133" s="318">
        <f t="shared" ref="I133:I161" si="2">SUM(B133:H133)</f>
        <v>500</v>
      </c>
      <c r="J133" s="311" t="s">
        <v>117</v>
      </c>
      <c r="K133" s="311"/>
      <c r="L133" s="311"/>
      <c r="M133" s="311"/>
      <c r="AF133" s="70"/>
      <c r="AH133" s="150"/>
      <c r="AI133" s="70"/>
      <c r="AK133" s="9"/>
      <c r="AL133" s="25"/>
      <c r="AN133" s="83"/>
    </row>
    <row r="134" spans="1:47" hidden="1">
      <c r="A134" s="315" t="s">
        <v>80</v>
      </c>
      <c r="B134" s="316">
        <v>12000</v>
      </c>
      <c r="C134" s="310"/>
      <c r="D134" s="310"/>
      <c r="E134" s="310"/>
      <c r="F134" s="316"/>
      <c r="G134" s="317"/>
      <c r="H134" s="310"/>
      <c r="I134" s="318">
        <f t="shared" si="2"/>
        <v>12000</v>
      </c>
      <c r="J134" s="311" t="s">
        <v>158</v>
      </c>
      <c r="K134" s="311"/>
      <c r="L134" s="311"/>
      <c r="M134" s="311"/>
      <c r="AF134" s="70"/>
      <c r="AH134" s="150"/>
      <c r="AI134" s="70"/>
      <c r="AK134" s="9"/>
      <c r="AL134" s="25"/>
      <c r="AN134" s="83"/>
    </row>
    <row r="135" spans="1:47" hidden="1">
      <c r="A135" s="315" t="s">
        <v>80</v>
      </c>
      <c r="B135" s="316"/>
      <c r="C135" s="310"/>
      <c r="D135" s="310"/>
      <c r="E135" s="310"/>
      <c r="F135" s="316"/>
      <c r="G135" s="317"/>
      <c r="H135" s="310">
        <v>9841.34</v>
      </c>
      <c r="I135" s="318">
        <f t="shared" si="2"/>
        <v>9841.34</v>
      </c>
      <c r="J135" s="311" t="s">
        <v>160</v>
      </c>
      <c r="K135" s="311"/>
      <c r="L135" s="311"/>
      <c r="M135" s="311"/>
      <c r="AF135" s="70"/>
      <c r="AH135" s="150"/>
      <c r="AI135" s="70"/>
      <c r="AK135" s="9"/>
      <c r="AL135" s="25"/>
      <c r="AN135" s="83"/>
    </row>
    <row r="136" spans="1:47" hidden="1">
      <c r="A136" s="315" t="s">
        <v>80</v>
      </c>
      <c r="B136" s="316"/>
      <c r="C136" s="310"/>
      <c r="D136" s="310"/>
      <c r="E136" s="310"/>
      <c r="F136" s="316"/>
      <c r="G136" s="317"/>
      <c r="H136" s="310">
        <v>8710.5</v>
      </c>
      <c r="I136" s="318">
        <f t="shared" si="2"/>
        <v>8710.5</v>
      </c>
      <c r="J136" s="311" t="s">
        <v>161</v>
      </c>
      <c r="K136" s="311"/>
      <c r="L136" s="311"/>
      <c r="M136" s="311"/>
      <c r="AF136" s="70"/>
      <c r="AH136" s="150"/>
      <c r="AI136" s="70"/>
      <c r="AK136" s="9"/>
      <c r="AL136" s="25"/>
      <c r="AN136" s="83"/>
    </row>
    <row r="137" spans="1:47" hidden="1">
      <c r="A137" s="303" t="s">
        <v>80</v>
      </c>
      <c r="B137" s="316"/>
      <c r="C137" s="310"/>
      <c r="D137" s="310"/>
      <c r="E137" s="310"/>
      <c r="F137" s="316"/>
      <c r="G137" s="317"/>
      <c r="H137" s="310">
        <v>3674.05</v>
      </c>
      <c r="I137" s="318">
        <f t="shared" si="2"/>
        <v>3674.05</v>
      </c>
      <c r="J137" s="311" t="s">
        <v>173</v>
      </c>
      <c r="K137" s="311"/>
      <c r="L137" s="311"/>
      <c r="M137" s="311"/>
      <c r="AF137" s="70"/>
      <c r="AH137" s="150"/>
      <c r="AI137" s="70"/>
      <c r="AK137" s="9"/>
      <c r="AL137" s="25"/>
      <c r="AN137" s="83"/>
    </row>
    <row r="138" spans="1:47" hidden="1">
      <c r="A138" s="303" t="s">
        <v>80</v>
      </c>
      <c r="B138" s="316"/>
      <c r="C138" s="310"/>
      <c r="D138" s="310"/>
      <c r="E138" s="310"/>
      <c r="F138" s="316"/>
      <c r="G138" s="317"/>
      <c r="H138" s="310">
        <v>25257.13</v>
      </c>
      <c r="I138" s="318">
        <f t="shared" si="2"/>
        <v>25257.13</v>
      </c>
      <c r="J138" s="311" t="s">
        <v>218</v>
      </c>
      <c r="K138" s="311"/>
      <c r="L138" s="311"/>
      <c r="M138" s="311"/>
      <c r="AF138" s="70"/>
      <c r="AH138" s="150"/>
      <c r="AI138" s="70"/>
      <c r="AK138" s="9"/>
      <c r="AL138" s="25"/>
      <c r="AN138" s="83"/>
    </row>
    <row r="139" spans="1:47" hidden="1">
      <c r="A139" s="303" t="s">
        <v>80</v>
      </c>
      <c r="B139" s="316"/>
      <c r="C139" s="310"/>
      <c r="D139" s="310"/>
      <c r="E139" s="310"/>
      <c r="F139" s="316"/>
      <c r="G139" s="317"/>
      <c r="H139" s="310">
        <v>26417.65</v>
      </c>
      <c r="I139" s="318">
        <f t="shared" si="2"/>
        <v>26417.65</v>
      </c>
      <c r="J139" s="311" t="s">
        <v>228</v>
      </c>
      <c r="K139" s="311"/>
      <c r="L139" s="311"/>
      <c r="M139" s="319"/>
      <c r="AF139" s="70"/>
      <c r="AH139" s="150"/>
      <c r="AI139" s="70"/>
      <c r="AK139" s="9"/>
      <c r="AL139" s="25"/>
      <c r="AN139" s="83"/>
    </row>
    <row r="140" spans="1:47" hidden="1">
      <c r="A140" s="320" t="s">
        <v>80</v>
      </c>
      <c r="B140" s="316"/>
      <c r="C140" s="310"/>
      <c r="D140" s="310"/>
      <c r="E140" s="310"/>
      <c r="F140" s="316"/>
      <c r="G140" s="317"/>
      <c r="H140" s="310">
        <v>27301.13</v>
      </c>
      <c r="I140" s="318">
        <f t="shared" si="2"/>
        <v>27301.13</v>
      </c>
      <c r="J140" s="311" t="s">
        <v>243</v>
      </c>
      <c r="K140" s="311"/>
      <c r="L140" s="311"/>
      <c r="M140" s="319"/>
      <c r="AF140" s="70"/>
      <c r="AH140" s="150"/>
      <c r="AI140" s="70"/>
      <c r="AK140" s="9"/>
      <c r="AL140" s="25"/>
      <c r="AN140" s="83"/>
    </row>
    <row r="141" spans="1:47" hidden="1">
      <c r="A141" s="320" t="s">
        <v>80</v>
      </c>
      <c r="B141" s="316"/>
      <c r="C141" s="310"/>
      <c r="D141" s="310"/>
      <c r="E141" s="310"/>
      <c r="F141" s="316"/>
      <c r="G141" s="317"/>
      <c r="H141" s="310">
        <v>26417.85</v>
      </c>
      <c r="I141" s="318">
        <f t="shared" si="2"/>
        <v>26417.85</v>
      </c>
      <c r="J141" s="311" t="s">
        <v>263</v>
      </c>
      <c r="K141" s="311"/>
      <c r="L141" s="311"/>
      <c r="M141" s="319"/>
      <c r="AF141" s="70"/>
      <c r="AH141" s="150"/>
      <c r="AI141" s="70"/>
      <c r="AK141" s="9"/>
      <c r="AL141" s="25"/>
      <c r="AN141" s="83"/>
    </row>
    <row r="142" spans="1:47" hidden="1">
      <c r="A142" s="320" t="s">
        <v>80</v>
      </c>
      <c r="B142" s="316"/>
      <c r="C142" s="310"/>
      <c r="D142" s="310"/>
      <c r="E142" s="310"/>
      <c r="F142" s="316"/>
      <c r="G142" s="317"/>
      <c r="H142" s="310">
        <v>34400.69</v>
      </c>
      <c r="I142" s="318">
        <f t="shared" si="2"/>
        <v>34400.69</v>
      </c>
      <c r="J142" s="311" t="s">
        <v>271</v>
      </c>
      <c r="K142" s="311"/>
      <c r="L142" s="311"/>
      <c r="M142" s="319"/>
      <c r="AF142" s="70"/>
      <c r="AH142" s="150"/>
      <c r="AI142" s="70"/>
      <c r="AK142" s="9"/>
      <c r="AL142" s="25"/>
      <c r="AN142" s="83"/>
    </row>
    <row r="143" spans="1:47" hidden="1">
      <c r="A143" s="320" t="s">
        <v>80</v>
      </c>
      <c r="B143" s="316"/>
      <c r="C143" s="310"/>
      <c r="D143" s="310"/>
      <c r="E143" s="310"/>
      <c r="F143" s="316"/>
      <c r="G143" s="317"/>
      <c r="H143" s="310">
        <v>35049.199999999997</v>
      </c>
      <c r="I143" s="318">
        <f t="shared" si="2"/>
        <v>35049.199999999997</v>
      </c>
      <c r="J143" s="311" t="s">
        <v>278</v>
      </c>
      <c r="K143" s="311"/>
      <c r="L143" s="311"/>
      <c r="M143" s="319"/>
      <c r="AF143" s="70"/>
      <c r="AH143" s="150"/>
      <c r="AI143" s="70"/>
      <c r="AK143" s="9"/>
      <c r="AL143" s="25"/>
      <c r="AN143" s="83"/>
    </row>
    <row r="144" spans="1:47" hidden="1">
      <c r="A144" s="303" t="s">
        <v>80</v>
      </c>
      <c r="B144" s="304">
        <v>15000</v>
      </c>
      <c r="C144" s="310"/>
      <c r="D144" s="310"/>
      <c r="E144" s="310"/>
      <c r="F144" s="316"/>
      <c r="G144" s="317"/>
      <c r="H144" s="308"/>
      <c r="I144" s="318">
        <f t="shared" si="2"/>
        <v>15000</v>
      </c>
      <c r="J144" s="321" t="s">
        <v>163</v>
      </c>
      <c r="K144" s="311"/>
      <c r="L144" s="311"/>
      <c r="AF144" s="70"/>
      <c r="AH144" s="150"/>
      <c r="AI144" s="70"/>
      <c r="AK144" s="9"/>
      <c r="AL144" s="25"/>
      <c r="AN144" s="83"/>
    </row>
    <row r="145" spans="1:41" hidden="1">
      <c r="A145" s="303" t="s">
        <v>80</v>
      </c>
      <c r="B145" s="304">
        <v>93000</v>
      </c>
      <c r="C145" s="310"/>
      <c r="D145" s="310"/>
      <c r="E145" s="310"/>
      <c r="F145" s="316"/>
      <c r="G145" s="317"/>
      <c r="H145" s="308"/>
      <c r="I145" s="318">
        <f t="shared" si="2"/>
        <v>93000</v>
      </c>
      <c r="J145" s="321" t="s">
        <v>164</v>
      </c>
      <c r="K145" s="311"/>
      <c r="L145" s="311"/>
      <c r="AF145" s="70"/>
      <c r="AH145" s="150"/>
      <c r="AI145" s="70"/>
      <c r="AK145" s="9"/>
      <c r="AL145" s="25"/>
      <c r="AN145" s="83"/>
    </row>
    <row r="146" spans="1:41" hidden="1">
      <c r="A146" s="303" t="s">
        <v>80</v>
      </c>
      <c r="B146" s="304">
        <v>18000</v>
      </c>
      <c r="C146" s="310"/>
      <c r="D146" s="310"/>
      <c r="E146" s="310"/>
      <c r="F146" s="316"/>
      <c r="G146" s="317"/>
      <c r="H146" s="308"/>
      <c r="I146" s="318">
        <f t="shared" si="2"/>
        <v>18000</v>
      </c>
      <c r="J146" s="322" t="s">
        <v>124</v>
      </c>
      <c r="K146" s="311"/>
      <c r="L146" s="311"/>
      <c r="AF146" s="70"/>
      <c r="AH146" s="150"/>
      <c r="AI146" s="70"/>
      <c r="AK146" s="9"/>
      <c r="AL146" s="25"/>
      <c r="AN146" s="83"/>
    </row>
    <row r="147" spans="1:41" hidden="1">
      <c r="A147" s="303" t="s">
        <v>80</v>
      </c>
      <c r="B147" s="304">
        <v>10000</v>
      </c>
      <c r="C147" s="310"/>
      <c r="D147" s="310"/>
      <c r="E147" s="310"/>
      <c r="F147" s="316"/>
      <c r="G147" s="317"/>
      <c r="H147" s="308"/>
      <c r="I147" s="318">
        <f t="shared" si="2"/>
        <v>10000</v>
      </c>
      <c r="J147" s="311" t="s">
        <v>261</v>
      </c>
      <c r="K147" s="311"/>
      <c r="L147" s="311"/>
      <c r="AF147" s="70"/>
      <c r="AH147" s="150"/>
      <c r="AI147" s="70"/>
      <c r="AK147" s="9"/>
      <c r="AL147" s="25"/>
      <c r="AN147" s="83"/>
    </row>
    <row r="148" spans="1:41" ht="15" hidden="1" customHeight="1">
      <c r="A148" s="303" t="s">
        <v>122</v>
      </c>
      <c r="B148" s="316">
        <v>38000</v>
      </c>
      <c r="C148" s="310"/>
      <c r="D148" s="310"/>
      <c r="E148" s="310"/>
      <c r="F148" s="316"/>
      <c r="G148" s="317"/>
      <c r="H148" s="310"/>
      <c r="I148" s="318">
        <f t="shared" si="2"/>
        <v>38000</v>
      </c>
      <c r="J148" s="311" t="s">
        <v>159</v>
      </c>
      <c r="K148" s="311"/>
      <c r="L148" s="311"/>
      <c r="M148" s="311"/>
      <c r="AF148" s="9"/>
      <c r="AG148" s="148"/>
      <c r="AH148" s="150"/>
      <c r="AI148" s="70"/>
      <c r="AK148" s="9"/>
      <c r="AL148" s="25"/>
      <c r="AM148" s="9"/>
      <c r="AN148" s="70"/>
      <c r="AO148" s="70"/>
    </row>
    <row r="149" spans="1:41" ht="15" hidden="1" customHeight="1">
      <c r="A149" s="303" t="s">
        <v>122</v>
      </c>
      <c r="B149" s="316">
        <v>12480</v>
      </c>
      <c r="C149" s="310"/>
      <c r="D149" s="310"/>
      <c r="E149" s="310"/>
      <c r="F149" s="316"/>
      <c r="G149" s="317"/>
      <c r="H149" s="310"/>
      <c r="I149" s="318">
        <f t="shared" si="2"/>
        <v>12480</v>
      </c>
      <c r="J149" s="314" t="s">
        <v>125</v>
      </c>
      <c r="M149" s="311"/>
      <c r="AF149" s="9"/>
      <c r="AG149" s="148"/>
      <c r="AH149" s="150"/>
      <c r="AI149" s="70"/>
      <c r="AK149" s="9"/>
      <c r="AL149" s="25"/>
      <c r="AM149" s="9"/>
      <c r="AN149" s="70"/>
      <c r="AO149" s="70"/>
    </row>
    <row r="150" spans="1:41" ht="15" hidden="1" customHeight="1">
      <c r="A150" s="303" t="s">
        <v>122</v>
      </c>
      <c r="B150" s="316">
        <v>12000</v>
      </c>
      <c r="C150" s="310"/>
      <c r="D150" s="310"/>
      <c r="E150" s="310"/>
      <c r="F150" s="316"/>
      <c r="G150" s="317"/>
      <c r="H150" s="310"/>
      <c r="I150" s="318">
        <f t="shared" si="2"/>
        <v>12000</v>
      </c>
      <c r="J150" s="314" t="s">
        <v>126</v>
      </c>
      <c r="M150" s="311"/>
      <c r="AF150" s="9"/>
      <c r="AG150" s="148"/>
      <c r="AH150" s="150"/>
      <c r="AI150" s="70"/>
      <c r="AK150" s="9"/>
      <c r="AL150" s="25"/>
      <c r="AM150" s="9"/>
      <c r="AN150" s="70"/>
      <c r="AO150" s="70"/>
    </row>
    <row r="151" spans="1:41" ht="15" hidden="1" customHeight="1">
      <c r="A151" s="320" t="s">
        <v>122</v>
      </c>
      <c r="B151" s="316">
        <v>8400</v>
      </c>
      <c r="C151" s="310"/>
      <c r="D151" s="310"/>
      <c r="E151" s="310"/>
      <c r="F151" s="316"/>
      <c r="G151" s="317"/>
      <c r="H151" s="310"/>
      <c r="I151" s="318">
        <f t="shared" si="2"/>
        <v>8400</v>
      </c>
      <c r="J151" s="314" t="s">
        <v>241</v>
      </c>
      <c r="M151" s="311"/>
      <c r="AF151" s="9"/>
      <c r="AG151" s="148"/>
      <c r="AH151" s="150"/>
      <c r="AI151" s="70"/>
      <c r="AK151" s="9"/>
      <c r="AL151" s="25"/>
      <c r="AM151" s="9"/>
      <c r="AN151" s="70"/>
      <c r="AO151" s="70"/>
    </row>
    <row r="152" spans="1:41" ht="15" hidden="1" customHeight="1">
      <c r="A152" s="320" t="s">
        <v>122</v>
      </c>
      <c r="B152" s="316">
        <v>2400</v>
      </c>
      <c r="C152" s="310"/>
      <c r="D152" s="310"/>
      <c r="E152" s="310"/>
      <c r="F152" s="316"/>
      <c r="G152" s="317"/>
      <c r="H152" s="310"/>
      <c r="I152" s="318">
        <f t="shared" si="2"/>
        <v>2400</v>
      </c>
      <c r="J152" s="311" t="s">
        <v>242</v>
      </c>
      <c r="M152" s="311"/>
      <c r="AF152" s="9"/>
      <c r="AG152" s="148"/>
      <c r="AH152" s="150"/>
      <c r="AI152" s="70"/>
      <c r="AK152" s="9"/>
      <c r="AL152" s="25"/>
      <c r="AM152" s="9"/>
      <c r="AN152" s="70"/>
      <c r="AO152" s="70"/>
    </row>
    <row r="153" spans="1:41" ht="15" hidden="1" customHeight="1">
      <c r="A153" s="320" t="s">
        <v>122</v>
      </c>
      <c r="B153" s="316">
        <v>75000</v>
      </c>
      <c r="C153" s="310"/>
      <c r="D153" s="310"/>
      <c r="E153" s="310"/>
      <c r="F153" s="316"/>
      <c r="G153" s="317"/>
      <c r="H153" s="310"/>
      <c r="I153" s="318">
        <f t="shared" si="2"/>
        <v>75000</v>
      </c>
      <c r="J153" s="322" t="s">
        <v>264</v>
      </c>
      <c r="M153" s="311"/>
      <c r="AF153" s="9"/>
      <c r="AG153" s="148"/>
      <c r="AH153" s="150"/>
      <c r="AI153" s="70"/>
      <c r="AK153" s="9"/>
      <c r="AL153" s="25"/>
      <c r="AM153" s="9"/>
      <c r="AN153" s="70"/>
      <c r="AO153" s="70"/>
    </row>
    <row r="154" spans="1:41" ht="15" hidden="1" customHeight="1">
      <c r="A154" s="320" t="s">
        <v>122</v>
      </c>
      <c r="B154" s="316">
        <v>7500</v>
      </c>
      <c r="C154" s="310"/>
      <c r="D154" s="310"/>
      <c r="E154" s="310"/>
      <c r="F154" s="316"/>
      <c r="G154" s="317"/>
      <c r="H154" s="310"/>
      <c r="I154" s="318">
        <f t="shared" si="2"/>
        <v>7500</v>
      </c>
      <c r="J154" s="323" t="s">
        <v>265</v>
      </c>
      <c r="M154" s="311"/>
      <c r="AF154" s="9"/>
      <c r="AG154" s="148"/>
      <c r="AH154" s="150"/>
      <c r="AI154" s="70"/>
      <c r="AK154" s="9"/>
      <c r="AL154" s="25"/>
      <c r="AM154" s="9"/>
      <c r="AN154" s="70"/>
      <c r="AO154" s="70"/>
    </row>
    <row r="155" spans="1:41" ht="15" hidden="1" customHeight="1">
      <c r="A155" s="320" t="s">
        <v>122</v>
      </c>
      <c r="B155" s="316">
        <v>5600</v>
      </c>
      <c r="C155" s="310"/>
      <c r="D155" s="310"/>
      <c r="E155" s="310"/>
      <c r="F155" s="316"/>
      <c r="G155" s="317"/>
      <c r="H155" s="310"/>
      <c r="I155" s="318">
        <f t="shared" si="2"/>
        <v>5600</v>
      </c>
      <c r="J155" s="323" t="s">
        <v>266</v>
      </c>
      <c r="M155" s="311"/>
      <c r="AF155" s="9"/>
      <c r="AG155" s="148"/>
      <c r="AH155" s="150"/>
      <c r="AI155" s="70"/>
      <c r="AK155" s="9"/>
      <c r="AL155" s="25"/>
      <c r="AM155" s="9"/>
      <c r="AN155" s="70"/>
      <c r="AO155" s="70"/>
    </row>
    <row r="156" spans="1:41" ht="15" hidden="1" customHeight="1">
      <c r="A156" s="320" t="s">
        <v>122</v>
      </c>
      <c r="B156" s="316">
        <v>8000</v>
      </c>
      <c r="C156" s="310"/>
      <c r="D156" s="310"/>
      <c r="E156" s="310"/>
      <c r="F156" s="316"/>
      <c r="G156" s="317"/>
      <c r="H156" s="310"/>
      <c r="I156" s="318">
        <f t="shared" si="2"/>
        <v>8000</v>
      </c>
      <c r="J156" s="323" t="s">
        <v>267</v>
      </c>
      <c r="M156" s="311"/>
      <c r="AF156" s="9"/>
      <c r="AG156" s="148"/>
      <c r="AH156" s="150"/>
      <c r="AI156" s="70"/>
      <c r="AK156" s="9"/>
      <c r="AL156" s="25"/>
      <c r="AM156" s="9"/>
      <c r="AN156" s="70"/>
      <c r="AO156" s="70"/>
    </row>
    <row r="157" spans="1:41" ht="15" hidden="1" customHeight="1">
      <c r="A157" s="320" t="s">
        <v>122</v>
      </c>
      <c r="B157" s="316">
        <v>-5000</v>
      </c>
      <c r="C157" s="310"/>
      <c r="D157" s="310"/>
      <c r="E157" s="310"/>
      <c r="F157" s="316"/>
      <c r="G157" s="317"/>
      <c r="H157" s="310"/>
      <c r="I157" s="318">
        <f t="shared" si="2"/>
        <v>-5000</v>
      </c>
      <c r="J157" s="311" t="s">
        <v>260</v>
      </c>
      <c r="M157" s="311"/>
      <c r="AF157" s="9"/>
      <c r="AG157" s="148"/>
      <c r="AH157" s="150"/>
      <c r="AI157" s="70"/>
      <c r="AK157" s="9"/>
      <c r="AL157" s="25"/>
      <c r="AM157" s="9"/>
      <c r="AN157" s="70"/>
      <c r="AO157" s="70"/>
    </row>
    <row r="158" spans="1:41" ht="15" hidden="1" customHeight="1">
      <c r="A158" s="320" t="s">
        <v>122</v>
      </c>
      <c r="B158" s="316">
        <v>25000</v>
      </c>
      <c r="C158" s="310"/>
      <c r="D158" s="310"/>
      <c r="E158" s="310"/>
      <c r="F158" s="316"/>
      <c r="G158" s="317"/>
      <c r="H158" s="310"/>
      <c r="I158" s="318">
        <f t="shared" si="2"/>
        <v>25000</v>
      </c>
      <c r="J158" s="322" t="s">
        <v>244</v>
      </c>
      <c r="M158" s="311"/>
      <c r="AF158" s="9"/>
      <c r="AG158" s="148"/>
      <c r="AH158" s="150"/>
      <c r="AI158" s="70"/>
      <c r="AK158" s="9"/>
      <c r="AL158" s="25"/>
      <c r="AM158" s="9"/>
      <c r="AN158" s="70"/>
      <c r="AO158" s="70"/>
    </row>
    <row r="159" spans="1:41" ht="15" hidden="1" customHeight="1">
      <c r="A159" s="320" t="s">
        <v>122</v>
      </c>
      <c r="B159" s="316">
        <v>4000</v>
      </c>
      <c r="C159" s="310"/>
      <c r="D159" s="310"/>
      <c r="E159" s="310"/>
      <c r="F159" s="316"/>
      <c r="G159" s="317"/>
      <c r="H159" s="310"/>
      <c r="I159" s="318">
        <f t="shared" si="2"/>
        <v>4000</v>
      </c>
      <c r="J159" s="323" t="s">
        <v>279</v>
      </c>
      <c r="M159" s="311"/>
      <c r="AF159" s="9"/>
      <c r="AG159" s="148"/>
      <c r="AH159" s="150"/>
      <c r="AI159" s="70"/>
      <c r="AK159" s="9"/>
      <c r="AL159" s="25"/>
      <c r="AM159" s="9"/>
      <c r="AN159" s="70"/>
      <c r="AO159" s="70"/>
    </row>
    <row r="160" spans="1:41" hidden="1">
      <c r="A160" s="315" t="s">
        <v>81</v>
      </c>
      <c r="B160" s="316"/>
      <c r="C160" s="310"/>
      <c r="D160" s="310"/>
      <c r="E160" s="310"/>
      <c r="F160" s="310"/>
      <c r="G160" s="324">
        <v>60964.88</v>
      </c>
      <c r="H160" s="310"/>
      <c r="I160" s="318">
        <f t="shared" si="2"/>
        <v>60964.88</v>
      </c>
      <c r="J160" s="311" t="s">
        <v>116</v>
      </c>
      <c r="K160" s="311"/>
      <c r="L160" s="311"/>
      <c r="M160" s="311"/>
      <c r="AF160" s="25"/>
      <c r="AG160" s="152"/>
      <c r="AH160" s="177"/>
      <c r="AI160" s="83"/>
      <c r="AJ160" s="25"/>
      <c r="AK160" s="25"/>
      <c r="AL160" s="9"/>
      <c r="AM160" s="9"/>
      <c r="AN160" s="70"/>
      <c r="AO160" s="70"/>
    </row>
    <row r="161" spans="1:43" hidden="1">
      <c r="A161" s="325" t="s">
        <v>118</v>
      </c>
      <c r="B161" s="326"/>
      <c r="C161" s="327"/>
      <c r="D161" s="327">
        <v>4150</v>
      </c>
      <c r="E161" s="327"/>
      <c r="F161" s="324"/>
      <c r="G161" s="324"/>
      <c r="H161" s="324"/>
      <c r="I161" s="318">
        <f t="shared" si="2"/>
        <v>4150</v>
      </c>
      <c r="J161" s="311" t="s">
        <v>120</v>
      </c>
      <c r="K161" s="311"/>
      <c r="L161" s="311"/>
      <c r="M161" s="311"/>
      <c r="AF161" s="70"/>
      <c r="AH161" s="150"/>
      <c r="AI161" s="70"/>
      <c r="AM161" s="9"/>
      <c r="AO161" s="25"/>
      <c r="AP161" s="83"/>
      <c r="AQ161" s="83"/>
    </row>
    <row r="162" spans="1:43" hidden="1">
      <c r="A162" s="189"/>
      <c r="B162" s="84"/>
      <c r="C162" s="74"/>
      <c r="D162" s="74"/>
      <c r="E162" s="74"/>
      <c r="F162" s="74"/>
      <c r="G162" s="73"/>
      <c r="H162" s="74"/>
      <c r="I162" s="90"/>
      <c r="J162" s="182"/>
      <c r="K162" s="182"/>
      <c r="L162" s="182"/>
      <c r="M162" s="182"/>
      <c r="AF162" s="25"/>
      <c r="AG162" s="152"/>
      <c r="AH162" s="177"/>
      <c r="AI162" s="83"/>
      <c r="AJ162" s="25"/>
      <c r="AK162" s="25"/>
      <c r="AL162" s="9"/>
      <c r="AM162" s="9"/>
      <c r="AN162" s="70"/>
      <c r="AO162" s="70"/>
    </row>
    <row r="163" spans="1:43" hidden="1">
      <c r="A163" s="77" t="s">
        <v>65</v>
      </c>
      <c r="B163" s="85">
        <f t="shared" ref="B163:I163" si="3">SUM(B133:B162)</f>
        <v>341880</v>
      </c>
      <c r="C163" s="78">
        <f t="shared" si="3"/>
        <v>0</v>
      </c>
      <c r="D163" s="85">
        <f t="shared" si="3"/>
        <v>4150</v>
      </c>
      <c r="E163" s="85"/>
      <c r="F163" s="78"/>
      <c r="G163" s="78">
        <f t="shared" ref="G163" si="4">SUM(G133:G162)</f>
        <v>60964.88</v>
      </c>
      <c r="H163" s="78">
        <f t="shared" si="3"/>
        <v>197069.54000000004</v>
      </c>
      <c r="I163" s="89">
        <f t="shared" si="3"/>
        <v>604064.42000000004</v>
      </c>
      <c r="J163" s="167"/>
      <c r="K163" s="167"/>
      <c r="L163" s="198"/>
      <c r="M163" s="198"/>
      <c r="AF163" s="9"/>
      <c r="AG163" s="148"/>
      <c r="AH163" s="150"/>
      <c r="AI163" s="70"/>
      <c r="AM163" s="9"/>
      <c r="AO163" s="9"/>
      <c r="AP163" s="70"/>
      <c r="AQ163" s="70"/>
    </row>
    <row r="164" spans="1:43" ht="18" hidden="1">
      <c r="A164" s="41"/>
      <c r="AN164" s="9"/>
      <c r="AO164" s="70"/>
    </row>
    <row r="165" spans="1:43" ht="18" hidden="1">
      <c r="A165" s="41" t="s">
        <v>45</v>
      </c>
      <c r="AN165" s="9"/>
      <c r="AO165" s="70"/>
    </row>
    <row r="166" spans="1:43" hidden="1">
      <c r="A166" s="72" t="s">
        <v>42</v>
      </c>
      <c r="B166" s="72" t="s">
        <v>39</v>
      </c>
      <c r="C166" s="72" t="s">
        <v>38</v>
      </c>
      <c r="D166" s="72" t="s">
        <v>41</v>
      </c>
      <c r="E166" s="72"/>
      <c r="F166" s="72"/>
      <c r="G166" s="72" t="s">
        <v>40</v>
      </c>
      <c r="H166" s="87" t="s">
        <v>44</v>
      </c>
      <c r="I166" s="162" t="s">
        <v>54</v>
      </c>
      <c r="J166" s="162"/>
      <c r="K166" s="162"/>
      <c r="L166" s="162"/>
      <c r="AN166" s="9"/>
      <c r="AO166" s="70"/>
    </row>
    <row r="167" spans="1:43" hidden="1">
      <c r="A167" s="76"/>
      <c r="B167" s="84"/>
      <c r="C167" s="74"/>
      <c r="D167" s="93"/>
      <c r="E167" s="84"/>
      <c r="F167" s="74"/>
      <c r="G167" s="74"/>
      <c r="H167" s="90"/>
      <c r="I167" s="114" t="s">
        <v>171</v>
      </c>
      <c r="AE167" s="70"/>
      <c r="AF167" s="150"/>
      <c r="AK167" s="25"/>
      <c r="AL167" s="25"/>
      <c r="AM167" s="83"/>
      <c r="AN167" s="9"/>
      <c r="AO167" s="9"/>
    </row>
    <row r="168" spans="1:43" hidden="1">
      <c r="A168" s="76"/>
      <c r="B168" s="84"/>
      <c r="C168" s="74"/>
      <c r="D168" s="93"/>
      <c r="E168" s="84"/>
      <c r="F168" s="84"/>
      <c r="G168" s="84"/>
      <c r="H168" s="90"/>
      <c r="I168" s="114" t="s">
        <v>172</v>
      </c>
      <c r="AE168" s="70"/>
      <c r="AF168" s="150"/>
      <c r="AK168" s="25"/>
      <c r="AL168" s="25"/>
      <c r="AM168" s="83"/>
      <c r="AN168" s="9"/>
      <c r="AO168" s="9"/>
    </row>
    <row r="169" spans="1:43" hidden="1">
      <c r="A169" s="183"/>
      <c r="B169" s="84"/>
      <c r="C169" s="74"/>
      <c r="D169" s="93"/>
      <c r="E169" s="84"/>
      <c r="F169" s="84"/>
      <c r="G169" s="84"/>
      <c r="H169" s="90"/>
      <c r="I169" s="208" t="s">
        <v>127</v>
      </c>
      <c r="AE169" s="70"/>
      <c r="AF169" s="150"/>
    </row>
    <row r="170" spans="1:43" hidden="1">
      <c r="A170" s="75"/>
      <c r="B170" s="73"/>
      <c r="C170" s="73"/>
      <c r="D170" s="93"/>
      <c r="E170" s="84"/>
      <c r="F170" s="84"/>
      <c r="G170" s="84"/>
      <c r="H170" s="90">
        <f>SUM(B170:E170)</f>
        <v>0</v>
      </c>
      <c r="I170" s="165"/>
      <c r="J170" s="185"/>
      <c r="K170" s="185"/>
      <c r="L170" s="185"/>
      <c r="AE170" s="70"/>
      <c r="AF170" s="150"/>
    </row>
    <row r="171" spans="1:43" hidden="1">
      <c r="A171" s="77" t="s">
        <v>65</v>
      </c>
      <c r="B171" s="85">
        <f>SUM(B167:B170)</f>
        <v>0</v>
      </c>
      <c r="C171" s="78">
        <f>SUM(C167:C170)</f>
        <v>0</v>
      </c>
      <c r="D171" s="85">
        <f>SUM(D167:D170)</f>
        <v>0</v>
      </c>
      <c r="E171" s="85"/>
      <c r="F171" s="85"/>
      <c r="G171" s="85">
        <f>SUM(G167:G170)</f>
        <v>0</v>
      </c>
      <c r="H171" s="89">
        <f>SUM(H167:H170)</f>
        <v>0</v>
      </c>
      <c r="I171" s="167"/>
      <c r="J171" s="198"/>
      <c r="K171" s="198"/>
      <c r="L171" s="198"/>
      <c r="AE171" s="70"/>
      <c r="AF171" s="150"/>
    </row>
    <row r="172" spans="1:43" hidden="1">
      <c r="B172" s="11"/>
      <c r="AN172" s="9"/>
      <c r="AO172" s="70"/>
    </row>
    <row r="173" spans="1:43" ht="18" hidden="1">
      <c r="A173" s="41" t="s">
        <v>57</v>
      </c>
      <c r="AN173" s="9"/>
      <c r="AO173" s="70"/>
    </row>
    <row r="174" spans="1:43" hidden="1">
      <c r="A174" s="72" t="s">
        <v>42</v>
      </c>
      <c r="B174" s="72" t="s">
        <v>39</v>
      </c>
      <c r="C174" s="72" t="s">
        <v>38</v>
      </c>
      <c r="D174" s="72" t="s">
        <v>41</v>
      </c>
      <c r="E174" s="72"/>
      <c r="F174" s="72"/>
      <c r="G174" s="72" t="s">
        <v>40</v>
      </c>
      <c r="H174" s="87" t="s">
        <v>44</v>
      </c>
      <c r="I174" s="162" t="s">
        <v>54</v>
      </c>
      <c r="J174" s="162"/>
      <c r="K174" s="162"/>
      <c r="L174" s="162"/>
      <c r="M174" s="197"/>
      <c r="AE174" s="25"/>
      <c r="AF174" s="152"/>
      <c r="AG174" s="177"/>
      <c r="AH174" s="83"/>
      <c r="AI174" s="25"/>
      <c r="AJ174" s="25"/>
      <c r="AK174" s="244"/>
      <c r="AL174" s="244"/>
      <c r="AM174" s="9"/>
      <c r="AN174" s="9"/>
      <c r="AO174" s="70"/>
    </row>
    <row r="175" spans="1:43" hidden="1">
      <c r="A175" s="76"/>
      <c r="B175" s="84"/>
      <c r="C175" s="74"/>
      <c r="D175" s="93"/>
      <c r="E175" s="84"/>
      <c r="F175" s="74"/>
      <c r="G175" s="74"/>
      <c r="H175" s="90"/>
      <c r="I175" s="114" t="s">
        <v>229</v>
      </c>
    </row>
    <row r="176" spans="1:43" hidden="1">
      <c r="A176" s="76"/>
      <c r="B176" s="84"/>
      <c r="C176" s="74"/>
      <c r="D176" s="93"/>
      <c r="E176" s="84"/>
      <c r="F176" s="84"/>
      <c r="G176" s="84"/>
      <c r="H176" s="90"/>
      <c r="I176" s="114" t="s">
        <v>230</v>
      </c>
    </row>
    <row r="177" spans="1:41" hidden="1">
      <c r="A177" s="75"/>
      <c r="B177" s="73"/>
      <c r="C177" s="93"/>
      <c r="D177" s="73"/>
      <c r="E177" s="74"/>
      <c r="F177" s="74"/>
      <c r="G177" s="74"/>
      <c r="H177" s="90">
        <f>SUM(B177:E177)</f>
        <v>0</v>
      </c>
      <c r="I177" s="165"/>
      <c r="J177" s="185"/>
      <c r="K177" s="185"/>
      <c r="L177" s="185"/>
    </row>
    <row r="178" spans="1:41" hidden="1">
      <c r="A178" s="77" t="s">
        <v>66</v>
      </c>
      <c r="B178" s="78">
        <f>SUM(B175:B177)</f>
        <v>0</v>
      </c>
      <c r="C178" s="85">
        <f>SUM(C175:C177)</f>
        <v>0</v>
      </c>
      <c r="D178" s="85">
        <f>SUM(D175:D177)</f>
        <v>0</v>
      </c>
      <c r="E178" s="85"/>
      <c r="F178" s="78"/>
      <c r="G178" s="78">
        <f>SUM(G175:G177)</f>
        <v>0</v>
      </c>
      <c r="H178" s="89">
        <f>SUM(H175:H177)</f>
        <v>0</v>
      </c>
      <c r="I178" s="167"/>
      <c r="J178" s="198"/>
      <c r="K178" s="198"/>
      <c r="L178" s="198"/>
    </row>
    <row r="179" spans="1:41" hidden="1"/>
    <row r="180" spans="1:41" hidden="1"/>
    <row r="181" spans="1:41" ht="18" hidden="1">
      <c r="A181" s="41" t="s">
        <v>86</v>
      </c>
      <c r="AF181" s="9"/>
      <c r="AG181" s="9"/>
      <c r="AH181" s="9"/>
      <c r="AM181" s="9"/>
      <c r="AN181" s="9"/>
      <c r="AO181" s="9"/>
    </row>
    <row r="182" spans="1:41" hidden="1">
      <c r="A182" s="72" t="s">
        <v>42</v>
      </c>
      <c r="B182" s="72" t="s">
        <v>39</v>
      </c>
      <c r="C182" s="72" t="s">
        <v>38</v>
      </c>
      <c r="D182" s="72" t="s">
        <v>41</v>
      </c>
      <c r="E182" s="72"/>
      <c r="F182" s="72"/>
      <c r="G182" s="72" t="s">
        <v>40</v>
      </c>
      <c r="H182" s="87" t="s">
        <v>44</v>
      </c>
      <c r="I182" s="162" t="s">
        <v>54</v>
      </c>
      <c r="AF182" s="9"/>
      <c r="AG182" s="9"/>
      <c r="AH182" s="9"/>
      <c r="AM182" s="9"/>
      <c r="AN182" s="9"/>
      <c r="AO182" s="9"/>
    </row>
    <row r="183" spans="1:41" hidden="1">
      <c r="A183" s="76" t="s">
        <v>122</v>
      </c>
      <c r="B183" s="112">
        <v>7000</v>
      </c>
      <c r="C183" s="112"/>
      <c r="D183" s="86"/>
      <c r="E183" s="86"/>
      <c r="F183" s="86"/>
      <c r="G183" s="86"/>
      <c r="H183" s="88">
        <f>SUM(B183:E183)</f>
        <v>7000</v>
      </c>
      <c r="I183" s="164" t="s">
        <v>162</v>
      </c>
      <c r="AK183" s="25"/>
      <c r="AL183" s="25"/>
      <c r="AM183" s="83"/>
      <c r="AN183" s="9"/>
      <c r="AO183" s="9"/>
    </row>
    <row r="184" spans="1:41" hidden="1">
      <c r="A184" s="76"/>
      <c r="B184" s="112"/>
      <c r="C184" s="112"/>
      <c r="D184" s="86"/>
      <c r="E184" s="86"/>
      <c r="F184" s="86"/>
      <c r="G184" s="86"/>
      <c r="H184" s="88"/>
      <c r="I184" s="165"/>
      <c r="AF184" s="9"/>
      <c r="AG184" s="9"/>
      <c r="AH184" s="9"/>
      <c r="AM184" s="9"/>
      <c r="AN184" s="9"/>
      <c r="AO184" s="9"/>
    </row>
    <row r="185" spans="1:41" hidden="1">
      <c r="A185" s="75"/>
      <c r="B185" s="93"/>
      <c r="C185" s="97"/>
      <c r="D185" s="73"/>
      <c r="E185" s="74"/>
      <c r="F185" s="74"/>
      <c r="G185" s="74"/>
      <c r="H185" s="90">
        <f>SUM(B185:E185)</f>
        <v>0</v>
      </c>
      <c r="I185" s="166"/>
      <c r="AF185" s="9"/>
      <c r="AG185" s="9"/>
      <c r="AH185" s="9"/>
      <c r="AM185" s="9"/>
      <c r="AN185" s="9"/>
      <c r="AO185" s="9"/>
    </row>
    <row r="186" spans="1:41" hidden="1">
      <c r="A186" s="77" t="s">
        <v>66</v>
      </c>
      <c r="B186" s="85">
        <f>SUM(B183:B185)</f>
        <v>7000</v>
      </c>
      <c r="C186" s="85">
        <f>SUM(C183:C185)</f>
        <v>0</v>
      </c>
      <c r="D186" s="85">
        <f>SUM(D183:D185)</f>
        <v>0</v>
      </c>
      <c r="E186" s="85"/>
      <c r="F186" s="78"/>
      <c r="G186" s="78">
        <f>SUM(G183:G185)</f>
        <v>0</v>
      </c>
      <c r="H186" s="89">
        <f>SUM(H183:H185)</f>
        <v>7000</v>
      </c>
      <c r="I186" s="167"/>
      <c r="AF186" s="9"/>
      <c r="AG186" s="9"/>
      <c r="AH186" s="9"/>
      <c r="AM186" s="9"/>
      <c r="AN186" s="9"/>
      <c r="AO186" s="9"/>
    </row>
  </sheetData>
  <autoFilter ref="A6:AF7"/>
  <mergeCells count="6">
    <mergeCell ref="AP3:AT3"/>
    <mergeCell ref="AM5:AN5"/>
    <mergeCell ref="J132:M132"/>
    <mergeCell ref="K3:Q3"/>
    <mergeCell ref="S3:AF3"/>
    <mergeCell ref="AH3:AN3"/>
  </mergeCells>
  <phoneticPr fontId="14" type="noConversion"/>
  <dataValidations count="1">
    <dataValidation allowBlank="1" showInputMessage="1" showErrorMessage="1" prompt="If we have received a RFQ for this case, or we have created one, please put a &quot;Y&quot; in the cell, otherwise, please leave the cell blank." sqref="G7:G90 JC7:JC90 SY7:SY90 ACU7:ACU90 AMQ7:AMQ90 AWM7:AWM90 BGI7:BGI90 BQE7:BQE90 CAA7:CAA90 CJW7:CJW90 CTS7:CTS90 DDO7:DDO90 DNK7:DNK90 DXG7:DXG90 EHC7:EHC90 EQY7:EQY90 FAU7:FAU90 FKQ7:FKQ90 FUM7:FUM90 GEI7:GEI90 GOE7:GOE90 GYA7:GYA90 HHW7:HHW90 HRS7:HRS90 IBO7:IBO90 ILK7:ILK90 IVG7:IVG90 JFC7:JFC90 JOY7:JOY90 JYU7:JYU90 KIQ7:KIQ90 KSM7:KSM90 LCI7:LCI90 LME7:LME90 LWA7:LWA90 MFW7:MFW90 MPS7:MPS90 MZO7:MZO90 NJK7:NJK90 NTG7:NTG90 ODC7:ODC90 OMY7:OMY90 OWU7:OWU90 PGQ7:PGQ90 PQM7:PQM90 QAI7:QAI90 QKE7:QKE90 QUA7:QUA90 RDW7:RDW90 RNS7:RNS90 RXO7:RXO90 SHK7:SHK90 SRG7:SRG90 TBC7:TBC90 TKY7:TKY90 TUU7:TUU90 UEQ7:UEQ90 UOM7:UOM90 UYI7:UYI90 VIE7:VIE90 VSA7:VSA90 WBW7:WBW90 WLS7:WLS90 WVO7:WVO90"/>
  </dataValidations>
  <hyperlinks>
    <hyperlink ref="A3" location="'Europe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6"/>
  <sheetViews>
    <sheetView showGridLines="0" zoomScale="90" zoomScaleNormal="90" workbookViewId="0">
      <pane ySplit="1" topLeftCell="A2" activePane="bottomLeft" state="frozen"/>
      <selection activeCell="F39" sqref="F39"/>
      <selection pane="bottomLeft"/>
    </sheetView>
  </sheetViews>
  <sheetFormatPr defaultRowHeight="15.75" customHeight="1"/>
  <cols>
    <col min="1" max="1" width="7.5" style="1000" bestFit="1" customWidth="1"/>
    <col min="2" max="2" width="9.25" style="1594" customWidth="1"/>
    <col min="3" max="3" width="9.375" style="1595" customWidth="1"/>
    <col min="4" max="4" width="32.25" style="1595" customWidth="1"/>
    <col min="5" max="5" width="37.25" style="1595" customWidth="1"/>
    <col min="6" max="6" width="42.75" style="1596" customWidth="1"/>
    <col min="7" max="7" width="11.25" style="1597" customWidth="1"/>
    <col min="8" max="8" width="9.375" style="1598" customWidth="1"/>
    <col min="9" max="9" width="7.125" style="1598" customWidth="1"/>
    <col min="10" max="11" width="8" style="1595" customWidth="1"/>
    <col min="12" max="13" width="8" style="1001" customWidth="1"/>
    <col min="14" max="14" width="11.375" style="1001" customWidth="1"/>
    <col min="15" max="256" width="9" style="1001"/>
    <col min="257" max="257" width="7.5" style="1001" bestFit="1" customWidth="1"/>
    <col min="258" max="258" width="9.25" style="1001" customWidth="1"/>
    <col min="259" max="259" width="9.375" style="1001" customWidth="1"/>
    <col min="260" max="260" width="32.25" style="1001" customWidth="1"/>
    <col min="261" max="261" width="37.25" style="1001" customWidth="1"/>
    <col min="262" max="262" width="42.75" style="1001" customWidth="1"/>
    <col min="263" max="263" width="11.25" style="1001" customWidth="1"/>
    <col min="264" max="264" width="9.375" style="1001" customWidth="1"/>
    <col min="265" max="265" width="7.125" style="1001" customWidth="1"/>
    <col min="266" max="269" width="8" style="1001" customWidth="1"/>
    <col min="270" max="270" width="11.375" style="1001" customWidth="1"/>
    <col min="271" max="512" width="9" style="1001"/>
    <col min="513" max="513" width="7.5" style="1001" bestFit="1" customWidth="1"/>
    <col min="514" max="514" width="9.25" style="1001" customWidth="1"/>
    <col min="515" max="515" width="9.375" style="1001" customWidth="1"/>
    <col min="516" max="516" width="32.25" style="1001" customWidth="1"/>
    <col min="517" max="517" width="37.25" style="1001" customWidth="1"/>
    <col min="518" max="518" width="42.75" style="1001" customWidth="1"/>
    <col min="519" max="519" width="11.25" style="1001" customWidth="1"/>
    <col min="520" max="520" width="9.375" style="1001" customWidth="1"/>
    <col min="521" max="521" width="7.125" style="1001" customWidth="1"/>
    <col min="522" max="525" width="8" style="1001" customWidth="1"/>
    <col min="526" max="526" width="11.375" style="1001" customWidth="1"/>
    <col min="527" max="768" width="9" style="1001"/>
    <col min="769" max="769" width="7.5" style="1001" bestFit="1" customWidth="1"/>
    <col min="770" max="770" width="9.25" style="1001" customWidth="1"/>
    <col min="771" max="771" width="9.375" style="1001" customWidth="1"/>
    <col min="772" max="772" width="32.25" style="1001" customWidth="1"/>
    <col min="773" max="773" width="37.25" style="1001" customWidth="1"/>
    <col min="774" max="774" width="42.75" style="1001" customWidth="1"/>
    <col min="775" max="775" width="11.25" style="1001" customWidth="1"/>
    <col min="776" max="776" width="9.375" style="1001" customWidth="1"/>
    <col min="777" max="777" width="7.125" style="1001" customWidth="1"/>
    <col min="778" max="781" width="8" style="1001" customWidth="1"/>
    <col min="782" max="782" width="11.375" style="1001" customWidth="1"/>
    <col min="783" max="1024" width="9" style="1001"/>
    <col min="1025" max="1025" width="7.5" style="1001" bestFit="1" customWidth="1"/>
    <col min="1026" max="1026" width="9.25" style="1001" customWidth="1"/>
    <col min="1027" max="1027" width="9.375" style="1001" customWidth="1"/>
    <col min="1028" max="1028" width="32.25" style="1001" customWidth="1"/>
    <col min="1029" max="1029" width="37.25" style="1001" customWidth="1"/>
    <col min="1030" max="1030" width="42.75" style="1001" customWidth="1"/>
    <col min="1031" max="1031" width="11.25" style="1001" customWidth="1"/>
    <col min="1032" max="1032" width="9.375" style="1001" customWidth="1"/>
    <col min="1033" max="1033" width="7.125" style="1001" customWidth="1"/>
    <col min="1034" max="1037" width="8" style="1001" customWidth="1"/>
    <col min="1038" max="1038" width="11.375" style="1001" customWidth="1"/>
    <col min="1039" max="1280" width="9" style="1001"/>
    <col min="1281" max="1281" width="7.5" style="1001" bestFit="1" customWidth="1"/>
    <col min="1282" max="1282" width="9.25" style="1001" customWidth="1"/>
    <col min="1283" max="1283" width="9.375" style="1001" customWidth="1"/>
    <col min="1284" max="1284" width="32.25" style="1001" customWidth="1"/>
    <col min="1285" max="1285" width="37.25" style="1001" customWidth="1"/>
    <col min="1286" max="1286" width="42.75" style="1001" customWidth="1"/>
    <col min="1287" max="1287" width="11.25" style="1001" customWidth="1"/>
    <col min="1288" max="1288" width="9.375" style="1001" customWidth="1"/>
    <col min="1289" max="1289" width="7.125" style="1001" customWidth="1"/>
    <col min="1290" max="1293" width="8" style="1001" customWidth="1"/>
    <col min="1294" max="1294" width="11.375" style="1001" customWidth="1"/>
    <col min="1295" max="1536" width="9" style="1001"/>
    <col min="1537" max="1537" width="7.5" style="1001" bestFit="1" customWidth="1"/>
    <col min="1538" max="1538" width="9.25" style="1001" customWidth="1"/>
    <col min="1539" max="1539" width="9.375" style="1001" customWidth="1"/>
    <col min="1540" max="1540" width="32.25" style="1001" customWidth="1"/>
    <col min="1541" max="1541" width="37.25" style="1001" customWidth="1"/>
    <col min="1542" max="1542" width="42.75" style="1001" customWidth="1"/>
    <col min="1543" max="1543" width="11.25" style="1001" customWidth="1"/>
    <col min="1544" max="1544" width="9.375" style="1001" customWidth="1"/>
    <col min="1545" max="1545" width="7.125" style="1001" customWidth="1"/>
    <col min="1546" max="1549" width="8" style="1001" customWidth="1"/>
    <col min="1550" max="1550" width="11.375" style="1001" customWidth="1"/>
    <col min="1551" max="1792" width="9" style="1001"/>
    <col min="1793" max="1793" width="7.5" style="1001" bestFit="1" customWidth="1"/>
    <col min="1794" max="1794" width="9.25" style="1001" customWidth="1"/>
    <col min="1795" max="1795" width="9.375" style="1001" customWidth="1"/>
    <col min="1796" max="1796" width="32.25" style="1001" customWidth="1"/>
    <col min="1797" max="1797" width="37.25" style="1001" customWidth="1"/>
    <col min="1798" max="1798" width="42.75" style="1001" customWidth="1"/>
    <col min="1799" max="1799" width="11.25" style="1001" customWidth="1"/>
    <col min="1800" max="1800" width="9.375" style="1001" customWidth="1"/>
    <col min="1801" max="1801" width="7.125" style="1001" customWidth="1"/>
    <col min="1802" max="1805" width="8" style="1001" customWidth="1"/>
    <col min="1806" max="1806" width="11.375" style="1001" customWidth="1"/>
    <col min="1807" max="2048" width="9" style="1001"/>
    <col min="2049" max="2049" width="7.5" style="1001" bestFit="1" customWidth="1"/>
    <col min="2050" max="2050" width="9.25" style="1001" customWidth="1"/>
    <col min="2051" max="2051" width="9.375" style="1001" customWidth="1"/>
    <col min="2052" max="2052" width="32.25" style="1001" customWidth="1"/>
    <col min="2053" max="2053" width="37.25" style="1001" customWidth="1"/>
    <col min="2054" max="2054" width="42.75" style="1001" customWidth="1"/>
    <col min="2055" max="2055" width="11.25" style="1001" customWidth="1"/>
    <col min="2056" max="2056" width="9.375" style="1001" customWidth="1"/>
    <col min="2057" max="2057" width="7.125" style="1001" customWidth="1"/>
    <col min="2058" max="2061" width="8" style="1001" customWidth="1"/>
    <col min="2062" max="2062" width="11.375" style="1001" customWidth="1"/>
    <col min="2063" max="2304" width="9" style="1001"/>
    <col min="2305" max="2305" width="7.5" style="1001" bestFit="1" customWidth="1"/>
    <col min="2306" max="2306" width="9.25" style="1001" customWidth="1"/>
    <col min="2307" max="2307" width="9.375" style="1001" customWidth="1"/>
    <col min="2308" max="2308" width="32.25" style="1001" customWidth="1"/>
    <col min="2309" max="2309" width="37.25" style="1001" customWidth="1"/>
    <col min="2310" max="2310" width="42.75" style="1001" customWidth="1"/>
    <col min="2311" max="2311" width="11.25" style="1001" customWidth="1"/>
    <col min="2312" max="2312" width="9.375" style="1001" customWidth="1"/>
    <col min="2313" max="2313" width="7.125" style="1001" customWidth="1"/>
    <col min="2314" max="2317" width="8" style="1001" customWidth="1"/>
    <col min="2318" max="2318" width="11.375" style="1001" customWidth="1"/>
    <col min="2319" max="2560" width="9" style="1001"/>
    <col min="2561" max="2561" width="7.5" style="1001" bestFit="1" customWidth="1"/>
    <col min="2562" max="2562" width="9.25" style="1001" customWidth="1"/>
    <col min="2563" max="2563" width="9.375" style="1001" customWidth="1"/>
    <col min="2564" max="2564" width="32.25" style="1001" customWidth="1"/>
    <col min="2565" max="2565" width="37.25" style="1001" customWidth="1"/>
    <col min="2566" max="2566" width="42.75" style="1001" customWidth="1"/>
    <col min="2567" max="2567" width="11.25" style="1001" customWidth="1"/>
    <col min="2568" max="2568" width="9.375" style="1001" customWidth="1"/>
    <col min="2569" max="2569" width="7.125" style="1001" customWidth="1"/>
    <col min="2570" max="2573" width="8" style="1001" customWidth="1"/>
    <col min="2574" max="2574" width="11.375" style="1001" customWidth="1"/>
    <col min="2575" max="2816" width="9" style="1001"/>
    <col min="2817" max="2817" width="7.5" style="1001" bestFit="1" customWidth="1"/>
    <col min="2818" max="2818" width="9.25" style="1001" customWidth="1"/>
    <col min="2819" max="2819" width="9.375" style="1001" customWidth="1"/>
    <col min="2820" max="2820" width="32.25" style="1001" customWidth="1"/>
    <col min="2821" max="2821" width="37.25" style="1001" customWidth="1"/>
    <col min="2822" max="2822" width="42.75" style="1001" customWidth="1"/>
    <col min="2823" max="2823" width="11.25" style="1001" customWidth="1"/>
    <col min="2824" max="2824" width="9.375" style="1001" customWidth="1"/>
    <col min="2825" max="2825" width="7.125" style="1001" customWidth="1"/>
    <col min="2826" max="2829" width="8" style="1001" customWidth="1"/>
    <col min="2830" max="2830" width="11.375" style="1001" customWidth="1"/>
    <col min="2831" max="3072" width="9" style="1001"/>
    <col min="3073" max="3073" width="7.5" style="1001" bestFit="1" customWidth="1"/>
    <col min="3074" max="3074" width="9.25" style="1001" customWidth="1"/>
    <col min="3075" max="3075" width="9.375" style="1001" customWidth="1"/>
    <col min="3076" max="3076" width="32.25" style="1001" customWidth="1"/>
    <col min="3077" max="3077" width="37.25" style="1001" customWidth="1"/>
    <col min="3078" max="3078" width="42.75" style="1001" customWidth="1"/>
    <col min="3079" max="3079" width="11.25" style="1001" customWidth="1"/>
    <col min="3080" max="3080" width="9.375" style="1001" customWidth="1"/>
    <col min="3081" max="3081" width="7.125" style="1001" customWidth="1"/>
    <col min="3082" max="3085" width="8" style="1001" customWidth="1"/>
    <col min="3086" max="3086" width="11.375" style="1001" customWidth="1"/>
    <col min="3087" max="3328" width="9" style="1001"/>
    <col min="3329" max="3329" width="7.5" style="1001" bestFit="1" customWidth="1"/>
    <col min="3330" max="3330" width="9.25" style="1001" customWidth="1"/>
    <col min="3331" max="3331" width="9.375" style="1001" customWidth="1"/>
    <col min="3332" max="3332" width="32.25" style="1001" customWidth="1"/>
    <col min="3333" max="3333" width="37.25" style="1001" customWidth="1"/>
    <col min="3334" max="3334" width="42.75" style="1001" customWidth="1"/>
    <col min="3335" max="3335" width="11.25" style="1001" customWidth="1"/>
    <col min="3336" max="3336" width="9.375" style="1001" customWidth="1"/>
    <col min="3337" max="3337" width="7.125" style="1001" customWidth="1"/>
    <col min="3338" max="3341" width="8" style="1001" customWidth="1"/>
    <col min="3342" max="3342" width="11.375" style="1001" customWidth="1"/>
    <col min="3343" max="3584" width="9" style="1001"/>
    <col min="3585" max="3585" width="7.5" style="1001" bestFit="1" customWidth="1"/>
    <col min="3586" max="3586" width="9.25" style="1001" customWidth="1"/>
    <col min="3587" max="3587" width="9.375" style="1001" customWidth="1"/>
    <col min="3588" max="3588" width="32.25" style="1001" customWidth="1"/>
    <col min="3589" max="3589" width="37.25" style="1001" customWidth="1"/>
    <col min="3590" max="3590" width="42.75" style="1001" customWidth="1"/>
    <col min="3591" max="3591" width="11.25" style="1001" customWidth="1"/>
    <col min="3592" max="3592" width="9.375" style="1001" customWidth="1"/>
    <col min="3593" max="3593" width="7.125" style="1001" customWidth="1"/>
    <col min="3594" max="3597" width="8" style="1001" customWidth="1"/>
    <col min="3598" max="3598" width="11.375" style="1001" customWidth="1"/>
    <col min="3599" max="3840" width="9" style="1001"/>
    <col min="3841" max="3841" width="7.5" style="1001" bestFit="1" customWidth="1"/>
    <col min="3842" max="3842" width="9.25" style="1001" customWidth="1"/>
    <col min="3843" max="3843" width="9.375" style="1001" customWidth="1"/>
    <col min="3844" max="3844" width="32.25" style="1001" customWidth="1"/>
    <col min="3845" max="3845" width="37.25" style="1001" customWidth="1"/>
    <col min="3846" max="3846" width="42.75" style="1001" customWidth="1"/>
    <col min="3847" max="3847" width="11.25" style="1001" customWidth="1"/>
    <col min="3848" max="3848" width="9.375" style="1001" customWidth="1"/>
    <col min="3849" max="3849" width="7.125" style="1001" customWidth="1"/>
    <col min="3850" max="3853" width="8" style="1001" customWidth="1"/>
    <col min="3854" max="3854" width="11.375" style="1001" customWidth="1"/>
    <col min="3855" max="4096" width="9" style="1001"/>
    <col min="4097" max="4097" width="7.5" style="1001" bestFit="1" customWidth="1"/>
    <col min="4098" max="4098" width="9.25" style="1001" customWidth="1"/>
    <col min="4099" max="4099" width="9.375" style="1001" customWidth="1"/>
    <col min="4100" max="4100" width="32.25" style="1001" customWidth="1"/>
    <col min="4101" max="4101" width="37.25" style="1001" customWidth="1"/>
    <col min="4102" max="4102" width="42.75" style="1001" customWidth="1"/>
    <col min="4103" max="4103" width="11.25" style="1001" customWidth="1"/>
    <col min="4104" max="4104" width="9.375" style="1001" customWidth="1"/>
    <col min="4105" max="4105" width="7.125" style="1001" customWidth="1"/>
    <col min="4106" max="4109" width="8" style="1001" customWidth="1"/>
    <col min="4110" max="4110" width="11.375" style="1001" customWidth="1"/>
    <col min="4111" max="4352" width="9" style="1001"/>
    <col min="4353" max="4353" width="7.5" style="1001" bestFit="1" customWidth="1"/>
    <col min="4354" max="4354" width="9.25" style="1001" customWidth="1"/>
    <col min="4355" max="4355" width="9.375" style="1001" customWidth="1"/>
    <col min="4356" max="4356" width="32.25" style="1001" customWidth="1"/>
    <col min="4357" max="4357" width="37.25" style="1001" customWidth="1"/>
    <col min="4358" max="4358" width="42.75" style="1001" customWidth="1"/>
    <col min="4359" max="4359" width="11.25" style="1001" customWidth="1"/>
    <col min="4360" max="4360" width="9.375" style="1001" customWidth="1"/>
    <col min="4361" max="4361" width="7.125" style="1001" customWidth="1"/>
    <col min="4362" max="4365" width="8" style="1001" customWidth="1"/>
    <col min="4366" max="4366" width="11.375" style="1001" customWidth="1"/>
    <col min="4367" max="4608" width="9" style="1001"/>
    <col min="4609" max="4609" width="7.5" style="1001" bestFit="1" customWidth="1"/>
    <col min="4610" max="4610" width="9.25" style="1001" customWidth="1"/>
    <col min="4611" max="4611" width="9.375" style="1001" customWidth="1"/>
    <col min="4612" max="4612" width="32.25" style="1001" customWidth="1"/>
    <col min="4613" max="4613" width="37.25" style="1001" customWidth="1"/>
    <col min="4614" max="4614" width="42.75" style="1001" customWidth="1"/>
    <col min="4615" max="4615" width="11.25" style="1001" customWidth="1"/>
    <col min="4616" max="4616" width="9.375" style="1001" customWidth="1"/>
    <col min="4617" max="4617" width="7.125" style="1001" customWidth="1"/>
    <col min="4618" max="4621" width="8" style="1001" customWidth="1"/>
    <col min="4622" max="4622" width="11.375" style="1001" customWidth="1"/>
    <col min="4623" max="4864" width="9" style="1001"/>
    <col min="4865" max="4865" width="7.5" style="1001" bestFit="1" customWidth="1"/>
    <col min="4866" max="4866" width="9.25" style="1001" customWidth="1"/>
    <col min="4867" max="4867" width="9.375" style="1001" customWidth="1"/>
    <col min="4868" max="4868" width="32.25" style="1001" customWidth="1"/>
    <col min="4869" max="4869" width="37.25" style="1001" customWidth="1"/>
    <col min="4870" max="4870" width="42.75" style="1001" customWidth="1"/>
    <col min="4871" max="4871" width="11.25" style="1001" customWidth="1"/>
    <col min="4872" max="4872" width="9.375" style="1001" customWidth="1"/>
    <col min="4873" max="4873" width="7.125" style="1001" customWidth="1"/>
    <col min="4874" max="4877" width="8" style="1001" customWidth="1"/>
    <col min="4878" max="4878" width="11.375" style="1001" customWidth="1"/>
    <col min="4879" max="5120" width="9" style="1001"/>
    <col min="5121" max="5121" width="7.5" style="1001" bestFit="1" customWidth="1"/>
    <col min="5122" max="5122" width="9.25" style="1001" customWidth="1"/>
    <col min="5123" max="5123" width="9.375" style="1001" customWidth="1"/>
    <col min="5124" max="5124" width="32.25" style="1001" customWidth="1"/>
    <col min="5125" max="5125" width="37.25" style="1001" customWidth="1"/>
    <col min="5126" max="5126" width="42.75" style="1001" customWidth="1"/>
    <col min="5127" max="5127" width="11.25" style="1001" customWidth="1"/>
    <col min="5128" max="5128" width="9.375" style="1001" customWidth="1"/>
    <col min="5129" max="5129" width="7.125" style="1001" customWidth="1"/>
    <col min="5130" max="5133" width="8" style="1001" customWidth="1"/>
    <col min="5134" max="5134" width="11.375" style="1001" customWidth="1"/>
    <col min="5135" max="5376" width="9" style="1001"/>
    <col min="5377" max="5377" width="7.5" style="1001" bestFit="1" customWidth="1"/>
    <col min="5378" max="5378" width="9.25" style="1001" customWidth="1"/>
    <col min="5379" max="5379" width="9.375" style="1001" customWidth="1"/>
    <col min="5380" max="5380" width="32.25" style="1001" customWidth="1"/>
    <col min="5381" max="5381" width="37.25" style="1001" customWidth="1"/>
    <col min="5382" max="5382" width="42.75" style="1001" customWidth="1"/>
    <col min="5383" max="5383" width="11.25" style="1001" customWidth="1"/>
    <col min="5384" max="5384" width="9.375" style="1001" customWidth="1"/>
    <col min="5385" max="5385" width="7.125" style="1001" customWidth="1"/>
    <col min="5386" max="5389" width="8" style="1001" customWidth="1"/>
    <col min="5390" max="5390" width="11.375" style="1001" customWidth="1"/>
    <col min="5391" max="5632" width="9" style="1001"/>
    <col min="5633" max="5633" width="7.5" style="1001" bestFit="1" customWidth="1"/>
    <col min="5634" max="5634" width="9.25" style="1001" customWidth="1"/>
    <col min="5635" max="5635" width="9.375" style="1001" customWidth="1"/>
    <col min="5636" max="5636" width="32.25" style="1001" customWidth="1"/>
    <col min="5637" max="5637" width="37.25" style="1001" customWidth="1"/>
    <col min="5638" max="5638" width="42.75" style="1001" customWidth="1"/>
    <col min="5639" max="5639" width="11.25" style="1001" customWidth="1"/>
    <col min="5640" max="5640" width="9.375" style="1001" customWidth="1"/>
    <col min="5641" max="5641" width="7.125" style="1001" customWidth="1"/>
    <col min="5642" max="5645" width="8" style="1001" customWidth="1"/>
    <col min="5646" max="5646" width="11.375" style="1001" customWidth="1"/>
    <col min="5647" max="5888" width="9" style="1001"/>
    <col min="5889" max="5889" width="7.5" style="1001" bestFit="1" customWidth="1"/>
    <col min="5890" max="5890" width="9.25" style="1001" customWidth="1"/>
    <col min="5891" max="5891" width="9.375" style="1001" customWidth="1"/>
    <col min="5892" max="5892" width="32.25" style="1001" customWidth="1"/>
    <col min="5893" max="5893" width="37.25" style="1001" customWidth="1"/>
    <col min="5894" max="5894" width="42.75" style="1001" customWidth="1"/>
    <col min="5895" max="5895" width="11.25" style="1001" customWidth="1"/>
    <col min="5896" max="5896" width="9.375" style="1001" customWidth="1"/>
    <col min="5897" max="5897" width="7.125" style="1001" customWidth="1"/>
    <col min="5898" max="5901" width="8" style="1001" customWidth="1"/>
    <col min="5902" max="5902" width="11.375" style="1001" customWidth="1"/>
    <col min="5903" max="6144" width="9" style="1001"/>
    <col min="6145" max="6145" width="7.5" style="1001" bestFit="1" customWidth="1"/>
    <col min="6146" max="6146" width="9.25" style="1001" customWidth="1"/>
    <col min="6147" max="6147" width="9.375" style="1001" customWidth="1"/>
    <col min="6148" max="6148" width="32.25" style="1001" customWidth="1"/>
    <col min="6149" max="6149" width="37.25" style="1001" customWidth="1"/>
    <col min="6150" max="6150" width="42.75" style="1001" customWidth="1"/>
    <col min="6151" max="6151" width="11.25" style="1001" customWidth="1"/>
    <col min="6152" max="6152" width="9.375" style="1001" customWidth="1"/>
    <col min="6153" max="6153" width="7.125" style="1001" customWidth="1"/>
    <col min="6154" max="6157" width="8" style="1001" customWidth="1"/>
    <col min="6158" max="6158" width="11.375" style="1001" customWidth="1"/>
    <col min="6159" max="6400" width="9" style="1001"/>
    <col min="6401" max="6401" width="7.5" style="1001" bestFit="1" customWidth="1"/>
    <col min="6402" max="6402" width="9.25" style="1001" customWidth="1"/>
    <col min="6403" max="6403" width="9.375" style="1001" customWidth="1"/>
    <col min="6404" max="6404" width="32.25" style="1001" customWidth="1"/>
    <col min="6405" max="6405" width="37.25" style="1001" customWidth="1"/>
    <col min="6406" max="6406" width="42.75" style="1001" customWidth="1"/>
    <col min="6407" max="6407" width="11.25" style="1001" customWidth="1"/>
    <col min="6408" max="6408" width="9.375" style="1001" customWidth="1"/>
    <col min="6409" max="6409" width="7.125" style="1001" customWidth="1"/>
    <col min="6410" max="6413" width="8" style="1001" customWidth="1"/>
    <col min="6414" max="6414" width="11.375" style="1001" customWidth="1"/>
    <col min="6415" max="6656" width="9" style="1001"/>
    <col min="6657" max="6657" width="7.5" style="1001" bestFit="1" customWidth="1"/>
    <col min="6658" max="6658" width="9.25" style="1001" customWidth="1"/>
    <col min="6659" max="6659" width="9.375" style="1001" customWidth="1"/>
    <col min="6660" max="6660" width="32.25" style="1001" customWidth="1"/>
    <col min="6661" max="6661" width="37.25" style="1001" customWidth="1"/>
    <col min="6662" max="6662" width="42.75" style="1001" customWidth="1"/>
    <col min="6663" max="6663" width="11.25" style="1001" customWidth="1"/>
    <col min="6664" max="6664" width="9.375" style="1001" customWidth="1"/>
    <col min="6665" max="6665" width="7.125" style="1001" customWidth="1"/>
    <col min="6666" max="6669" width="8" style="1001" customWidth="1"/>
    <col min="6670" max="6670" width="11.375" style="1001" customWidth="1"/>
    <col min="6671" max="6912" width="9" style="1001"/>
    <col min="6913" max="6913" width="7.5" style="1001" bestFit="1" customWidth="1"/>
    <col min="6914" max="6914" width="9.25" style="1001" customWidth="1"/>
    <col min="6915" max="6915" width="9.375" style="1001" customWidth="1"/>
    <col min="6916" max="6916" width="32.25" style="1001" customWidth="1"/>
    <col min="6917" max="6917" width="37.25" style="1001" customWidth="1"/>
    <col min="6918" max="6918" width="42.75" style="1001" customWidth="1"/>
    <col min="6919" max="6919" width="11.25" style="1001" customWidth="1"/>
    <col min="6920" max="6920" width="9.375" style="1001" customWidth="1"/>
    <col min="6921" max="6921" width="7.125" style="1001" customWidth="1"/>
    <col min="6922" max="6925" width="8" style="1001" customWidth="1"/>
    <col min="6926" max="6926" width="11.375" style="1001" customWidth="1"/>
    <col min="6927" max="7168" width="9" style="1001"/>
    <col min="7169" max="7169" width="7.5" style="1001" bestFit="1" customWidth="1"/>
    <col min="7170" max="7170" width="9.25" style="1001" customWidth="1"/>
    <col min="7171" max="7171" width="9.375" style="1001" customWidth="1"/>
    <col min="7172" max="7172" width="32.25" style="1001" customWidth="1"/>
    <col min="7173" max="7173" width="37.25" style="1001" customWidth="1"/>
    <col min="7174" max="7174" width="42.75" style="1001" customWidth="1"/>
    <col min="7175" max="7175" width="11.25" style="1001" customWidth="1"/>
    <col min="7176" max="7176" width="9.375" style="1001" customWidth="1"/>
    <col min="7177" max="7177" width="7.125" style="1001" customWidth="1"/>
    <col min="7178" max="7181" width="8" style="1001" customWidth="1"/>
    <col min="7182" max="7182" width="11.375" style="1001" customWidth="1"/>
    <col min="7183" max="7424" width="9" style="1001"/>
    <col min="7425" max="7425" width="7.5" style="1001" bestFit="1" customWidth="1"/>
    <col min="7426" max="7426" width="9.25" style="1001" customWidth="1"/>
    <col min="7427" max="7427" width="9.375" style="1001" customWidth="1"/>
    <col min="7428" max="7428" width="32.25" style="1001" customWidth="1"/>
    <col min="7429" max="7429" width="37.25" style="1001" customWidth="1"/>
    <col min="7430" max="7430" width="42.75" style="1001" customWidth="1"/>
    <col min="7431" max="7431" width="11.25" style="1001" customWidth="1"/>
    <col min="7432" max="7432" width="9.375" style="1001" customWidth="1"/>
    <col min="7433" max="7433" width="7.125" style="1001" customWidth="1"/>
    <col min="7434" max="7437" width="8" style="1001" customWidth="1"/>
    <col min="7438" max="7438" width="11.375" style="1001" customWidth="1"/>
    <col min="7439" max="7680" width="9" style="1001"/>
    <col min="7681" max="7681" width="7.5" style="1001" bestFit="1" customWidth="1"/>
    <col min="7682" max="7682" width="9.25" style="1001" customWidth="1"/>
    <col min="7683" max="7683" width="9.375" style="1001" customWidth="1"/>
    <col min="7684" max="7684" width="32.25" style="1001" customWidth="1"/>
    <col min="7685" max="7685" width="37.25" style="1001" customWidth="1"/>
    <col min="7686" max="7686" width="42.75" style="1001" customWidth="1"/>
    <col min="7687" max="7687" width="11.25" style="1001" customWidth="1"/>
    <col min="7688" max="7688" width="9.375" style="1001" customWidth="1"/>
    <col min="7689" max="7689" width="7.125" style="1001" customWidth="1"/>
    <col min="7690" max="7693" width="8" style="1001" customWidth="1"/>
    <col min="7694" max="7694" width="11.375" style="1001" customWidth="1"/>
    <col min="7695" max="7936" width="9" style="1001"/>
    <col min="7937" max="7937" width="7.5" style="1001" bestFit="1" customWidth="1"/>
    <col min="7938" max="7938" width="9.25" style="1001" customWidth="1"/>
    <col min="7939" max="7939" width="9.375" style="1001" customWidth="1"/>
    <col min="7940" max="7940" width="32.25" style="1001" customWidth="1"/>
    <col min="7941" max="7941" width="37.25" style="1001" customWidth="1"/>
    <col min="7942" max="7942" width="42.75" style="1001" customWidth="1"/>
    <col min="7943" max="7943" width="11.25" style="1001" customWidth="1"/>
    <col min="7944" max="7944" width="9.375" style="1001" customWidth="1"/>
    <col min="7945" max="7945" width="7.125" style="1001" customWidth="1"/>
    <col min="7946" max="7949" width="8" style="1001" customWidth="1"/>
    <col min="7950" max="7950" width="11.375" style="1001" customWidth="1"/>
    <col min="7951" max="8192" width="9" style="1001"/>
    <col min="8193" max="8193" width="7.5" style="1001" bestFit="1" customWidth="1"/>
    <col min="8194" max="8194" width="9.25" style="1001" customWidth="1"/>
    <col min="8195" max="8195" width="9.375" style="1001" customWidth="1"/>
    <col min="8196" max="8196" width="32.25" style="1001" customWidth="1"/>
    <col min="8197" max="8197" width="37.25" style="1001" customWidth="1"/>
    <col min="8198" max="8198" width="42.75" style="1001" customWidth="1"/>
    <col min="8199" max="8199" width="11.25" style="1001" customWidth="1"/>
    <col min="8200" max="8200" width="9.375" style="1001" customWidth="1"/>
    <col min="8201" max="8201" width="7.125" style="1001" customWidth="1"/>
    <col min="8202" max="8205" width="8" style="1001" customWidth="1"/>
    <col min="8206" max="8206" width="11.375" style="1001" customWidth="1"/>
    <col min="8207" max="8448" width="9" style="1001"/>
    <col min="8449" max="8449" width="7.5" style="1001" bestFit="1" customWidth="1"/>
    <col min="8450" max="8450" width="9.25" style="1001" customWidth="1"/>
    <col min="8451" max="8451" width="9.375" style="1001" customWidth="1"/>
    <col min="8452" max="8452" width="32.25" style="1001" customWidth="1"/>
    <col min="8453" max="8453" width="37.25" style="1001" customWidth="1"/>
    <col min="8454" max="8454" width="42.75" style="1001" customWidth="1"/>
    <col min="8455" max="8455" width="11.25" style="1001" customWidth="1"/>
    <col min="8456" max="8456" width="9.375" style="1001" customWidth="1"/>
    <col min="8457" max="8457" width="7.125" style="1001" customWidth="1"/>
    <col min="8458" max="8461" width="8" style="1001" customWidth="1"/>
    <col min="8462" max="8462" width="11.375" style="1001" customWidth="1"/>
    <col min="8463" max="8704" width="9" style="1001"/>
    <col min="8705" max="8705" width="7.5" style="1001" bestFit="1" customWidth="1"/>
    <col min="8706" max="8706" width="9.25" style="1001" customWidth="1"/>
    <col min="8707" max="8707" width="9.375" style="1001" customWidth="1"/>
    <col min="8708" max="8708" width="32.25" style="1001" customWidth="1"/>
    <col min="8709" max="8709" width="37.25" style="1001" customWidth="1"/>
    <col min="8710" max="8710" width="42.75" style="1001" customWidth="1"/>
    <col min="8711" max="8711" width="11.25" style="1001" customWidth="1"/>
    <col min="8712" max="8712" width="9.375" style="1001" customWidth="1"/>
    <col min="8713" max="8713" width="7.125" style="1001" customWidth="1"/>
    <col min="8714" max="8717" width="8" style="1001" customWidth="1"/>
    <col min="8718" max="8718" width="11.375" style="1001" customWidth="1"/>
    <col min="8719" max="8960" width="9" style="1001"/>
    <col min="8961" max="8961" width="7.5" style="1001" bestFit="1" customWidth="1"/>
    <col min="8962" max="8962" width="9.25" style="1001" customWidth="1"/>
    <col min="8963" max="8963" width="9.375" style="1001" customWidth="1"/>
    <col min="8964" max="8964" width="32.25" style="1001" customWidth="1"/>
    <col min="8965" max="8965" width="37.25" style="1001" customWidth="1"/>
    <col min="8966" max="8966" width="42.75" style="1001" customWidth="1"/>
    <col min="8967" max="8967" width="11.25" style="1001" customWidth="1"/>
    <col min="8968" max="8968" width="9.375" style="1001" customWidth="1"/>
    <col min="8969" max="8969" width="7.125" style="1001" customWidth="1"/>
    <col min="8970" max="8973" width="8" style="1001" customWidth="1"/>
    <col min="8974" max="8974" width="11.375" style="1001" customWidth="1"/>
    <col min="8975" max="9216" width="9" style="1001"/>
    <col min="9217" max="9217" width="7.5" style="1001" bestFit="1" customWidth="1"/>
    <col min="9218" max="9218" width="9.25" style="1001" customWidth="1"/>
    <col min="9219" max="9219" width="9.375" style="1001" customWidth="1"/>
    <col min="9220" max="9220" width="32.25" style="1001" customWidth="1"/>
    <col min="9221" max="9221" width="37.25" style="1001" customWidth="1"/>
    <col min="9222" max="9222" width="42.75" style="1001" customWidth="1"/>
    <col min="9223" max="9223" width="11.25" style="1001" customWidth="1"/>
    <col min="9224" max="9224" width="9.375" style="1001" customWidth="1"/>
    <col min="9225" max="9225" width="7.125" style="1001" customWidth="1"/>
    <col min="9226" max="9229" width="8" style="1001" customWidth="1"/>
    <col min="9230" max="9230" width="11.375" style="1001" customWidth="1"/>
    <col min="9231" max="9472" width="9" style="1001"/>
    <col min="9473" max="9473" width="7.5" style="1001" bestFit="1" customWidth="1"/>
    <col min="9474" max="9474" width="9.25" style="1001" customWidth="1"/>
    <col min="9475" max="9475" width="9.375" style="1001" customWidth="1"/>
    <col min="9476" max="9476" width="32.25" style="1001" customWidth="1"/>
    <col min="9477" max="9477" width="37.25" style="1001" customWidth="1"/>
    <col min="9478" max="9478" width="42.75" style="1001" customWidth="1"/>
    <col min="9479" max="9479" width="11.25" style="1001" customWidth="1"/>
    <col min="9480" max="9480" width="9.375" style="1001" customWidth="1"/>
    <col min="9481" max="9481" width="7.125" style="1001" customWidth="1"/>
    <col min="9482" max="9485" width="8" style="1001" customWidth="1"/>
    <col min="9486" max="9486" width="11.375" style="1001" customWidth="1"/>
    <col min="9487" max="9728" width="9" style="1001"/>
    <col min="9729" max="9729" width="7.5" style="1001" bestFit="1" customWidth="1"/>
    <col min="9730" max="9730" width="9.25" style="1001" customWidth="1"/>
    <col min="9731" max="9731" width="9.375" style="1001" customWidth="1"/>
    <col min="9732" max="9732" width="32.25" style="1001" customWidth="1"/>
    <col min="9733" max="9733" width="37.25" style="1001" customWidth="1"/>
    <col min="9734" max="9734" width="42.75" style="1001" customWidth="1"/>
    <col min="9735" max="9735" width="11.25" style="1001" customWidth="1"/>
    <col min="9736" max="9736" width="9.375" style="1001" customWidth="1"/>
    <col min="9737" max="9737" width="7.125" style="1001" customWidth="1"/>
    <col min="9738" max="9741" width="8" style="1001" customWidth="1"/>
    <col min="9742" max="9742" width="11.375" style="1001" customWidth="1"/>
    <col min="9743" max="9984" width="9" style="1001"/>
    <col min="9985" max="9985" width="7.5" style="1001" bestFit="1" customWidth="1"/>
    <col min="9986" max="9986" width="9.25" style="1001" customWidth="1"/>
    <col min="9987" max="9987" width="9.375" style="1001" customWidth="1"/>
    <col min="9988" max="9988" width="32.25" style="1001" customWidth="1"/>
    <col min="9989" max="9989" width="37.25" style="1001" customWidth="1"/>
    <col min="9990" max="9990" width="42.75" style="1001" customWidth="1"/>
    <col min="9991" max="9991" width="11.25" style="1001" customWidth="1"/>
    <col min="9992" max="9992" width="9.375" style="1001" customWidth="1"/>
    <col min="9993" max="9993" width="7.125" style="1001" customWidth="1"/>
    <col min="9994" max="9997" width="8" style="1001" customWidth="1"/>
    <col min="9998" max="9998" width="11.375" style="1001" customWidth="1"/>
    <col min="9999" max="10240" width="9" style="1001"/>
    <col min="10241" max="10241" width="7.5" style="1001" bestFit="1" customWidth="1"/>
    <col min="10242" max="10242" width="9.25" style="1001" customWidth="1"/>
    <col min="10243" max="10243" width="9.375" style="1001" customWidth="1"/>
    <col min="10244" max="10244" width="32.25" style="1001" customWidth="1"/>
    <col min="10245" max="10245" width="37.25" style="1001" customWidth="1"/>
    <col min="10246" max="10246" width="42.75" style="1001" customWidth="1"/>
    <col min="10247" max="10247" width="11.25" style="1001" customWidth="1"/>
    <col min="10248" max="10248" width="9.375" style="1001" customWidth="1"/>
    <col min="10249" max="10249" width="7.125" style="1001" customWidth="1"/>
    <col min="10250" max="10253" width="8" style="1001" customWidth="1"/>
    <col min="10254" max="10254" width="11.375" style="1001" customWidth="1"/>
    <col min="10255" max="10496" width="9" style="1001"/>
    <col min="10497" max="10497" width="7.5" style="1001" bestFit="1" customWidth="1"/>
    <col min="10498" max="10498" width="9.25" style="1001" customWidth="1"/>
    <col min="10499" max="10499" width="9.375" style="1001" customWidth="1"/>
    <col min="10500" max="10500" width="32.25" style="1001" customWidth="1"/>
    <col min="10501" max="10501" width="37.25" style="1001" customWidth="1"/>
    <col min="10502" max="10502" width="42.75" style="1001" customWidth="1"/>
    <col min="10503" max="10503" width="11.25" style="1001" customWidth="1"/>
    <col min="10504" max="10504" width="9.375" style="1001" customWidth="1"/>
    <col min="10505" max="10505" width="7.125" style="1001" customWidth="1"/>
    <col min="10506" max="10509" width="8" style="1001" customWidth="1"/>
    <col min="10510" max="10510" width="11.375" style="1001" customWidth="1"/>
    <col min="10511" max="10752" width="9" style="1001"/>
    <col min="10753" max="10753" width="7.5" style="1001" bestFit="1" customWidth="1"/>
    <col min="10754" max="10754" width="9.25" style="1001" customWidth="1"/>
    <col min="10755" max="10755" width="9.375" style="1001" customWidth="1"/>
    <col min="10756" max="10756" width="32.25" style="1001" customWidth="1"/>
    <col min="10757" max="10757" width="37.25" style="1001" customWidth="1"/>
    <col min="10758" max="10758" width="42.75" style="1001" customWidth="1"/>
    <col min="10759" max="10759" width="11.25" style="1001" customWidth="1"/>
    <col min="10760" max="10760" width="9.375" style="1001" customWidth="1"/>
    <col min="10761" max="10761" width="7.125" style="1001" customWidth="1"/>
    <col min="10762" max="10765" width="8" style="1001" customWidth="1"/>
    <col min="10766" max="10766" width="11.375" style="1001" customWidth="1"/>
    <col min="10767" max="11008" width="9" style="1001"/>
    <col min="11009" max="11009" width="7.5" style="1001" bestFit="1" customWidth="1"/>
    <col min="11010" max="11010" width="9.25" style="1001" customWidth="1"/>
    <col min="11011" max="11011" width="9.375" style="1001" customWidth="1"/>
    <col min="11012" max="11012" width="32.25" style="1001" customWidth="1"/>
    <col min="11013" max="11013" width="37.25" style="1001" customWidth="1"/>
    <col min="11014" max="11014" width="42.75" style="1001" customWidth="1"/>
    <col min="11015" max="11015" width="11.25" style="1001" customWidth="1"/>
    <col min="11016" max="11016" width="9.375" style="1001" customWidth="1"/>
    <col min="11017" max="11017" width="7.125" style="1001" customWidth="1"/>
    <col min="11018" max="11021" width="8" style="1001" customWidth="1"/>
    <col min="11022" max="11022" width="11.375" style="1001" customWidth="1"/>
    <col min="11023" max="11264" width="9" style="1001"/>
    <col min="11265" max="11265" width="7.5" style="1001" bestFit="1" customWidth="1"/>
    <col min="11266" max="11266" width="9.25" style="1001" customWidth="1"/>
    <col min="11267" max="11267" width="9.375" style="1001" customWidth="1"/>
    <col min="11268" max="11268" width="32.25" style="1001" customWidth="1"/>
    <col min="11269" max="11269" width="37.25" style="1001" customWidth="1"/>
    <col min="11270" max="11270" width="42.75" style="1001" customWidth="1"/>
    <col min="11271" max="11271" width="11.25" style="1001" customWidth="1"/>
    <col min="11272" max="11272" width="9.375" style="1001" customWidth="1"/>
    <col min="11273" max="11273" width="7.125" style="1001" customWidth="1"/>
    <col min="11274" max="11277" width="8" style="1001" customWidth="1"/>
    <col min="11278" max="11278" width="11.375" style="1001" customWidth="1"/>
    <col min="11279" max="11520" width="9" style="1001"/>
    <col min="11521" max="11521" width="7.5" style="1001" bestFit="1" customWidth="1"/>
    <col min="11522" max="11522" width="9.25" style="1001" customWidth="1"/>
    <col min="11523" max="11523" width="9.375" style="1001" customWidth="1"/>
    <col min="11524" max="11524" width="32.25" style="1001" customWidth="1"/>
    <col min="11525" max="11525" width="37.25" style="1001" customWidth="1"/>
    <col min="11526" max="11526" width="42.75" style="1001" customWidth="1"/>
    <col min="11527" max="11527" width="11.25" style="1001" customWidth="1"/>
    <col min="11528" max="11528" width="9.375" style="1001" customWidth="1"/>
    <col min="11529" max="11529" width="7.125" style="1001" customWidth="1"/>
    <col min="11530" max="11533" width="8" style="1001" customWidth="1"/>
    <col min="11534" max="11534" width="11.375" style="1001" customWidth="1"/>
    <col min="11535" max="11776" width="9" style="1001"/>
    <col min="11777" max="11777" width="7.5" style="1001" bestFit="1" customWidth="1"/>
    <col min="11778" max="11778" width="9.25" style="1001" customWidth="1"/>
    <col min="11779" max="11779" width="9.375" style="1001" customWidth="1"/>
    <col min="11780" max="11780" width="32.25" style="1001" customWidth="1"/>
    <col min="11781" max="11781" width="37.25" style="1001" customWidth="1"/>
    <col min="11782" max="11782" width="42.75" style="1001" customWidth="1"/>
    <col min="11783" max="11783" width="11.25" style="1001" customWidth="1"/>
    <col min="11784" max="11784" width="9.375" style="1001" customWidth="1"/>
    <col min="11785" max="11785" width="7.125" style="1001" customWidth="1"/>
    <col min="11786" max="11789" width="8" style="1001" customWidth="1"/>
    <col min="11790" max="11790" width="11.375" style="1001" customWidth="1"/>
    <col min="11791" max="12032" width="9" style="1001"/>
    <col min="12033" max="12033" width="7.5" style="1001" bestFit="1" customWidth="1"/>
    <col min="12034" max="12034" width="9.25" style="1001" customWidth="1"/>
    <col min="12035" max="12035" width="9.375" style="1001" customWidth="1"/>
    <col min="12036" max="12036" width="32.25" style="1001" customWidth="1"/>
    <col min="12037" max="12037" width="37.25" style="1001" customWidth="1"/>
    <col min="12038" max="12038" width="42.75" style="1001" customWidth="1"/>
    <col min="12039" max="12039" width="11.25" style="1001" customWidth="1"/>
    <col min="12040" max="12040" width="9.375" style="1001" customWidth="1"/>
    <col min="12041" max="12041" width="7.125" style="1001" customWidth="1"/>
    <col min="12042" max="12045" width="8" style="1001" customWidth="1"/>
    <col min="12046" max="12046" width="11.375" style="1001" customWidth="1"/>
    <col min="12047" max="12288" width="9" style="1001"/>
    <col min="12289" max="12289" width="7.5" style="1001" bestFit="1" customWidth="1"/>
    <col min="12290" max="12290" width="9.25" style="1001" customWidth="1"/>
    <col min="12291" max="12291" width="9.375" style="1001" customWidth="1"/>
    <col min="12292" max="12292" width="32.25" style="1001" customWidth="1"/>
    <col min="12293" max="12293" width="37.25" style="1001" customWidth="1"/>
    <col min="12294" max="12294" width="42.75" style="1001" customWidth="1"/>
    <col min="12295" max="12295" width="11.25" style="1001" customWidth="1"/>
    <col min="12296" max="12296" width="9.375" style="1001" customWidth="1"/>
    <col min="12297" max="12297" width="7.125" style="1001" customWidth="1"/>
    <col min="12298" max="12301" width="8" style="1001" customWidth="1"/>
    <col min="12302" max="12302" width="11.375" style="1001" customWidth="1"/>
    <col min="12303" max="12544" width="9" style="1001"/>
    <col min="12545" max="12545" width="7.5" style="1001" bestFit="1" customWidth="1"/>
    <col min="12546" max="12546" width="9.25" style="1001" customWidth="1"/>
    <col min="12547" max="12547" width="9.375" style="1001" customWidth="1"/>
    <col min="12548" max="12548" width="32.25" style="1001" customWidth="1"/>
    <col min="12549" max="12549" width="37.25" style="1001" customWidth="1"/>
    <col min="12550" max="12550" width="42.75" style="1001" customWidth="1"/>
    <col min="12551" max="12551" width="11.25" style="1001" customWidth="1"/>
    <col min="12552" max="12552" width="9.375" style="1001" customWidth="1"/>
    <col min="12553" max="12553" width="7.125" style="1001" customWidth="1"/>
    <col min="12554" max="12557" width="8" style="1001" customWidth="1"/>
    <col min="12558" max="12558" width="11.375" style="1001" customWidth="1"/>
    <col min="12559" max="12800" width="9" style="1001"/>
    <col min="12801" max="12801" width="7.5" style="1001" bestFit="1" customWidth="1"/>
    <col min="12802" max="12802" width="9.25" style="1001" customWidth="1"/>
    <col min="12803" max="12803" width="9.375" style="1001" customWidth="1"/>
    <col min="12804" max="12804" width="32.25" style="1001" customWidth="1"/>
    <col min="12805" max="12805" width="37.25" style="1001" customWidth="1"/>
    <col min="12806" max="12806" width="42.75" style="1001" customWidth="1"/>
    <col min="12807" max="12807" width="11.25" style="1001" customWidth="1"/>
    <col min="12808" max="12808" width="9.375" style="1001" customWidth="1"/>
    <col min="12809" max="12809" width="7.125" style="1001" customWidth="1"/>
    <col min="12810" max="12813" width="8" style="1001" customWidth="1"/>
    <col min="12814" max="12814" width="11.375" style="1001" customWidth="1"/>
    <col min="12815" max="13056" width="9" style="1001"/>
    <col min="13057" max="13057" width="7.5" style="1001" bestFit="1" customWidth="1"/>
    <col min="13058" max="13058" width="9.25" style="1001" customWidth="1"/>
    <col min="13059" max="13059" width="9.375" style="1001" customWidth="1"/>
    <col min="13060" max="13060" width="32.25" style="1001" customWidth="1"/>
    <col min="13061" max="13061" width="37.25" style="1001" customWidth="1"/>
    <col min="13062" max="13062" width="42.75" style="1001" customWidth="1"/>
    <col min="13063" max="13063" width="11.25" style="1001" customWidth="1"/>
    <col min="13064" max="13064" width="9.375" style="1001" customWidth="1"/>
    <col min="13065" max="13065" width="7.125" style="1001" customWidth="1"/>
    <col min="13066" max="13069" width="8" style="1001" customWidth="1"/>
    <col min="13070" max="13070" width="11.375" style="1001" customWidth="1"/>
    <col min="13071" max="13312" width="9" style="1001"/>
    <col min="13313" max="13313" width="7.5" style="1001" bestFit="1" customWidth="1"/>
    <col min="13314" max="13314" width="9.25" style="1001" customWidth="1"/>
    <col min="13315" max="13315" width="9.375" style="1001" customWidth="1"/>
    <col min="13316" max="13316" width="32.25" style="1001" customWidth="1"/>
    <col min="13317" max="13317" width="37.25" style="1001" customWidth="1"/>
    <col min="13318" max="13318" width="42.75" style="1001" customWidth="1"/>
    <col min="13319" max="13319" width="11.25" style="1001" customWidth="1"/>
    <col min="13320" max="13320" width="9.375" style="1001" customWidth="1"/>
    <col min="13321" max="13321" width="7.125" style="1001" customWidth="1"/>
    <col min="13322" max="13325" width="8" style="1001" customWidth="1"/>
    <col min="13326" max="13326" width="11.375" style="1001" customWidth="1"/>
    <col min="13327" max="13568" width="9" style="1001"/>
    <col min="13569" max="13569" width="7.5" style="1001" bestFit="1" customWidth="1"/>
    <col min="13570" max="13570" width="9.25" style="1001" customWidth="1"/>
    <col min="13571" max="13571" width="9.375" style="1001" customWidth="1"/>
    <col min="13572" max="13572" width="32.25" style="1001" customWidth="1"/>
    <col min="13573" max="13573" width="37.25" style="1001" customWidth="1"/>
    <col min="13574" max="13574" width="42.75" style="1001" customWidth="1"/>
    <col min="13575" max="13575" width="11.25" style="1001" customWidth="1"/>
    <col min="13576" max="13576" width="9.375" style="1001" customWidth="1"/>
    <col min="13577" max="13577" width="7.125" style="1001" customWidth="1"/>
    <col min="13578" max="13581" width="8" style="1001" customWidth="1"/>
    <col min="13582" max="13582" width="11.375" style="1001" customWidth="1"/>
    <col min="13583" max="13824" width="9" style="1001"/>
    <col min="13825" max="13825" width="7.5" style="1001" bestFit="1" customWidth="1"/>
    <col min="13826" max="13826" width="9.25" style="1001" customWidth="1"/>
    <col min="13827" max="13827" width="9.375" style="1001" customWidth="1"/>
    <col min="13828" max="13828" width="32.25" style="1001" customWidth="1"/>
    <col min="13829" max="13829" width="37.25" style="1001" customWidth="1"/>
    <col min="13830" max="13830" width="42.75" style="1001" customWidth="1"/>
    <col min="13831" max="13831" width="11.25" style="1001" customWidth="1"/>
    <col min="13832" max="13832" width="9.375" style="1001" customWidth="1"/>
    <col min="13833" max="13833" width="7.125" style="1001" customWidth="1"/>
    <col min="13834" max="13837" width="8" style="1001" customWidth="1"/>
    <col min="13838" max="13838" width="11.375" style="1001" customWidth="1"/>
    <col min="13839" max="14080" width="9" style="1001"/>
    <col min="14081" max="14081" width="7.5" style="1001" bestFit="1" customWidth="1"/>
    <col min="14082" max="14082" width="9.25" style="1001" customWidth="1"/>
    <col min="14083" max="14083" width="9.375" style="1001" customWidth="1"/>
    <col min="14084" max="14084" width="32.25" style="1001" customWidth="1"/>
    <col min="14085" max="14085" width="37.25" style="1001" customWidth="1"/>
    <col min="14086" max="14086" width="42.75" style="1001" customWidth="1"/>
    <col min="14087" max="14087" width="11.25" style="1001" customWidth="1"/>
    <col min="14088" max="14088" width="9.375" style="1001" customWidth="1"/>
    <col min="14089" max="14089" width="7.125" style="1001" customWidth="1"/>
    <col min="14090" max="14093" width="8" style="1001" customWidth="1"/>
    <col min="14094" max="14094" width="11.375" style="1001" customWidth="1"/>
    <col min="14095" max="14336" width="9" style="1001"/>
    <col min="14337" max="14337" width="7.5" style="1001" bestFit="1" customWidth="1"/>
    <col min="14338" max="14338" width="9.25" style="1001" customWidth="1"/>
    <col min="14339" max="14339" width="9.375" style="1001" customWidth="1"/>
    <col min="14340" max="14340" width="32.25" style="1001" customWidth="1"/>
    <col min="14341" max="14341" width="37.25" style="1001" customWidth="1"/>
    <col min="14342" max="14342" width="42.75" style="1001" customWidth="1"/>
    <col min="14343" max="14343" width="11.25" style="1001" customWidth="1"/>
    <col min="14344" max="14344" width="9.375" style="1001" customWidth="1"/>
    <col min="14345" max="14345" width="7.125" style="1001" customWidth="1"/>
    <col min="14346" max="14349" width="8" style="1001" customWidth="1"/>
    <col min="14350" max="14350" width="11.375" style="1001" customWidth="1"/>
    <col min="14351" max="14592" width="9" style="1001"/>
    <col min="14593" max="14593" width="7.5" style="1001" bestFit="1" customWidth="1"/>
    <col min="14594" max="14594" width="9.25" style="1001" customWidth="1"/>
    <col min="14595" max="14595" width="9.375" style="1001" customWidth="1"/>
    <col min="14596" max="14596" width="32.25" style="1001" customWidth="1"/>
    <col min="14597" max="14597" width="37.25" style="1001" customWidth="1"/>
    <col min="14598" max="14598" width="42.75" style="1001" customWidth="1"/>
    <col min="14599" max="14599" width="11.25" style="1001" customWidth="1"/>
    <col min="14600" max="14600" width="9.375" style="1001" customWidth="1"/>
    <col min="14601" max="14601" width="7.125" style="1001" customWidth="1"/>
    <col min="14602" max="14605" width="8" style="1001" customWidth="1"/>
    <col min="14606" max="14606" width="11.375" style="1001" customWidth="1"/>
    <col min="14607" max="14848" width="9" style="1001"/>
    <col min="14849" max="14849" width="7.5" style="1001" bestFit="1" customWidth="1"/>
    <col min="14850" max="14850" width="9.25" style="1001" customWidth="1"/>
    <col min="14851" max="14851" width="9.375" style="1001" customWidth="1"/>
    <col min="14852" max="14852" width="32.25" style="1001" customWidth="1"/>
    <col min="14853" max="14853" width="37.25" style="1001" customWidth="1"/>
    <col min="14854" max="14854" width="42.75" style="1001" customWidth="1"/>
    <col min="14855" max="14855" width="11.25" style="1001" customWidth="1"/>
    <col min="14856" max="14856" width="9.375" style="1001" customWidth="1"/>
    <col min="14857" max="14857" width="7.125" style="1001" customWidth="1"/>
    <col min="14858" max="14861" width="8" style="1001" customWidth="1"/>
    <col min="14862" max="14862" width="11.375" style="1001" customWidth="1"/>
    <col min="14863" max="15104" width="9" style="1001"/>
    <col min="15105" max="15105" width="7.5" style="1001" bestFit="1" customWidth="1"/>
    <col min="15106" max="15106" width="9.25" style="1001" customWidth="1"/>
    <col min="15107" max="15107" width="9.375" style="1001" customWidth="1"/>
    <col min="15108" max="15108" width="32.25" style="1001" customWidth="1"/>
    <col min="15109" max="15109" width="37.25" style="1001" customWidth="1"/>
    <col min="15110" max="15110" width="42.75" style="1001" customWidth="1"/>
    <col min="15111" max="15111" width="11.25" style="1001" customWidth="1"/>
    <col min="15112" max="15112" width="9.375" style="1001" customWidth="1"/>
    <col min="15113" max="15113" width="7.125" style="1001" customWidth="1"/>
    <col min="15114" max="15117" width="8" style="1001" customWidth="1"/>
    <col min="15118" max="15118" width="11.375" style="1001" customWidth="1"/>
    <col min="15119" max="15360" width="9" style="1001"/>
    <col min="15361" max="15361" width="7.5" style="1001" bestFit="1" customWidth="1"/>
    <col min="15362" max="15362" width="9.25" style="1001" customWidth="1"/>
    <col min="15363" max="15363" width="9.375" style="1001" customWidth="1"/>
    <col min="15364" max="15364" width="32.25" style="1001" customWidth="1"/>
    <col min="15365" max="15365" width="37.25" style="1001" customWidth="1"/>
    <col min="15366" max="15366" width="42.75" style="1001" customWidth="1"/>
    <col min="15367" max="15367" width="11.25" style="1001" customWidth="1"/>
    <col min="15368" max="15368" width="9.375" style="1001" customWidth="1"/>
    <col min="15369" max="15369" width="7.125" style="1001" customWidth="1"/>
    <col min="15370" max="15373" width="8" style="1001" customWidth="1"/>
    <col min="15374" max="15374" width="11.375" style="1001" customWidth="1"/>
    <col min="15375" max="15616" width="9" style="1001"/>
    <col min="15617" max="15617" width="7.5" style="1001" bestFit="1" customWidth="1"/>
    <col min="15618" max="15618" width="9.25" style="1001" customWidth="1"/>
    <col min="15619" max="15619" width="9.375" style="1001" customWidth="1"/>
    <col min="15620" max="15620" width="32.25" style="1001" customWidth="1"/>
    <col min="15621" max="15621" width="37.25" style="1001" customWidth="1"/>
    <col min="15622" max="15622" width="42.75" style="1001" customWidth="1"/>
    <col min="15623" max="15623" width="11.25" style="1001" customWidth="1"/>
    <col min="15624" max="15624" width="9.375" style="1001" customWidth="1"/>
    <col min="15625" max="15625" width="7.125" style="1001" customWidth="1"/>
    <col min="15626" max="15629" width="8" style="1001" customWidth="1"/>
    <col min="15630" max="15630" width="11.375" style="1001" customWidth="1"/>
    <col min="15631" max="15872" width="9" style="1001"/>
    <col min="15873" max="15873" width="7.5" style="1001" bestFit="1" customWidth="1"/>
    <col min="15874" max="15874" width="9.25" style="1001" customWidth="1"/>
    <col min="15875" max="15875" width="9.375" style="1001" customWidth="1"/>
    <col min="15876" max="15876" width="32.25" style="1001" customWidth="1"/>
    <col min="15877" max="15877" width="37.25" style="1001" customWidth="1"/>
    <col min="15878" max="15878" width="42.75" style="1001" customWidth="1"/>
    <col min="15879" max="15879" width="11.25" style="1001" customWidth="1"/>
    <col min="15880" max="15880" width="9.375" style="1001" customWidth="1"/>
    <col min="15881" max="15881" width="7.125" style="1001" customWidth="1"/>
    <col min="15882" max="15885" width="8" style="1001" customWidth="1"/>
    <col min="15886" max="15886" width="11.375" style="1001" customWidth="1"/>
    <col min="15887" max="16128" width="9" style="1001"/>
    <col min="16129" max="16129" width="7.5" style="1001" bestFit="1" customWidth="1"/>
    <col min="16130" max="16130" width="9.25" style="1001" customWidth="1"/>
    <col min="16131" max="16131" width="9.375" style="1001" customWidth="1"/>
    <col min="16132" max="16132" width="32.25" style="1001" customWidth="1"/>
    <col min="16133" max="16133" width="37.25" style="1001" customWidth="1"/>
    <col min="16134" max="16134" width="42.75" style="1001" customWidth="1"/>
    <col min="16135" max="16135" width="11.25" style="1001" customWidth="1"/>
    <col min="16136" max="16136" width="9.375" style="1001" customWidth="1"/>
    <col min="16137" max="16137" width="7.125" style="1001" customWidth="1"/>
    <col min="16138" max="16141" width="8" style="1001" customWidth="1"/>
    <col min="16142" max="16142" width="11.375" style="1001" customWidth="1"/>
    <col min="16143" max="16384" width="9" style="1001"/>
  </cols>
  <sheetData>
    <row r="1" spans="1:11" ht="18" customHeight="1">
      <c r="A1" s="999" t="s">
        <v>332</v>
      </c>
      <c r="C1" s="1937" t="s">
        <v>416</v>
      </c>
      <c r="D1" s="1937"/>
    </row>
    <row r="2" spans="1:11" ht="15.75" customHeight="1">
      <c r="C2" s="1599" t="s">
        <v>333</v>
      </c>
      <c r="D2" s="1599"/>
      <c r="E2" s="1938" t="s">
        <v>334</v>
      </c>
      <c r="F2" s="1938"/>
      <c r="G2" s="1938"/>
      <c r="H2" s="1938"/>
      <c r="I2" s="1725"/>
    </row>
    <row r="3" spans="1:11" ht="6.75" customHeight="1"/>
    <row r="4" spans="1:11" s="1009" customFormat="1" ht="28.5">
      <c r="A4" s="1006">
        <f>Today_Date</f>
        <v>42577</v>
      </c>
      <c r="B4" s="1600" t="s">
        <v>150</v>
      </c>
      <c r="C4" s="1601" t="s">
        <v>335</v>
      </c>
      <c r="D4" s="1601" t="s">
        <v>336</v>
      </c>
      <c r="E4" s="1601" t="s">
        <v>337</v>
      </c>
      <c r="F4" s="1600" t="s">
        <v>150</v>
      </c>
      <c r="G4" s="1601" t="s">
        <v>152</v>
      </c>
      <c r="H4" s="1600" t="s">
        <v>338</v>
      </c>
      <c r="I4" s="1600" t="s">
        <v>339</v>
      </c>
      <c r="J4" s="1602"/>
      <c r="K4" s="1602"/>
    </row>
    <row r="5" spans="1:11" s="1047" customFormat="1" ht="24" customHeight="1">
      <c r="A5" s="1045"/>
      <c r="B5" s="1603" t="s">
        <v>340</v>
      </c>
      <c r="C5" s="1604"/>
      <c r="D5" s="1605"/>
      <c r="E5" s="1606"/>
      <c r="F5" s="1607"/>
      <c r="G5" s="1608"/>
      <c r="H5" s="1609"/>
      <c r="I5" s="1610"/>
      <c r="J5" s="1595"/>
      <c r="K5" s="1595"/>
    </row>
    <row r="6" spans="1:11" s="1015" customFormat="1" ht="15.75" customHeight="1">
      <c r="A6" s="1014"/>
      <c r="B6" s="1611"/>
      <c r="C6" s="1611"/>
      <c r="D6" s="1611"/>
      <c r="E6" s="1611"/>
      <c r="F6" s="1611"/>
      <c r="G6" s="1611"/>
      <c r="H6" s="1611"/>
      <c r="I6" s="1611"/>
      <c r="J6" s="1612"/>
      <c r="K6" s="1613"/>
    </row>
    <row r="7" spans="1:11" s="1015" customFormat="1" ht="33" customHeight="1">
      <c r="A7" s="1014"/>
      <c r="B7" s="1594"/>
      <c r="C7" s="1595"/>
      <c r="D7" s="1595"/>
      <c r="E7" s="1595"/>
      <c r="F7" s="1596"/>
      <c r="G7" s="1597"/>
      <c r="H7" s="1598"/>
      <c r="I7" s="1598"/>
      <c r="J7" s="1595"/>
      <c r="K7" s="1595"/>
    </row>
    <row r="8" spans="1:11" s="1015" customFormat="1" ht="21" customHeight="1">
      <c r="A8" s="1014"/>
      <c r="B8" s="1594"/>
      <c r="C8" s="1595"/>
      <c r="D8" s="1595"/>
      <c r="E8" s="1595"/>
      <c r="F8" s="1596"/>
      <c r="G8" s="1597"/>
      <c r="H8" s="1598"/>
      <c r="I8" s="1598"/>
      <c r="J8" s="1595"/>
      <c r="K8" s="1595"/>
    </row>
    <row r="9" spans="1:11" s="1015" customFormat="1" ht="15.75" customHeight="1">
      <c r="A9" s="1014"/>
      <c r="B9" s="1594"/>
      <c r="C9" s="1595"/>
      <c r="D9" s="1595"/>
      <c r="E9" s="1595"/>
      <c r="F9" s="1596"/>
      <c r="G9" s="1597"/>
      <c r="H9" s="1598"/>
      <c r="I9" s="1598"/>
      <c r="J9" s="1595"/>
      <c r="K9" s="1595"/>
    </row>
    <row r="10" spans="1:11" s="1015" customFormat="1" ht="39.75" customHeight="1">
      <c r="A10" s="1014"/>
      <c r="B10" s="1594"/>
      <c r="C10" s="1595"/>
      <c r="D10" s="1595"/>
      <c r="E10" s="1595"/>
      <c r="F10" s="1596"/>
      <c r="G10" s="1597"/>
      <c r="H10" s="1598"/>
      <c r="I10" s="1598"/>
      <c r="J10" s="1595"/>
      <c r="K10" s="1595"/>
    </row>
    <row r="13" spans="1:11" ht="67.5" customHeight="1"/>
    <row r="16" spans="1:11" ht="57" customHeight="1"/>
  </sheetData>
  <mergeCells count="2">
    <mergeCell ref="C1:D1"/>
    <mergeCell ref="E2:H2"/>
  </mergeCells>
  <phoneticPr fontId="75"/>
  <conditionalFormatting sqref="B5">
    <cfRule type="iconSet" priority="1">
      <iconSet iconSet="3TrafficLights2" showValue="0" reverse="1">
        <cfvo type="percent" val="0"/>
        <cfvo type="num" val="15"/>
        <cfvo type="num" val="30"/>
      </iconSet>
    </cfRule>
  </conditionalFormatting>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5"/>
  <sheetViews>
    <sheetView showGridLines="0" zoomScale="90" zoomScaleNormal="90" workbookViewId="0">
      <pane ySplit="1" topLeftCell="A2" activePane="bottomLeft" state="frozen"/>
      <selection sqref="A1:IV65536"/>
      <selection pane="bottomLeft"/>
    </sheetView>
  </sheetViews>
  <sheetFormatPr defaultRowHeight="15.75" customHeight="1"/>
  <cols>
    <col min="1" max="1" width="7.5" style="1000" bestFit="1" customWidth="1"/>
    <col min="2" max="2" width="7.25" style="1000" customWidth="1"/>
    <col min="3" max="3" width="9.375" style="1001" customWidth="1"/>
    <col min="4" max="4" width="32.25" style="1001" customWidth="1"/>
    <col min="5" max="5" width="37.25" style="1001" customWidth="1"/>
    <col min="6" max="6" width="42.75" style="1002" customWidth="1"/>
    <col min="7" max="7" width="11.25" style="1003" customWidth="1"/>
    <col min="8" max="8" width="9.375" style="1004" customWidth="1"/>
    <col min="9" max="9" width="7.125" style="1004" customWidth="1"/>
    <col min="10" max="13" width="8" style="1001" customWidth="1"/>
    <col min="14" max="14" width="11.375" style="1001" customWidth="1"/>
    <col min="15" max="256" width="9" style="1001"/>
    <col min="257" max="257" width="7.5" style="1001" bestFit="1" customWidth="1"/>
    <col min="258" max="258" width="7.25" style="1001" customWidth="1"/>
    <col min="259" max="259" width="9.375" style="1001" customWidth="1"/>
    <col min="260" max="260" width="32.25" style="1001" customWidth="1"/>
    <col min="261" max="261" width="37.25" style="1001" customWidth="1"/>
    <col min="262" max="262" width="42.75" style="1001" customWidth="1"/>
    <col min="263" max="263" width="11.25" style="1001" customWidth="1"/>
    <col min="264" max="264" width="9.375" style="1001" customWidth="1"/>
    <col min="265" max="265" width="7.125" style="1001" customWidth="1"/>
    <col min="266" max="269" width="8" style="1001" customWidth="1"/>
    <col min="270" max="270" width="11.375" style="1001" customWidth="1"/>
    <col min="271" max="512" width="9" style="1001"/>
    <col min="513" max="513" width="7.5" style="1001" bestFit="1" customWidth="1"/>
    <col min="514" max="514" width="7.25" style="1001" customWidth="1"/>
    <col min="515" max="515" width="9.375" style="1001" customWidth="1"/>
    <col min="516" max="516" width="32.25" style="1001" customWidth="1"/>
    <col min="517" max="517" width="37.25" style="1001" customWidth="1"/>
    <col min="518" max="518" width="42.75" style="1001" customWidth="1"/>
    <col min="519" max="519" width="11.25" style="1001" customWidth="1"/>
    <col min="520" max="520" width="9.375" style="1001" customWidth="1"/>
    <col min="521" max="521" width="7.125" style="1001" customWidth="1"/>
    <col min="522" max="525" width="8" style="1001" customWidth="1"/>
    <col min="526" max="526" width="11.375" style="1001" customWidth="1"/>
    <col min="527" max="768" width="9" style="1001"/>
    <col min="769" max="769" width="7.5" style="1001" bestFit="1" customWidth="1"/>
    <col min="770" max="770" width="7.25" style="1001" customWidth="1"/>
    <col min="771" max="771" width="9.375" style="1001" customWidth="1"/>
    <col min="772" max="772" width="32.25" style="1001" customWidth="1"/>
    <col min="773" max="773" width="37.25" style="1001" customWidth="1"/>
    <col min="774" max="774" width="42.75" style="1001" customWidth="1"/>
    <col min="775" max="775" width="11.25" style="1001" customWidth="1"/>
    <col min="776" max="776" width="9.375" style="1001" customWidth="1"/>
    <col min="777" max="777" width="7.125" style="1001" customWidth="1"/>
    <col min="778" max="781" width="8" style="1001" customWidth="1"/>
    <col min="782" max="782" width="11.375" style="1001" customWidth="1"/>
    <col min="783" max="1024" width="9" style="1001"/>
    <col min="1025" max="1025" width="7.5" style="1001" bestFit="1" customWidth="1"/>
    <col min="1026" max="1026" width="7.25" style="1001" customWidth="1"/>
    <col min="1027" max="1027" width="9.375" style="1001" customWidth="1"/>
    <col min="1028" max="1028" width="32.25" style="1001" customWidth="1"/>
    <col min="1029" max="1029" width="37.25" style="1001" customWidth="1"/>
    <col min="1030" max="1030" width="42.75" style="1001" customWidth="1"/>
    <col min="1031" max="1031" width="11.25" style="1001" customWidth="1"/>
    <col min="1032" max="1032" width="9.375" style="1001" customWidth="1"/>
    <col min="1033" max="1033" width="7.125" style="1001" customWidth="1"/>
    <col min="1034" max="1037" width="8" style="1001" customWidth="1"/>
    <col min="1038" max="1038" width="11.375" style="1001" customWidth="1"/>
    <col min="1039" max="1280" width="9" style="1001"/>
    <col min="1281" max="1281" width="7.5" style="1001" bestFit="1" customWidth="1"/>
    <col min="1282" max="1282" width="7.25" style="1001" customWidth="1"/>
    <col min="1283" max="1283" width="9.375" style="1001" customWidth="1"/>
    <col min="1284" max="1284" width="32.25" style="1001" customWidth="1"/>
    <col min="1285" max="1285" width="37.25" style="1001" customWidth="1"/>
    <col min="1286" max="1286" width="42.75" style="1001" customWidth="1"/>
    <col min="1287" max="1287" width="11.25" style="1001" customWidth="1"/>
    <col min="1288" max="1288" width="9.375" style="1001" customWidth="1"/>
    <col min="1289" max="1289" width="7.125" style="1001" customWidth="1"/>
    <col min="1290" max="1293" width="8" style="1001" customWidth="1"/>
    <col min="1294" max="1294" width="11.375" style="1001" customWidth="1"/>
    <col min="1295" max="1536" width="9" style="1001"/>
    <col min="1537" max="1537" width="7.5" style="1001" bestFit="1" customWidth="1"/>
    <col min="1538" max="1538" width="7.25" style="1001" customWidth="1"/>
    <col min="1539" max="1539" width="9.375" style="1001" customWidth="1"/>
    <col min="1540" max="1540" width="32.25" style="1001" customWidth="1"/>
    <col min="1541" max="1541" width="37.25" style="1001" customWidth="1"/>
    <col min="1542" max="1542" width="42.75" style="1001" customWidth="1"/>
    <col min="1543" max="1543" width="11.25" style="1001" customWidth="1"/>
    <col min="1544" max="1544" width="9.375" style="1001" customWidth="1"/>
    <col min="1545" max="1545" width="7.125" style="1001" customWidth="1"/>
    <col min="1546" max="1549" width="8" style="1001" customWidth="1"/>
    <col min="1550" max="1550" width="11.375" style="1001" customWidth="1"/>
    <col min="1551" max="1792" width="9" style="1001"/>
    <col min="1793" max="1793" width="7.5" style="1001" bestFit="1" customWidth="1"/>
    <col min="1794" max="1794" width="7.25" style="1001" customWidth="1"/>
    <col min="1795" max="1795" width="9.375" style="1001" customWidth="1"/>
    <col min="1796" max="1796" width="32.25" style="1001" customWidth="1"/>
    <col min="1797" max="1797" width="37.25" style="1001" customWidth="1"/>
    <col min="1798" max="1798" width="42.75" style="1001" customWidth="1"/>
    <col min="1799" max="1799" width="11.25" style="1001" customWidth="1"/>
    <col min="1800" max="1800" width="9.375" style="1001" customWidth="1"/>
    <col min="1801" max="1801" width="7.125" style="1001" customWidth="1"/>
    <col min="1802" max="1805" width="8" style="1001" customWidth="1"/>
    <col min="1806" max="1806" width="11.375" style="1001" customWidth="1"/>
    <col min="1807" max="2048" width="9" style="1001"/>
    <col min="2049" max="2049" width="7.5" style="1001" bestFit="1" customWidth="1"/>
    <col min="2050" max="2050" width="7.25" style="1001" customWidth="1"/>
    <col min="2051" max="2051" width="9.375" style="1001" customWidth="1"/>
    <col min="2052" max="2052" width="32.25" style="1001" customWidth="1"/>
    <col min="2053" max="2053" width="37.25" style="1001" customWidth="1"/>
    <col min="2054" max="2054" width="42.75" style="1001" customWidth="1"/>
    <col min="2055" max="2055" width="11.25" style="1001" customWidth="1"/>
    <col min="2056" max="2056" width="9.375" style="1001" customWidth="1"/>
    <col min="2057" max="2057" width="7.125" style="1001" customWidth="1"/>
    <col min="2058" max="2061" width="8" style="1001" customWidth="1"/>
    <col min="2062" max="2062" width="11.375" style="1001" customWidth="1"/>
    <col min="2063" max="2304" width="9" style="1001"/>
    <col min="2305" max="2305" width="7.5" style="1001" bestFit="1" customWidth="1"/>
    <col min="2306" max="2306" width="7.25" style="1001" customWidth="1"/>
    <col min="2307" max="2307" width="9.375" style="1001" customWidth="1"/>
    <col min="2308" max="2308" width="32.25" style="1001" customWidth="1"/>
    <col min="2309" max="2309" width="37.25" style="1001" customWidth="1"/>
    <col min="2310" max="2310" width="42.75" style="1001" customWidth="1"/>
    <col min="2311" max="2311" width="11.25" style="1001" customWidth="1"/>
    <col min="2312" max="2312" width="9.375" style="1001" customWidth="1"/>
    <col min="2313" max="2313" width="7.125" style="1001" customWidth="1"/>
    <col min="2314" max="2317" width="8" style="1001" customWidth="1"/>
    <col min="2318" max="2318" width="11.375" style="1001" customWidth="1"/>
    <col min="2319" max="2560" width="9" style="1001"/>
    <col min="2561" max="2561" width="7.5" style="1001" bestFit="1" customWidth="1"/>
    <col min="2562" max="2562" width="7.25" style="1001" customWidth="1"/>
    <col min="2563" max="2563" width="9.375" style="1001" customWidth="1"/>
    <col min="2564" max="2564" width="32.25" style="1001" customWidth="1"/>
    <col min="2565" max="2565" width="37.25" style="1001" customWidth="1"/>
    <col min="2566" max="2566" width="42.75" style="1001" customWidth="1"/>
    <col min="2567" max="2567" width="11.25" style="1001" customWidth="1"/>
    <col min="2568" max="2568" width="9.375" style="1001" customWidth="1"/>
    <col min="2569" max="2569" width="7.125" style="1001" customWidth="1"/>
    <col min="2570" max="2573" width="8" style="1001" customWidth="1"/>
    <col min="2574" max="2574" width="11.375" style="1001" customWidth="1"/>
    <col min="2575" max="2816" width="9" style="1001"/>
    <col min="2817" max="2817" width="7.5" style="1001" bestFit="1" customWidth="1"/>
    <col min="2818" max="2818" width="7.25" style="1001" customWidth="1"/>
    <col min="2819" max="2819" width="9.375" style="1001" customWidth="1"/>
    <col min="2820" max="2820" width="32.25" style="1001" customWidth="1"/>
    <col min="2821" max="2821" width="37.25" style="1001" customWidth="1"/>
    <col min="2822" max="2822" width="42.75" style="1001" customWidth="1"/>
    <col min="2823" max="2823" width="11.25" style="1001" customWidth="1"/>
    <col min="2824" max="2824" width="9.375" style="1001" customWidth="1"/>
    <col min="2825" max="2825" width="7.125" style="1001" customWidth="1"/>
    <col min="2826" max="2829" width="8" style="1001" customWidth="1"/>
    <col min="2830" max="2830" width="11.375" style="1001" customWidth="1"/>
    <col min="2831" max="3072" width="9" style="1001"/>
    <col min="3073" max="3073" width="7.5" style="1001" bestFit="1" customWidth="1"/>
    <col min="3074" max="3074" width="7.25" style="1001" customWidth="1"/>
    <col min="3075" max="3075" width="9.375" style="1001" customWidth="1"/>
    <col min="3076" max="3076" width="32.25" style="1001" customWidth="1"/>
    <col min="3077" max="3077" width="37.25" style="1001" customWidth="1"/>
    <col min="3078" max="3078" width="42.75" style="1001" customWidth="1"/>
    <col min="3079" max="3079" width="11.25" style="1001" customWidth="1"/>
    <col min="3080" max="3080" width="9.375" style="1001" customWidth="1"/>
    <col min="3081" max="3081" width="7.125" style="1001" customWidth="1"/>
    <col min="3082" max="3085" width="8" style="1001" customWidth="1"/>
    <col min="3086" max="3086" width="11.375" style="1001" customWidth="1"/>
    <col min="3087" max="3328" width="9" style="1001"/>
    <col min="3329" max="3329" width="7.5" style="1001" bestFit="1" customWidth="1"/>
    <col min="3330" max="3330" width="7.25" style="1001" customWidth="1"/>
    <col min="3331" max="3331" width="9.375" style="1001" customWidth="1"/>
    <col min="3332" max="3332" width="32.25" style="1001" customWidth="1"/>
    <col min="3333" max="3333" width="37.25" style="1001" customWidth="1"/>
    <col min="3334" max="3334" width="42.75" style="1001" customWidth="1"/>
    <col min="3335" max="3335" width="11.25" style="1001" customWidth="1"/>
    <col min="3336" max="3336" width="9.375" style="1001" customWidth="1"/>
    <col min="3337" max="3337" width="7.125" style="1001" customWidth="1"/>
    <col min="3338" max="3341" width="8" style="1001" customWidth="1"/>
    <col min="3342" max="3342" width="11.375" style="1001" customWidth="1"/>
    <col min="3343" max="3584" width="9" style="1001"/>
    <col min="3585" max="3585" width="7.5" style="1001" bestFit="1" customWidth="1"/>
    <col min="3586" max="3586" width="7.25" style="1001" customWidth="1"/>
    <col min="3587" max="3587" width="9.375" style="1001" customWidth="1"/>
    <col min="3588" max="3588" width="32.25" style="1001" customWidth="1"/>
    <col min="3589" max="3589" width="37.25" style="1001" customWidth="1"/>
    <col min="3590" max="3590" width="42.75" style="1001" customWidth="1"/>
    <col min="3591" max="3591" width="11.25" style="1001" customWidth="1"/>
    <col min="3592" max="3592" width="9.375" style="1001" customWidth="1"/>
    <col min="3593" max="3593" width="7.125" style="1001" customWidth="1"/>
    <col min="3594" max="3597" width="8" style="1001" customWidth="1"/>
    <col min="3598" max="3598" width="11.375" style="1001" customWidth="1"/>
    <col min="3599" max="3840" width="9" style="1001"/>
    <col min="3841" max="3841" width="7.5" style="1001" bestFit="1" customWidth="1"/>
    <col min="3842" max="3842" width="7.25" style="1001" customWidth="1"/>
    <col min="3843" max="3843" width="9.375" style="1001" customWidth="1"/>
    <col min="3844" max="3844" width="32.25" style="1001" customWidth="1"/>
    <col min="3845" max="3845" width="37.25" style="1001" customWidth="1"/>
    <col min="3846" max="3846" width="42.75" style="1001" customWidth="1"/>
    <col min="3847" max="3847" width="11.25" style="1001" customWidth="1"/>
    <col min="3848" max="3848" width="9.375" style="1001" customWidth="1"/>
    <col min="3849" max="3849" width="7.125" style="1001" customWidth="1"/>
    <col min="3850" max="3853" width="8" style="1001" customWidth="1"/>
    <col min="3854" max="3854" width="11.375" style="1001" customWidth="1"/>
    <col min="3855" max="4096" width="9" style="1001"/>
    <col min="4097" max="4097" width="7.5" style="1001" bestFit="1" customWidth="1"/>
    <col min="4098" max="4098" width="7.25" style="1001" customWidth="1"/>
    <col min="4099" max="4099" width="9.375" style="1001" customWidth="1"/>
    <col min="4100" max="4100" width="32.25" style="1001" customWidth="1"/>
    <col min="4101" max="4101" width="37.25" style="1001" customWidth="1"/>
    <col min="4102" max="4102" width="42.75" style="1001" customWidth="1"/>
    <col min="4103" max="4103" width="11.25" style="1001" customWidth="1"/>
    <col min="4104" max="4104" width="9.375" style="1001" customWidth="1"/>
    <col min="4105" max="4105" width="7.125" style="1001" customWidth="1"/>
    <col min="4106" max="4109" width="8" style="1001" customWidth="1"/>
    <col min="4110" max="4110" width="11.375" style="1001" customWidth="1"/>
    <col min="4111" max="4352" width="9" style="1001"/>
    <col min="4353" max="4353" width="7.5" style="1001" bestFit="1" customWidth="1"/>
    <col min="4354" max="4354" width="7.25" style="1001" customWidth="1"/>
    <col min="4355" max="4355" width="9.375" style="1001" customWidth="1"/>
    <col min="4356" max="4356" width="32.25" style="1001" customWidth="1"/>
    <col min="4357" max="4357" width="37.25" style="1001" customWidth="1"/>
    <col min="4358" max="4358" width="42.75" style="1001" customWidth="1"/>
    <col min="4359" max="4359" width="11.25" style="1001" customWidth="1"/>
    <col min="4360" max="4360" width="9.375" style="1001" customWidth="1"/>
    <col min="4361" max="4361" width="7.125" style="1001" customWidth="1"/>
    <col min="4362" max="4365" width="8" style="1001" customWidth="1"/>
    <col min="4366" max="4366" width="11.375" style="1001" customWidth="1"/>
    <col min="4367" max="4608" width="9" style="1001"/>
    <col min="4609" max="4609" width="7.5" style="1001" bestFit="1" customWidth="1"/>
    <col min="4610" max="4610" width="7.25" style="1001" customWidth="1"/>
    <col min="4611" max="4611" width="9.375" style="1001" customWidth="1"/>
    <col min="4612" max="4612" width="32.25" style="1001" customWidth="1"/>
    <col min="4613" max="4613" width="37.25" style="1001" customWidth="1"/>
    <col min="4614" max="4614" width="42.75" style="1001" customWidth="1"/>
    <col min="4615" max="4615" width="11.25" style="1001" customWidth="1"/>
    <col min="4616" max="4616" width="9.375" style="1001" customWidth="1"/>
    <col min="4617" max="4617" width="7.125" style="1001" customWidth="1"/>
    <col min="4618" max="4621" width="8" style="1001" customWidth="1"/>
    <col min="4622" max="4622" width="11.375" style="1001" customWidth="1"/>
    <col min="4623" max="4864" width="9" style="1001"/>
    <col min="4865" max="4865" width="7.5" style="1001" bestFit="1" customWidth="1"/>
    <col min="4866" max="4866" width="7.25" style="1001" customWidth="1"/>
    <col min="4867" max="4867" width="9.375" style="1001" customWidth="1"/>
    <col min="4868" max="4868" width="32.25" style="1001" customWidth="1"/>
    <col min="4869" max="4869" width="37.25" style="1001" customWidth="1"/>
    <col min="4870" max="4870" width="42.75" style="1001" customWidth="1"/>
    <col min="4871" max="4871" width="11.25" style="1001" customWidth="1"/>
    <col min="4872" max="4872" width="9.375" style="1001" customWidth="1"/>
    <col min="4873" max="4873" width="7.125" style="1001" customWidth="1"/>
    <col min="4874" max="4877" width="8" style="1001" customWidth="1"/>
    <col min="4878" max="4878" width="11.375" style="1001" customWidth="1"/>
    <col min="4879" max="5120" width="9" style="1001"/>
    <col min="5121" max="5121" width="7.5" style="1001" bestFit="1" customWidth="1"/>
    <col min="5122" max="5122" width="7.25" style="1001" customWidth="1"/>
    <col min="5123" max="5123" width="9.375" style="1001" customWidth="1"/>
    <col min="5124" max="5124" width="32.25" style="1001" customWidth="1"/>
    <col min="5125" max="5125" width="37.25" style="1001" customWidth="1"/>
    <col min="5126" max="5126" width="42.75" style="1001" customWidth="1"/>
    <col min="5127" max="5127" width="11.25" style="1001" customWidth="1"/>
    <col min="5128" max="5128" width="9.375" style="1001" customWidth="1"/>
    <col min="5129" max="5129" width="7.125" style="1001" customWidth="1"/>
    <col min="5130" max="5133" width="8" style="1001" customWidth="1"/>
    <col min="5134" max="5134" width="11.375" style="1001" customWidth="1"/>
    <col min="5135" max="5376" width="9" style="1001"/>
    <col min="5377" max="5377" width="7.5" style="1001" bestFit="1" customWidth="1"/>
    <col min="5378" max="5378" width="7.25" style="1001" customWidth="1"/>
    <col min="5379" max="5379" width="9.375" style="1001" customWidth="1"/>
    <col min="5380" max="5380" width="32.25" style="1001" customWidth="1"/>
    <col min="5381" max="5381" width="37.25" style="1001" customWidth="1"/>
    <col min="5382" max="5382" width="42.75" style="1001" customWidth="1"/>
    <col min="5383" max="5383" width="11.25" style="1001" customWidth="1"/>
    <col min="5384" max="5384" width="9.375" style="1001" customWidth="1"/>
    <col min="5385" max="5385" width="7.125" style="1001" customWidth="1"/>
    <col min="5386" max="5389" width="8" style="1001" customWidth="1"/>
    <col min="5390" max="5390" width="11.375" style="1001" customWidth="1"/>
    <col min="5391" max="5632" width="9" style="1001"/>
    <col min="5633" max="5633" width="7.5" style="1001" bestFit="1" customWidth="1"/>
    <col min="5634" max="5634" width="7.25" style="1001" customWidth="1"/>
    <col min="5635" max="5635" width="9.375" style="1001" customWidth="1"/>
    <col min="5636" max="5636" width="32.25" style="1001" customWidth="1"/>
    <col min="5637" max="5637" width="37.25" style="1001" customWidth="1"/>
    <col min="5638" max="5638" width="42.75" style="1001" customWidth="1"/>
    <col min="5639" max="5639" width="11.25" style="1001" customWidth="1"/>
    <col min="5640" max="5640" width="9.375" style="1001" customWidth="1"/>
    <col min="5641" max="5641" width="7.125" style="1001" customWidth="1"/>
    <col min="5642" max="5645" width="8" style="1001" customWidth="1"/>
    <col min="5646" max="5646" width="11.375" style="1001" customWidth="1"/>
    <col min="5647" max="5888" width="9" style="1001"/>
    <col min="5889" max="5889" width="7.5" style="1001" bestFit="1" customWidth="1"/>
    <col min="5890" max="5890" width="7.25" style="1001" customWidth="1"/>
    <col min="5891" max="5891" width="9.375" style="1001" customWidth="1"/>
    <col min="5892" max="5892" width="32.25" style="1001" customWidth="1"/>
    <col min="5893" max="5893" width="37.25" style="1001" customWidth="1"/>
    <col min="5894" max="5894" width="42.75" style="1001" customWidth="1"/>
    <col min="5895" max="5895" width="11.25" style="1001" customWidth="1"/>
    <col min="5896" max="5896" width="9.375" style="1001" customWidth="1"/>
    <col min="5897" max="5897" width="7.125" style="1001" customWidth="1"/>
    <col min="5898" max="5901" width="8" style="1001" customWidth="1"/>
    <col min="5902" max="5902" width="11.375" style="1001" customWidth="1"/>
    <col min="5903" max="6144" width="9" style="1001"/>
    <col min="6145" max="6145" width="7.5" style="1001" bestFit="1" customWidth="1"/>
    <col min="6146" max="6146" width="7.25" style="1001" customWidth="1"/>
    <col min="6147" max="6147" width="9.375" style="1001" customWidth="1"/>
    <col min="6148" max="6148" width="32.25" style="1001" customWidth="1"/>
    <col min="6149" max="6149" width="37.25" style="1001" customWidth="1"/>
    <col min="6150" max="6150" width="42.75" style="1001" customWidth="1"/>
    <col min="6151" max="6151" width="11.25" style="1001" customWidth="1"/>
    <col min="6152" max="6152" width="9.375" style="1001" customWidth="1"/>
    <col min="6153" max="6153" width="7.125" style="1001" customWidth="1"/>
    <col min="6154" max="6157" width="8" style="1001" customWidth="1"/>
    <col min="6158" max="6158" width="11.375" style="1001" customWidth="1"/>
    <col min="6159" max="6400" width="9" style="1001"/>
    <col min="6401" max="6401" width="7.5" style="1001" bestFit="1" customWidth="1"/>
    <col min="6402" max="6402" width="7.25" style="1001" customWidth="1"/>
    <col min="6403" max="6403" width="9.375" style="1001" customWidth="1"/>
    <col min="6404" max="6404" width="32.25" style="1001" customWidth="1"/>
    <col min="6405" max="6405" width="37.25" style="1001" customWidth="1"/>
    <col min="6406" max="6406" width="42.75" style="1001" customWidth="1"/>
    <col min="6407" max="6407" width="11.25" style="1001" customWidth="1"/>
    <col min="6408" max="6408" width="9.375" style="1001" customWidth="1"/>
    <col min="6409" max="6409" width="7.125" style="1001" customWidth="1"/>
    <col min="6410" max="6413" width="8" style="1001" customWidth="1"/>
    <col min="6414" max="6414" width="11.375" style="1001" customWidth="1"/>
    <col min="6415" max="6656" width="9" style="1001"/>
    <col min="6657" max="6657" width="7.5" style="1001" bestFit="1" customWidth="1"/>
    <col min="6658" max="6658" width="7.25" style="1001" customWidth="1"/>
    <col min="6659" max="6659" width="9.375" style="1001" customWidth="1"/>
    <col min="6660" max="6660" width="32.25" style="1001" customWidth="1"/>
    <col min="6661" max="6661" width="37.25" style="1001" customWidth="1"/>
    <col min="6662" max="6662" width="42.75" style="1001" customWidth="1"/>
    <col min="6663" max="6663" width="11.25" style="1001" customWidth="1"/>
    <col min="6664" max="6664" width="9.375" style="1001" customWidth="1"/>
    <col min="6665" max="6665" width="7.125" style="1001" customWidth="1"/>
    <col min="6666" max="6669" width="8" style="1001" customWidth="1"/>
    <col min="6670" max="6670" width="11.375" style="1001" customWidth="1"/>
    <col min="6671" max="6912" width="9" style="1001"/>
    <col min="6913" max="6913" width="7.5" style="1001" bestFit="1" customWidth="1"/>
    <col min="6914" max="6914" width="7.25" style="1001" customWidth="1"/>
    <col min="6915" max="6915" width="9.375" style="1001" customWidth="1"/>
    <col min="6916" max="6916" width="32.25" style="1001" customWidth="1"/>
    <col min="6917" max="6917" width="37.25" style="1001" customWidth="1"/>
    <col min="6918" max="6918" width="42.75" style="1001" customWidth="1"/>
    <col min="6919" max="6919" width="11.25" style="1001" customWidth="1"/>
    <col min="6920" max="6920" width="9.375" style="1001" customWidth="1"/>
    <col min="6921" max="6921" width="7.125" style="1001" customWidth="1"/>
    <col min="6922" max="6925" width="8" style="1001" customWidth="1"/>
    <col min="6926" max="6926" width="11.375" style="1001" customWidth="1"/>
    <col min="6927" max="7168" width="9" style="1001"/>
    <col min="7169" max="7169" width="7.5" style="1001" bestFit="1" customWidth="1"/>
    <col min="7170" max="7170" width="7.25" style="1001" customWidth="1"/>
    <col min="7171" max="7171" width="9.375" style="1001" customWidth="1"/>
    <col min="7172" max="7172" width="32.25" style="1001" customWidth="1"/>
    <col min="7173" max="7173" width="37.25" style="1001" customWidth="1"/>
    <col min="7174" max="7174" width="42.75" style="1001" customWidth="1"/>
    <col min="7175" max="7175" width="11.25" style="1001" customWidth="1"/>
    <col min="7176" max="7176" width="9.375" style="1001" customWidth="1"/>
    <col min="7177" max="7177" width="7.125" style="1001" customWidth="1"/>
    <col min="7178" max="7181" width="8" style="1001" customWidth="1"/>
    <col min="7182" max="7182" width="11.375" style="1001" customWidth="1"/>
    <col min="7183" max="7424" width="9" style="1001"/>
    <col min="7425" max="7425" width="7.5" style="1001" bestFit="1" customWidth="1"/>
    <col min="7426" max="7426" width="7.25" style="1001" customWidth="1"/>
    <col min="7427" max="7427" width="9.375" style="1001" customWidth="1"/>
    <col min="7428" max="7428" width="32.25" style="1001" customWidth="1"/>
    <col min="7429" max="7429" width="37.25" style="1001" customWidth="1"/>
    <col min="7430" max="7430" width="42.75" style="1001" customWidth="1"/>
    <col min="7431" max="7431" width="11.25" style="1001" customWidth="1"/>
    <col min="7432" max="7432" width="9.375" style="1001" customWidth="1"/>
    <col min="7433" max="7433" width="7.125" style="1001" customWidth="1"/>
    <col min="7434" max="7437" width="8" style="1001" customWidth="1"/>
    <col min="7438" max="7438" width="11.375" style="1001" customWidth="1"/>
    <col min="7439" max="7680" width="9" style="1001"/>
    <col min="7681" max="7681" width="7.5" style="1001" bestFit="1" customWidth="1"/>
    <col min="7682" max="7682" width="7.25" style="1001" customWidth="1"/>
    <col min="7683" max="7683" width="9.375" style="1001" customWidth="1"/>
    <col min="7684" max="7684" width="32.25" style="1001" customWidth="1"/>
    <col min="7685" max="7685" width="37.25" style="1001" customWidth="1"/>
    <col min="7686" max="7686" width="42.75" style="1001" customWidth="1"/>
    <col min="7687" max="7687" width="11.25" style="1001" customWidth="1"/>
    <col min="7688" max="7688" width="9.375" style="1001" customWidth="1"/>
    <col min="7689" max="7689" width="7.125" style="1001" customWidth="1"/>
    <col min="7690" max="7693" width="8" style="1001" customWidth="1"/>
    <col min="7694" max="7694" width="11.375" style="1001" customWidth="1"/>
    <col min="7695" max="7936" width="9" style="1001"/>
    <col min="7937" max="7937" width="7.5" style="1001" bestFit="1" customWidth="1"/>
    <col min="7938" max="7938" width="7.25" style="1001" customWidth="1"/>
    <col min="7939" max="7939" width="9.375" style="1001" customWidth="1"/>
    <col min="7940" max="7940" width="32.25" style="1001" customWidth="1"/>
    <col min="7941" max="7941" width="37.25" style="1001" customWidth="1"/>
    <col min="7942" max="7942" width="42.75" style="1001" customWidth="1"/>
    <col min="7943" max="7943" width="11.25" style="1001" customWidth="1"/>
    <col min="7944" max="7944" width="9.375" style="1001" customWidth="1"/>
    <col min="7945" max="7945" width="7.125" style="1001" customWidth="1"/>
    <col min="7946" max="7949" width="8" style="1001" customWidth="1"/>
    <col min="7950" max="7950" width="11.375" style="1001" customWidth="1"/>
    <col min="7951" max="8192" width="9" style="1001"/>
    <col min="8193" max="8193" width="7.5" style="1001" bestFit="1" customWidth="1"/>
    <col min="8194" max="8194" width="7.25" style="1001" customWidth="1"/>
    <col min="8195" max="8195" width="9.375" style="1001" customWidth="1"/>
    <col min="8196" max="8196" width="32.25" style="1001" customWidth="1"/>
    <col min="8197" max="8197" width="37.25" style="1001" customWidth="1"/>
    <col min="8198" max="8198" width="42.75" style="1001" customWidth="1"/>
    <col min="8199" max="8199" width="11.25" style="1001" customWidth="1"/>
    <col min="8200" max="8200" width="9.375" style="1001" customWidth="1"/>
    <col min="8201" max="8201" width="7.125" style="1001" customWidth="1"/>
    <col min="8202" max="8205" width="8" style="1001" customWidth="1"/>
    <col min="8206" max="8206" width="11.375" style="1001" customWidth="1"/>
    <col min="8207" max="8448" width="9" style="1001"/>
    <col min="8449" max="8449" width="7.5" style="1001" bestFit="1" customWidth="1"/>
    <col min="8450" max="8450" width="7.25" style="1001" customWidth="1"/>
    <col min="8451" max="8451" width="9.375" style="1001" customWidth="1"/>
    <col min="8452" max="8452" width="32.25" style="1001" customWidth="1"/>
    <col min="8453" max="8453" width="37.25" style="1001" customWidth="1"/>
    <col min="8454" max="8454" width="42.75" style="1001" customWidth="1"/>
    <col min="8455" max="8455" width="11.25" style="1001" customWidth="1"/>
    <col min="8456" max="8456" width="9.375" style="1001" customWidth="1"/>
    <col min="8457" max="8457" width="7.125" style="1001" customWidth="1"/>
    <col min="8458" max="8461" width="8" style="1001" customWidth="1"/>
    <col min="8462" max="8462" width="11.375" style="1001" customWidth="1"/>
    <col min="8463" max="8704" width="9" style="1001"/>
    <col min="8705" max="8705" width="7.5" style="1001" bestFit="1" customWidth="1"/>
    <col min="8706" max="8706" width="7.25" style="1001" customWidth="1"/>
    <col min="8707" max="8707" width="9.375" style="1001" customWidth="1"/>
    <col min="8708" max="8708" width="32.25" style="1001" customWidth="1"/>
    <col min="8709" max="8709" width="37.25" style="1001" customWidth="1"/>
    <col min="8710" max="8710" width="42.75" style="1001" customWidth="1"/>
    <col min="8711" max="8711" width="11.25" style="1001" customWidth="1"/>
    <col min="8712" max="8712" width="9.375" style="1001" customWidth="1"/>
    <col min="8713" max="8713" width="7.125" style="1001" customWidth="1"/>
    <col min="8714" max="8717" width="8" style="1001" customWidth="1"/>
    <col min="8718" max="8718" width="11.375" style="1001" customWidth="1"/>
    <col min="8719" max="8960" width="9" style="1001"/>
    <col min="8961" max="8961" width="7.5" style="1001" bestFit="1" customWidth="1"/>
    <col min="8962" max="8962" width="7.25" style="1001" customWidth="1"/>
    <col min="8963" max="8963" width="9.375" style="1001" customWidth="1"/>
    <col min="8964" max="8964" width="32.25" style="1001" customWidth="1"/>
    <col min="8965" max="8965" width="37.25" style="1001" customWidth="1"/>
    <col min="8966" max="8966" width="42.75" style="1001" customWidth="1"/>
    <col min="8967" max="8967" width="11.25" style="1001" customWidth="1"/>
    <col min="8968" max="8968" width="9.375" style="1001" customWidth="1"/>
    <col min="8969" max="8969" width="7.125" style="1001" customWidth="1"/>
    <col min="8970" max="8973" width="8" style="1001" customWidth="1"/>
    <col min="8974" max="8974" width="11.375" style="1001" customWidth="1"/>
    <col min="8975" max="9216" width="9" style="1001"/>
    <col min="9217" max="9217" width="7.5" style="1001" bestFit="1" customWidth="1"/>
    <col min="9218" max="9218" width="7.25" style="1001" customWidth="1"/>
    <col min="9219" max="9219" width="9.375" style="1001" customWidth="1"/>
    <col min="9220" max="9220" width="32.25" style="1001" customWidth="1"/>
    <col min="9221" max="9221" width="37.25" style="1001" customWidth="1"/>
    <col min="9222" max="9222" width="42.75" style="1001" customWidth="1"/>
    <col min="9223" max="9223" width="11.25" style="1001" customWidth="1"/>
    <col min="9224" max="9224" width="9.375" style="1001" customWidth="1"/>
    <col min="9225" max="9225" width="7.125" style="1001" customWidth="1"/>
    <col min="9226" max="9229" width="8" style="1001" customWidth="1"/>
    <col min="9230" max="9230" width="11.375" style="1001" customWidth="1"/>
    <col min="9231" max="9472" width="9" style="1001"/>
    <col min="9473" max="9473" width="7.5" style="1001" bestFit="1" customWidth="1"/>
    <col min="9474" max="9474" width="7.25" style="1001" customWidth="1"/>
    <col min="9475" max="9475" width="9.375" style="1001" customWidth="1"/>
    <col min="9476" max="9476" width="32.25" style="1001" customWidth="1"/>
    <col min="9477" max="9477" width="37.25" style="1001" customWidth="1"/>
    <col min="9478" max="9478" width="42.75" style="1001" customWidth="1"/>
    <col min="9479" max="9479" width="11.25" style="1001" customWidth="1"/>
    <col min="9480" max="9480" width="9.375" style="1001" customWidth="1"/>
    <col min="9481" max="9481" width="7.125" style="1001" customWidth="1"/>
    <col min="9482" max="9485" width="8" style="1001" customWidth="1"/>
    <col min="9486" max="9486" width="11.375" style="1001" customWidth="1"/>
    <col min="9487" max="9728" width="9" style="1001"/>
    <col min="9729" max="9729" width="7.5" style="1001" bestFit="1" customWidth="1"/>
    <col min="9730" max="9730" width="7.25" style="1001" customWidth="1"/>
    <col min="9731" max="9731" width="9.375" style="1001" customWidth="1"/>
    <col min="9732" max="9732" width="32.25" style="1001" customWidth="1"/>
    <col min="9733" max="9733" width="37.25" style="1001" customWidth="1"/>
    <col min="9734" max="9734" width="42.75" style="1001" customWidth="1"/>
    <col min="9735" max="9735" width="11.25" style="1001" customWidth="1"/>
    <col min="9736" max="9736" width="9.375" style="1001" customWidth="1"/>
    <col min="9737" max="9737" width="7.125" style="1001" customWidth="1"/>
    <col min="9738" max="9741" width="8" style="1001" customWidth="1"/>
    <col min="9742" max="9742" width="11.375" style="1001" customWidth="1"/>
    <col min="9743" max="9984" width="9" style="1001"/>
    <col min="9985" max="9985" width="7.5" style="1001" bestFit="1" customWidth="1"/>
    <col min="9986" max="9986" width="7.25" style="1001" customWidth="1"/>
    <col min="9987" max="9987" width="9.375" style="1001" customWidth="1"/>
    <col min="9988" max="9988" width="32.25" style="1001" customWidth="1"/>
    <col min="9989" max="9989" width="37.25" style="1001" customWidth="1"/>
    <col min="9990" max="9990" width="42.75" style="1001" customWidth="1"/>
    <col min="9991" max="9991" width="11.25" style="1001" customWidth="1"/>
    <col min="9992" max="9992" width="9.375" style="1001" customWidth="1"/>
    <col min="9993" max="9993" width="7.125" style="1001" customWidth="1"/>
    <col min="9994" max="9997" width="8" style="1001" customWidth="1"/>
    <col min="9998" max="9998" width="11.375" style="1001" customWidth="1"/>
    <col min="9999" max="10240" width="9" style="1001"/>
    <col min="10241" max="10241" width="7.5" style="1001" bestFit="1" customWidth="1"/>
    <col min="10242" max="10242" width="7.25" style="1001" customWidth="1"/>
    <col min="10243" max="10243" width="9.375" style="1001" customWidth="1"/>
    <col min="10244" max="10244" width="32.25" style="1001" customWidth="1"/>
    <col min="10245" max="10245" width="37.25" style="1001" customWidth="1"/>
    <col min="10246" max="10246" width="42.75" style="1001" customWidth="1"/>
    <col min="10247" max="10247" width="11.25" style="1001" customWidth="1"/>
    <col min="10248" max="10248" width="9.375" style="1001" customWidth="1"/>
    <col min="10249" max="10249" width="7.125" style="1001" customWidth="1"/>
    <col min="10250" max="10253" width="8" style="1001" customWidth="1"/>
    <col min="10254" max="10254" width="11.375" style="1001" customWidth="1"/>
    <col min="10255" max="10496" width="9" style="1001"/>
    <col min="10497" max="10497" width="7.5" style="1001" bestFit="1" customWidth="1"/>
    <col min="10498" max="10498" width="7.25" style="1001" customWidth="1"/>
    <col min="10499" max="10499" width="9.375" style="1001" customWidth="1"/>
    <col min="10500" max="10500" width="32.25" style="1001" customWidth="1"/>
    <col min="10501" max="10501" width="37.25" style="1001" customWidth="1"/>
    <col min="10502" max="10502" width="42.75" style="1001" customWidth="1"/>
    <col min="10503" max="10503" width="11.25" style="1001" customWidth="1"/>
    <col min="10504" max="10504" width="9.375" style="1001" customWidth="1"/>
    <col min="10505" max="10505" width="7.125" style="1001" customWidth="1"/>
    <col min="10506" max="10509" width="8" style="1001" customWidth="1"/>
    <col min="10510" max="10510" width="11.375" style="1001" customWidth="1"/>
    <col min="10511" max="10752" width="9" style="1001"/>
    <col min="10753" max="10753" width="7.5" style="1001" bestFit="1" customWidth="1"/>
    <col min="10754" max="10754" width="7.25" style="1001" customWidth="1"/>
    <col min="10755" max="10755" width="9.375" style="1001" customWidth="1"/>
    <col min="10756" max="10756" width="32.25" style="1001" customWidth="1"/>
    <col min="10757" max="10757" width="37.25" style="1001" customWidth="1"/>
    <col min="10758" max="10758" width="42.75" style="1001" customWidth="1"/>
    <col min="10759" max="10759" width="11.25" style="1001" customWidth="1"/>
    <col min="10760" max="10760" width="9.375" style="1001" customWidth="1"/>
    <col min="10761" max="10761" width="7.125" style="1001" customWidth="1"/>
    <col min="10762" max="10765" width="8" style="1001" customWidth="1"/>
    <col min="10766" max="10766" width="11.375" style="1001" customWidth="1"/>
    <col min="10767" max="11008" width="9" style="1001"/>
    <col min="11009" max="11009" width="7.5" style="1001" bestFit="1" customWidth="1"/>
    <col min="11010" max="11010" width="7.25" style="1001" customWidth="1"/>
    <col min="11011" max="11011" width="9.375" style="1001" customWidth="1"/>
    <col min="11012" max="11012" width="32.25" style="1001" customWidth="1"/>
    <col min="11013" max="11013" width="37.25" style="1001" customWidth="1"/>
    <col min="11014" max="11014" width="42.75" style="1001" customWidth="1"/>
    <col min="11015" max="11015" width="11.25" style="1001" customWidth="1"/>
    <col min="11016" max="11016" width="9.375" style="1001" customWidth="1"/>
    <col min="11017" max="11017" width="7.125" style="1001" customWidth="1"/>
    <col min="11018" max="11021" width="8" style="1001" customWidth="1"/>
    <col min="11022" max="11022" width="11.375" style="1001" customWidth="1"/>
    <col min="11023" max="11264" width="9" style="1001"/>
    <col min="11265" max="11265" width="7.5" style="1001" bestFit="1" customWidth="1"/>
    <col min="11266" max="11266" width="7.25" style="1001" customWidth="1"/>
    <col min="11267" max="11267" width="9.375" style="1001" customWidth="1"/>
    <col min="11268" max="11268" width="32.25" style="1001" customWidth="1"/>
    <col min="11269" max="11269" width="37.25" style="1001" customWidth="1"/>
    <col min="11270" max="11270" width="42.75" style="1001" customWidth="1"/>
    <col min="11271" max="11271" width="11.25" style="1001" customWidth="1"/>
    <col min="11272" max="11272" width="9.375" style="1001" customWidth="1"/>
    <col min="11273" max="11273" width="7.125" style="1001" customWidth="1"/>
    <col min="11274" max="11277" width="8" style="1001" customWidth="1"/>
    <col min="11278" max="11278" width="11.375" style="1001" customWidth="1"/>
    <col min="11279" max="11520" width="9" style="1001"/>
    <col min="11521" max="11521" width="7.5" style="1001" bestFit="1" customWidth="1"/>
    <col min="11522" max="11522" width="7.25" style="1001" customWidth="1"/>
    <col min="11523" max="11523" width="9.375" style="1001" customWidth="1"/>
    <col min="11524" max="11524" width="32.25" style="1001" customWidth="1"/>
    <col min="11525" max="11525" width="37.25" style="1001" customWidth="1"/>
    <col min="11526" max="11526" width="42.75" style="1001" customWidth="1"/>
    <col min="11527" max="11527" width="11.25" style="1001" customWidth="1"/>
    <col min="11528" max="11528" width="9.375" style="1001" customWidth="1"/>
    <col min="11529" max="11529" width="7.125" style="1001" customWidth="1"/>
    <col min="11530" max="11533" width="8" style="1001" customWidth="1"/>
    <col min="11534" max="11534" width="11.375" style="1001" customWidth="1"/>
    <col min="11535" max="11776" width="9" style="1001"/>
    <col min="11777" max="11777" width="7.5" style="1001" bestFit="1" customWidth="1"/>
    <col min="11778" max="11778" width="7.25" style="1001" customWidth="1"/>
    <col min="11779" max="11779" width="9.375" style="1001" customWidth="1"/>
    <col min="11780" max="11780" width="32.25" style="1001" customWidth="1"/>
    <col min="11781" max="11781" width="37.25" style="1001" customWidth="1"/>
    <col min="11782" max="11782" width="42.75" style="1001" customWidth="1"/>
    <col min="11783" max="11783" width="11.25" style="1001" customWidth="1"/>
    <col min="11784" max="11784" width="9.375" style="1001" customWidth="1"/>
    <col min="11785" max="11785" width="7.125" style="1001" customWidth="1"/>
    <col min="11786" max="11789" width="8" style="1001" customWidth="1"/>
    <col min="11790" max="11790" width="11.375" style="1001" customWidth="1"/>
    <col min="11791" max="12032" width="9" style="1001"/>
    <col min="12033" max="12033" width="7.5" style="1001" bestFit="1" customWidth="1"/>
    <col min="12034" max="12034" width="7.25" style="1001" customWidth="1"/>
    <col min="12035" max="12035" width="9.375" style="1001" customWidth="1"/>
    <col min="12036" max="12036" width="32.25" style="1001" customWidth="1"/>
    <col min="12037" max="12037" width="37.25" style="1001" customWidth="1"/>
    <col min="12038" max="12038" width="42.75" style="1001" customWidth="1"/>
    <col min="12039" max="12039" width="11.25" style="1001" customWidth="1"/>
    <col min="12040" max="12040" width="9.375" style="1001" customWidth="1"/>
    <col min="12041" max="12041" width="7.125" style="1001" customWidth="1"/>
    <col min="12042" max="12045" width="8" style="1001" customWidth="1"/>
    <col min="12046" max="12046" width="11.375" style="1001" customWidth="1"/>
    <col min="12047" max="12288" width="9" style="1001"/>
    <col min="12289" max="12289" width="7.5" style="1001" bestFit="1" customWidth="1"/>
    <col min="12290" max="12290" width="7.25" style="1001" customWidth="1"/>
    <col min="12291" max="12291" width="9.375" style="1001" customWidth="1"/>
    <col min="12292" max="12292" width="32.25" style="1001" customWidth="1"/>
    <col min="12293" max="12293" width="37.25" style="1001" customWidth="1"/>
    <col min="12294" max="12294" width="42.75" style="1001" customWidth="1"/>
    <col min="12295" max="12295" width="11.25" style="1001" customWidth="1"/>
    <col min="12296" max="12296" width="9.375" style="1001" customWidth="1"/>
    <col min="12297" max="12297" width="7.125" style="1001" customWidth="1"/>
    <col min="12298" max="12301" width="8" style="1001" customWidth="1"/>
    <col min="12302" max="12302" width="11.375" style="1001" customWidth="1"/>
    <col min="12303" max="12544" width="9" style="1001"/>
    <col min="12545" max="12545" width="7.5" style="1001" bestFit="1" customWidth="1"/>
    <col min="12546" max="12546" width="7.25" style="1001" customWidth="1"/>
    <col min="12547" max="12547" width="9.375" style="1001" customWidth="1"/>
    <col min="12548" max="12548" width="32.25" style="1001" customWidth="1"/>
    <col min="12549" max="12549" width="37.25" style="1001" customWidth="1"/>
    <col min="12550" max="12550" width="42.75" style="1001" customWidth="1"/>
    <col min="12551" max="12551" width="11.25" style="1001" customWidth="1"/>
    <col min="12552" max="12552" width="9.375" style="1001" customWidth="1"/>
    <col min="12553" max="12553" width="7.125" style="1001" customWidth="1"/>
    <col min="12554" max="12557" width="8" style="1001" customWidth="1"/>
    <col min="12558" max="12558" width="11.375" style="1001" customWidth="1"/>
    <col min="12559" max="12800" width="9" style="1001"/>
    <col min="12801" max="12801" width="7.5" style="1001" bestFit="1" customWidth="1"/>
    <col min="12802" max="12802" width="7.25" style="1001" customWidth="1"/>
    <col min="12803" max="12803" width="9.375" style="1001" customWidth="1"/>
    <col min="12804" max="12804" width="32.25" style="1001" customWidth="1"/>
    <col min="12805" max="12805" width="37.25" style="1001" customWidth="1"/>
    <col min="12806" max="12806" width="42.75" style="1001" customWidth="1"/>
    <col min="12807" max="12807" width="11.25" style="1001" customWidth="1"/>
    <col min="12808" max="12808" width="9.375" style="1001" customWidth="1"/>
    <col min="12809" max="12809" width="7.125" style="1001" customWidth="1"/>
    <col min="12810" max="12813" width="8" style="1001" customWidth="1"/>
    <col min="12814" max="12814" width="11.375" style="1001" customWidth="1"/>
    <col min="12815" max="13056" width="9" style="1001"/>
    <col min="13057" max="13057" width="7.5" style="1001" bestFit="1" customWidth="1"/>
    <col min="13058" max="13058" width="7.25" style="1001" customWidth="1"/>
    <col min="13059" max="13059" width="9.375" style="1001" customWidth="1"/>
    <col min="13060" max="13060" width="32.25" style="1001" customWidth="1"/>
    <col min="13061" max="13061" width="37.25" style="1001" customWidth="1"/>
    <col min="13062" max="13062" width="42.75" style="1001" customWidth="1"/>
    <col min="13063" max="13063" width="11.25" style="1001" customWidth="1"/>
    <col min="13064" max="13064" width="9.375" style="1001" customWidth="1"/>
    <col min="13065" max="13065" width="7.125" style="1001" customWidth="1"/>
    <col min="13066" max="13069" width="8" style="1001" customWidth="1"/>
    <col min="13070" max="13070" width="11.375" style="1001" customWidth="1"/>
    <col min="13071" max="13312" width="9" style="1001"/>
    <col min="13313" max="13313" width="7.5" style="1001" bestFit="1" customWidth="1"/>
    <col min="13314" max="13314" width="7.25" style="1001" customWidth="1"/>
    <col min="13315" max="13315" width="9.375" style="1001" customWidth="1"/>
    <col min="13316" max="13316" width="32.25" style="1001" customWidth="1"/>
    <col min="13317" max="13317" width="37.25" style="1001" customWidth="1"/>
    <col min="13318" max="13318" width="42.75" style="1001" customWidth="1"/>
    <col min="13319" max="13319" width="11.25" style="1001" customWidth="1"/>
    <col min="13320" max="13320" width="9.375" style="1001" customWidth="1"/>
    <col min="13321" max="13321" width="7.125" style="1001" customWidth="1"/>
    <col min="13322" max="13325" width="8" style="1001" customWidth="1"/>
    <col min="13326" max="13326" width="11.375" style="1001" customWidth="1"/>
    <col min="13327" max="13568" width="9" style="1001"/>
    <col min="13569" max="13569" width="7.5" style="1001" bestFit="1" customWidth="1"/>
    <col min="13570" max="13570" width="7.25" style="1001" customWidth="1"/>
    <col min="13571" max="13571" width="9.375" style="1001" customWidth="1"/>
    <col min="13572" max="13572" width="32.25" style="1001" customWidth="1"/>
    <col min="13573" max="13573" width="37.25" style="1001" customWidth="1"/>
    <col min="13574" max="13574" width="42.75" style="1001" customWidth="1"/>
    <col min="13575" max="13575" width="11.25" style="1001" customWidth="1"/>
    <col min="13576" max="13576" width="9.375" style="1001" customWidth="1"/>
    <col min="13577" max="13577" width="7.125" style="1001" customWidth="1"/>
    <col min="13578" max="13581" width="8" style="1001" customWidth="1"/>
    <col min="13582" max="13582" width="11.375" style="1001" customWidth="1"/>
    <col min="13583" max="13824" width="9" style="1001"/>
    <col min="13825" max="13825" width="7.5" style="1001" bestFit="1" customWidth="1"/>
    <col min="13826" max="13826" width="7.25" style="1001" customWidth="1"/>
    <col min="13827" max="13827" width="9.375" style="1001" customWidth="1"/>
    <col min="13828" max="13828" width="32.25" style="1001" customWidth="1"/>
    <col min="13829" max="13829" width="37.25" style="1001" customWidth="1"/>
    <col min="13830" max="13830" width="42.75" style="1001" customWidth="1"/>
    <col min="13831" max="13831" width="11.25" style="1001" customWidth="1"/>
    <col min="13832" max="13832" width="9.375" style="1001" customWidth="1"/>
    <col min="13833" max="13833" width="7.125" style="1001" customWidth="1"/>
    <col min="13834" max="13837" width="8" style="1001" customWidth="1"/>
    <col min="13838" max="13838" width="11.375" style="1001" customWidth="1"/>
    <col min="13839" max="14080" width="9" style="1001"/>
    <col min="14081" max="14081" width="7.5" style="1001" bestFit="1" customWidth="1"/>
    <col min="14082" max="14082" width="7.25" style="1001" customWidth="1"/>
    <col min="14083" max="14083" width="9.375" style="1001" customWidth="1"/>
    <col min="14084" max="14084" width="32.25" style="1001" customWidth="1"/>
    <col min="14085" max="14085" width="37.25" style="1001" customWidth="1"/>
    <col min="14086" max="14086" width="42.75" style="1001" customWidth="1"/>
    <col min="14087" max="14087" width="11.25" style="1001" customWidth="1"/>
    <col min="14088" max="14088" width="9.375" style="1001" customWidth="1"/>
    <col min="14089" max="14089" width="7.125" style="1001" customWidth="1"/>
    <col min="14090" max="14093" width="8" style="1001" customWidth="1"/>
    <col min="14094" max="14094" width="11.375" style="1001" customWidth="1"/>
    <col min="14095" max="14336" width="9" style="1001"/>
    <col min="14337" max="14337" width="7.5" style="1001" bestFit="1" customWidth="1"/>
    <col min="14338" max="14338" width="7.25" style="1001" customWidth="1"/>
    <col min="14339" max="14339" width="9.375" style="1001" customWidth="1"/>
    <col min="14340" max="14340" width="32.25" style="1001" customWidth="1"/>
    <col min="14341" max="14341" width="37.25" style="1001" customWidth="1"/>
    <col min="14342" max="14342" width="42.75" style="1001" customWidth="1"/>
    <col min="14343" max="14343" width="11.25" style="1001" customWidth="1"/>
    <col min="14344" max="14344" width="9.375" style="1001" customWidth="1"/>
    <col min="14345" max="14345" width="7.125" style="1001" customWidth="1"/>
    <col min="14346" max="14349" width="8" style="1001" customWidth="1"/>
    <col min="14350" max="14350" width="11.375" style="1001" customWidth="1"/>
    <col min="14351" max="14592" width="9" style="1001"/>
    <col min="14593" max="14593" width="7.5" style="1001" bestFit="1" customWidth="1"/>
    <col min="14594" max="14594" width="7.25" style="1001" customWidth="1"/>
    <col min="14595" max="14595" width="9.375" style="1001" customWidth="1"/>
    <col min="14596" max="14596" width="32.25" style="1001" customWidth="1"/>
    <col min="14597" max="14597" width="37.25" style="1001" customWidth="1"/>
    <col min="14598" max="14598" width="42.75" style="1001" customWidth="1"/>
    <col min="14599" max="14599" width="11.25" style="1001" customWidth="1"/>
    <col min="14600" max="14600" width="9.375" style="1001" customWidth="1"/>
    <col min="14601" max="14601" width="7.125" style="1001" customWidth="1"/>
    <col min="14602" max="14605" width="8" style="1001" customWidth="1"/>
    <col min="14606" max="14606" width="11.375" style="1001" customWidth="1"/>
    <col min="14607" max="14848" width="9" style="1001"/>
    <col min="14849" max="14849" width="7.5" style="1001" bestFit="1" customWidth="1"/>
    <col min="14850" max="14850" width="7.25" style="1001" customWidth="1"/>
    <col min="14851" max="14851" width="9.375" style="1001" customWidth="1"/>
    <col min="14852" max="14852" width="32.25" style="1001" customWidth="1"/>
    <col min="14853" max="14853" width="37.25" style="1001" customWidth="1"/>
    <col min="14854" max="14854" width="42.75" style="1001" customWidth="1"/>
    <col min="14855" max="14855" width="11.25" style="1001" customWidth="1"/>
    <col min="14856" max="14856" width="9.375" style="1001" customWidth="1"/>
    <col min="14857" max="14857" width="7.125" style="1001" customWidth="1"/>
    <col min="14858" max="14861" width="8" style="1001" customWidth="1"/>
    <col min="14862" max="14862" width="11.375" style="1001" customWidth="1"/>
    <col min="14863" max="15104" width="9" style="1001"/>
    <col min="15105" max="15105" width="7.5" style="1001" bestFit="1" customWidth="1"/>
    <col min="15106" max="15106" width="7.25" style="1001" customWidth="1"/>
    <col min="15107" max="15107" width="9.375" style="1001" customWidth="1"/>
    <col min="15108" max="15108" width="32.25" style="1001" customWidth="1"/>
    <col min="15109" max="15109" width="37.25" style="1001" customWidth="1"/>
    <col min="15110" max="15110" width="42.75" style="1001" customWidth="1"/>
    <col min="15111" max="15111" width="11.25" style="1001" customWidth="1"/>
    <col min="15112" max="15112" width="9.375" style="1001" customWidth="1"/>
    <col min="15113" max="15113" width="7.125" style="1001" customWidth="1"/>
    <col min="15114" max="15117" width="8" style="1001" customWidth="1"/>
    <col min="15118" max="15118" width="11.375" style="1001" customWidth="1"/>
    <col min="15119" max="15360" width="9" style="1001"/>
    <col min="15361" max="15361" width="7.5" style="1001" bestFit="1" customWidth="1"/>
    <col min="15362" max="15362" width="7.25" style="1001" customWidth="1"/>
    <col min="15363" max="15363" width="9.375" style="1001" customWidth="1"/>
    <col min="15364" max="15364" width="32.25" style="1001" customWidth="1"/>
    <col min="15365" max="15365" width="37.25" style="1001" customWidth="1"/>
    <col min="15366" max="15366" width="42.75" style="1001" customWidth="1"/>
    <col min="15367" max="15367" width="11.25" style="1001" customWidth="1"/>
    <col min="15368" max="15368" width="9.375" style="1001" customWidth="1"/>
    <col min="15369" max="15369" width="7.125" style="1001" customWidth="1"/>
    <col min="15370" max="15373" width="8" style="1001" customWidth="1"/>
    <col min="15374" max="15374" width="11.375" style="1001" customWidth="1"/>
    <col min="15375" max="15616" width="9" style="1001"/>
    <col min="15617" max="15617" width="7.5" style="1001" bestFit="1" customWidth="1"/>
    <col min="15618" max="15618" width="7.25" style="1001" customWidth="1"/>
    <col min="15619" max="15619" width="9.375" style="1001" customWidth="1"/>
    <col min="15620" max="15620" width="32.25" style="1001" customWidth="1"/>
    <col min="15621" max="15621" width="37.25" style="1001" customWidth="1"/>
    <col min="15622" max="15622" width="42.75" style="1001" customWidth="1"/>
    <col min="15623" max="15623" width="11.25" style="1001" customWidth="1"/>
    <col min="15624" max="15624" width="9.375" style="1001" customWidth="1"/>
    <col min="15625" max="15625" width="7.125" style="1001" customWidth="1"/>
    <col min="15626" max="15629" width="8" style="1001" customWidth="1"/>
    <col min="15630" max="15630" width="11.375" style="1001" customWidth="1"/>
    <col min="15631" max="15872" width="9" style="1001"/>
    <col min="15873" max="15873" width="7.5" style="1001" bestFit="1" customWidth="1"/>
    <col min="15874" max="15874" width="7.25" style="1001" customWidth="1"/>
    <col min="15875" max="15875" width="9.375" style="1001" customWidth="1"/>
    <col min="15876" max="15876" width="32.25" style="1001" customWidth="1"/>
    <col min="15877" max="15877" width="37.25" style="1001" customWidth="1"/>
    <col min="15878" max="15878" width="42.75" style="1001" customWidth="1"/>
    <col min="15879" max="15879" width="11.25" style="1001" customWidth="1"/>
    <col min="15880" max="15880" width="9.375" style="1001" customWidth="1"/>
    <col min="15881" max="15881" width="7.125" style="1001" customWidth="1"/>
    <col min="15882" max="15885" width="8" style="1001" customWidth="1"/>
    <col min="15886" max="15886" width="11.375" style="1001" customWidth="1"/>
    <col min="15887" max="16128" width="9" style="1001"/>
    <col min="16129" max="16129" width="7.5" style="1001" bestFit="1" customWidth="1"/>
    <col min="16130" max="16130" width="7.25" style="1001" customWidth="1"/>
    <col min="16131" max="16131" width="9.375" style="1001" customWidth="1"/>
    <col min="16132" max="16132" width="32.25" style="1001" customWidth="1"/>
    <col min="16133" max="16133" width="37.25" style="1001" customWidth="1"/>
    <col min="16134" max="16134" width="42.75" style="1001" customWidth="1"/>
    <col min="16135" max="16135" width="11.25" style="1001" customWidth="1"/>
    <col min="16136" max="16136" width="9.375" style="1001" customWidth="1"/>
    <col min="16137" max="16137" width="7.125" style="1001" customWidth="1"/>
    <col min="16138" max="16141" width="8" style="1001" customWidth="1"/>
    <col min="16142" max="16142" width="11.375" style="1001" customWidth="1"/>
    <col min="16143" max="16384" width="9" style="1001"/>
  </cols>
  <sheetData>
    <row r="1" spans="1:9" ht="19.5" customHeight="1">
      <c r="A1" s="999" t="s">
        <v>332</v>
      </c>
      <c r="C1" s="1919"/>
      <c r="D1" s="1919"/>
    </row>
    <row r="2" spans="1:9" ht="15.75" customHeight="1">
      <c r="C2" s="1005" t="s">
        <v>341</v>
      </c>
      <c r="D2" s="1005"/>
      <c r="E2" s="1920"/>
      <c r="F2" s="1920"/>
      <c r="G2" s="1920"/>
      <c r="H2" s="1920"/>
      <c r="I2" s="1032"/>
    </row>
    <row r="3" spans="1:9" ht="6.75" customHeight="1"/>
    <row r="4" spans="1:9" s="1009" customFormat="1" ht="28.5">
      <c r="A4" s="1006">
        <f>Today_Date</f>
        <v>42577</v>
      </c>
      <c r="B4" s="1007" t="s">
        <v>150</v>
      </c>
      <c r="C4" s="1008" t="s">
        <v>335</v>
      </c>
      <c r="D4" s="1008" t="s">
        <v>336</v>
      </c>
      <c r="E4" s="1008" t="s">
        <v>337</v>
      </c>
      <c r="F4" s="1007" t="s">
        <v>150</v>
      </c>
      <c r="G4" s="1008" t="s">
        <v>152</v>
      </c>
      <c r="H4" s="1007" t="s">
        <v>338</v>
      </c>
      <c r="I4" s="1007" t="s">
        <v>339</v>
      </c>
    </row>
    <row r="5" spans="1:9" s="1013" customFormat="1" ht="15">
      <c r="A5" s="1010"/>
      <c r="B5" s="1011"/>
      <c r="C5" s="1012"/>
      <c r="D5" s="1012"/>
      <c r="E5" s="1012"/>
      <c r="F5" s="1011"/>
      <c r="G5" s="1012"/>
      <c r="H5" s="1011"/>
      <c r="I5" s="1011"/>
    </row>
  </sheetData>
  <mergeCells count="2">
    <mergeCell ref="C1:D1"/>
    <mergeCell ref="E2:H2"/>
  </mergeCells>
  <phoneticPr fontId="75"/>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79998168889431442"/>
  </sheetPr>
  <dimension ref="A1:AY117"/>
  <sheetViews>
    <sheetView showGridLines="0" topLeftCell="A6" zoomScale="85" zoomScaleNormal="85" workbookViewId="0">
      <pane xSplit="1" ySplit="1" topLeftCell="B7" activePane="bottomRight" state="frozen"/>
      <selection activeCell="A6" sqref="A6"/>
      <selection pane="topRight" activeCell="B6" sqref="B6"/>
      <selection pane="bottomLeft" activeCell="A7" sqref="A7"/>
      <selection pane="bottomRight" activeCell="F33" sqref="F33"/>
    </sheetView>
  </sheetViews>
  <sheetFormatPr defaultColWidth="9" defaultRowHeight="12.75"/>
  <cols>
    <col min="1" max="1" width="15.375" style="9" customWidth="1"/>
    <col min="2" max="2" width="9.875" style="9" customWidth="1"/>
    <col min="3" max="3" width="20.5" style="9" customWidth="1"/>
    <col min="4" max="5" width="11.5" style="9" customWidth="1"/>
    <col min="6" max="6" width="10.875" style="9" customWidth="1"/>
    <col min="7" max="7" width="9.125" style="9" customWidth="1"/>
    <col min="8" max="8" width="11.5" style="9" customWidth="1"/>
    <col min="9" max="9" width="11.125" style="9" customWidth="1"/>
    <col min="10" max="10" width="1.375" style="9" customWidth="1"/>
    <col min="11" max="11" width="9.375" style="9" customWidth="1"/>
    <col min="12" max="12" width="9.75" style="9" customWidth="1"/>
    <col min="13" max="14" width="9.5" style="9" customWidth="1"/>
    <col min="15" max="15" width="10.375" style="9" customWidth="1"/>
    <col min="16" max="16" width="15.5" style="9" bestFit="1" customWidth="1"/>
    <col min="17" max="17" width="9.375" style="9" customWidth="1"/>
    <col min="18" max="18" width="1.5" style="9" customWidth="1"/>
    <col min="19" max="20" width="9" style="9" customWidth="1"/>
    <col min="21" max="21" width="11.5" style="9" customWidth="1"/>
    <col min="22" max="22" width="11.875" style="9" customWidth="1"/>
    <col min="23" max="23" width="11" style="9" customWidth="1"/>
    <col min="24" max="24" width="11.25" style="9" customWidth="1"/>
    <col min="25" max="25" width="11.875" style="9" customWidth="1"/>
    <col min="26" max="26" width="11.25" style="9" customWidth="1"/>
    <col min="27" max="27" width="12.125" style="9" customWidth="1"/>
    <col min="28" max="28" width="12.375" style="9" customWidth="1"/>
    <col min="29" max="29" width="12.25" style="9" customWidth="1"/>
    <col min="30" max="30" width="12.375" style="9" customWidth="1"/>
    <col min="31" max="31" width="12.875" style="9" customWidth="1"/>
    <col min="32" max="32" width="10.25" style="148" customWidth="1"/>
    <col min="33" max="33" width="1.125" style="150" customWidth="1"/>
    <col min="34" max="34" width="32.5" style="70" customWidth="1"/>
    <col min="35" max="35" width="32.5" style="9" customWidth="1"/>
    <col min="36" max="36" width="17.125" style="9" customWidth="1"/>
    <col min="37" max="37" width="10.125" style="242" customWidth="1"/>
    <col min="38" max="38" width="11.5" style="242" customWidth="1"/>
    <col min="39" max="40" width="18.5" style="25" customWidth="1"/>
    <col min="41" max="41" width="1.375" style="83" customWidth="1"/>
    <col min="42" max="44" width="9" style="9" hidden="1" customWidth="1"/>
    <col min="45" max="45" width="10.375" style="9" hidden="1" customWidth="1"/>
    <col min="46" max="46" width="10" style="9" hidden="1" customWidth="1"/>
    <col min="47" max="16384" width="9" style="9"/>
  </cols>
  <sheetData>
    <row r="1" spans="1:46" ht="19.5">
      <c r="A1" s="500"/>
    </row>
    <row r="2" spans="1:46" ht="20.25" thickBot="1">
      <c r="A2" s="500" t="s">
        <v>285</v>
      </c>
    </row>
    <row r="3" spans="1:46" s="23" customFormat="1" ht="18.75" customHeight="1" thickBot="1">
      <c r="A3" s="499" t="s">
        <v>286</v>
      </c>
      <c r="K3" s="1928" t="s">
        <v>23</v>
      </c>
      <c r="L3" s="1929"/>
      <c r="M3" s="1929"/>
      <c r="N3" s="1929"/>
      <c r="O3" s="1929"/>
      <c r="P3" s="1929"/>
      <c r="Q3" s="1930"/>
      <c r="S3" s="1931" t="s">
        <v>366</v>
      </c>
      <c r="T3" s="1932"/>
      <c r="U3" s="1932"/>
      <c r="V3" s="1932"/>
      <c r="W3" s="1932"/>
      <c r="X3" s="1932"/>
      <c r="Y3" s="1932"/>
      <c r="Z3" s="1932"/>
      <c r="AA3" s="1932"/>
      <c r="AB3" s="1932"/>
      <c r="AC3" s="1932"/>
      <c r="AD3" s="1932"/>
      <c r="AE3" s="1932"/>
      <c r="AF3" s="1933"/>
      <c r="AG3" s="175"/>
      <c r="AH3" s="1934" t="s">
        <v>62</v>
      </c>
      <c r="AI3" s="1935"/>
      <c r="AJ3" s="1935"/>
      <c r="AK3" s="1935"/>
      <c r="AL3" s="1935"/>
      <c r="AM3" s="1935"/>
      <c r="AN3" s="1936"/>
      <c r="AO3" s="170"/>
      <c r="AP3" s="1921" t="s">
        <v>63</v>
      </c>
      <c r="AQ3" s="1922"/>
      <c r="AR3" s="1922"/>
      <c r="AS3" s="1922"/>
      <c r="AT3" s="1923"/>
    </row>
    <row r="4" spans="1:46" ht="16.5" thickBot="1">
      <c r="A4" s="10"/>
      <c r="B4" s="10" t="s">
        <v>35</v>
      </c>
      <c r="C4" s="10"/>
      <c r="D4" s="10"/>
      <c r="E4" s="10"/>
      <c r="F4" s="10"/>
      <c r="G4" s="10"/>
      <c r="H4" s="10"/>
      <c r="I4" s="10"/>
      <c r="J4" s="10"/>
      <c r="K4" s="10"/>
      <c r="L4" s="10"/>
      <c r="M4" s="10"/>
      <c r="N4" s="10"/>
      <c r="O4" s="10"/>
      <c r="P4" s="10"/>
      <c r="Q4" s="10"/>
      <c r="R4" s="10"/>
      <c r="S4" s="10"/>
      <c r="T4" s="10"/>
      <c r="U4" s="10"/>
      <c r="V4" s="10"/>
      <c r="W4" s="10"/>
      <c r="X4" s="10"/>
      <c r="Y4" s="10"/>
      <c r="Z4" s="10" t="s">
        <v>35</v>
      </c>
      <c r="AA4" s="10"/>
      <c r="AB4" s="10"/>
      <c r="AC4" s="10"/>
      <c r="AD4" s="10"/>
      <c r="AE4" s="10" t="s">
        <v>35</v>
      </c>
      <c r="AF4" s="149"/>
      <c r="AG4" s="176"/>
      <c r="AH4" s="2"/>
      <c r="AI4" s="10"/>
      <c r="AJ4" s="10"/>
      <c r="AK4" s="243"/>
      <c r="AL4" s="243"/>
      <c r="AM4" s="26"/>
      <c r="AP4" s="170" t="s">
        <v>35</v>
      </c>
      <c r="AQ4" s="170"/>
      <c r="AR4" s="170" t="s">
        <v>35</v>
      </c>
      <c r="AS4" s="10"/>
      <c r="AT4" s="10"/>
    </row>
    <row r="5" spans="1:46" ht="19.5" customHeight="1" thickTop="1" thickBot="1">
      <c r="A5" s="10" t="s">
        <v>35</v>
      </c>
      <c r="B5" s="10"/>
      <c r="C5" s="10"/>
      <c r="D5" s="10"/>
      <c r="E5" s="10"/>
      <c r="F5" s="10"/>
      <c r="G5" s="10"/>
      <c r="H5" s="10"/>
      <c r="I5" s="10"/>
      <c r="J5" s="10"/>
      <c r="K5" s="10" t="s">
        <v>67</v>
      </c>
      <c r="L5" s="10" t="s">
        <v>68</v>
      </c>
      <c r="M5" s="10" t="s">
        <v>69</v>
      </c>
      <c r="N5" s="10" t="s">
        <v>70</v>
      </c>
      <c r="O5" s="119"/>
      <c r="P5" s="10"/>
      <c r="Q5" s="10"/>
      <c r="R5" s="10"/>
      <c r="S5" s="10" t="s">
        <v>144</v>
      </c>
      <c r="T5" s="10" t="s">
        <v>143</v>
      </c>
      <c r="U5" s="111" t="s">
        <v>142</v>
      </c>
      <c r="V5" s="126" t="s">
        <v>141</v>
      </c>
      <c r="W5" s="10" t="s">
        <v>140</v>
      </c>
      <c r="X5" s="10" t="s">
        <v>139</v>
      </c>
      <c r="Y5" s="10" t="s">
        <v>138</v>
      </c>
      <c r="Z5" s="10" t="s">
        <v>137</v>
      </c>
      <c r="AA5" s="10" t="s">
        <v>131</v>
      </c>
      <c r="AB5" s="10" t="s">
        <v>130</v>
      </c>
      <c r="AC5" s="106" t="s">
        <v>134</v>
      </c>
      <c r="AD5" s="106" t="s">
        <v>135</v>
      </c>
      <c r="AE5" s="106" t="s">
        <v>136</v>
      </c>
      <c r="AF5" s="153"/>
      <c r="AG5" s="174"/>
      <c r="AH5" s="2"/>
      <c r="AI5" s="10"/>
      <c r="AJ5" s="10"/>
      <c r="AK5" s="243"/>
      <c r="AL5" s="243"/>
      <c r="AM5" s="1924" t="s">
        <v>24</v>
      </c>
      <c r="AN5" s="1925"/>
      <c r="AO5" s="171"/>
      <c r="AP5" s="216" t="s">
        <v>13</v>
      </c>
      <c r="AQ5" s="215"/>
      <c r="AR5" s="217"/>
      <c r="AS5" s="10"/>
      <c r="AT5" s="10"/>
    </row>
    <row r="6" spans="1:46" s="7" customFormat="1" ht="81.75" customHeight="1" thickBot="1">
      <c r="A6" s="5" t="s">
        <v>2</v>
      </c>
      <c r="B6" s="6" t="s">
        <v>370</v>
      </c>
      <c r="C6" s="6" t="s">
        <v>46</v>
      </c>
      <c r="D6" s="6" t="s">
        <v>4</v>
      </c>
      <c r="E6" s="6" t="s">
        <v>289</v>
      </c>
      <c r="F6" s="6" t="s">
        <v>5</v>
      </c>
      <c r="G6" s="6" t="s">
        <v>417</v>
      </c>
      <c r="H6" s="6" t="s">
        <v>6</v>
      </c>
      <c r="I6" s="18" t="s">
        <v>7</v>
      </c>
      <c r="J6" s="16"/>
      <c r="K6" s="117" t="str">
        <f>'Countdown Summary'!I6</f>
        <v>Booking  for 
Q116</v>
      </c>
      <c r="L6" s="118" t="str">
        <f>'Countdown Summary'!J6</f>
        <v>Booking  for 
Q216</v>
      </c>
      <c r="M6" s="118" t="str">
        <f>'Countdown Summary'!K6</f>
        <v>Booking  for 
Q316</v>
      </c>
      <c r="N6" s="118" t="str">
        <f>'Countdown Summary'!L6</f>
        <v>Booking  for 
Q416</v>
      </c>
      <c r="O6" s="120" t="s">
        <v>71</v>
      </c>
      <c r="P6" s="14" t="s">
        <v>20</v>
      </c>
      <c r="Q6" s="22" t="s">
        <v>21</v>
      </c>
      <c r="R6" s="16"/>
      <c r="S6" s="12" t="s">
        <v>366</v>
      </c>
      <c r="T6" s="98" t="s">
        <v>45</v>
      </c>
      <c r="U6" s="124" t="s">
        <v>60</v>
      </c>
      <c r="V6" s="125" t="s">
        <v>379</v>
      </c>
      <c r="W6" s="209" t="s">
        <v>145</v>
      </c>
      <c r="X6" s="222" t="s">
        <v>112</v>
      </c>
      <c r="Y6" s="237" t="s">
        <v>129</v>
      </c>
      <c r="Z6" s="224" t="s">
        <v>128</v>
      </c>
      <c r="AA6" s="223" t="s">
        <v>132</v>
      </c>
      <c r="AB6" s="224" t="s">
        <v>133</v>
      </c>
      <c r="AC6" s="63" t="s">
        <v>374</v>
      </c>
      <c r="AD6" s="63" t="s">
        <v>377</v>
      </c>
      <c r="AE6" s="63" t="s">
        <v>375</v>
      </c>
      <c r="AF6" s="154" t="s">
        <v>380</v>
      </c>
      <c r="AG6" s="179"/>
      <c r="AH6" s="330" t="s">
        <v>150</v>
      </c>
      <c r="AI6" s="330" t="s">
        <v>151</v>
      </c>
      <c r="AJ6" s="330" t="s">
        <v>152</v>
      </c>
      <c r="AK6" s="331" t="s">
        <v>153</v>
      </c>
      <c r="AL6" s="254" t="s">
        <v>157</v>
      </c>
      <c r="AM6" s="27" t="s">
        <v>308</v>
      </c>
      <c r="AN6" s="42" t="s">
        <v>26</v>
      </c>
      <c r="AO6" s="172"/>
      <c r="AP6" s="218" t="str">
        <f>'Countdown Summary'!AN6</f>
        <v>FCST
Q212</v>
      </c>
      <c r="AQ6" s="219" t="str">
        <f>'Countdown Summary'!AO6</f>
        <v>Funnel
Q212</v>
      </c>
      <c r="AR6" s="220" t="str">
        <f>'Countdown Summary'!AP6</f>
        <v>AOP
Q212</v>
      </c>
      <c r="AS6" s="14" t="s">
        <v>52</v>
      </c>
      <c r="AT6" s="13" t="s">
        <v>53</v>
      </c>
    </row>
    <row r="7" spans="1:46" s="1313" customFormat="1" ht="52.5" customHeight="1">
      <c r="A7" s="1300"/>
      <c r="B7" s="1226"/>
      <c r="C7" s="1212"/>
      <c r="D7" s="1227"/>
      <c r="E7" s="1227"/>
      <c r="F7" s="1376"/>
      <c r="G7" s="1376"/>
      <c r="H7" s="1211"/>
      <c r="I7" s="1301"/>
      <c r="J7" s="1377"/>
      <c r="K7" s="1361"/>
      <c r="L7" s="1362"/>
      <c r="M7" s="1362"/>
      <c r="N7" s="1362"/>
      <c r="O7" s="1479"/>
      <c r="P7" s="1228"/>
      <c r="Q7" s="1501"/>
      <c r="R7" s="1302"/>
      <c r="S7" s="1359"/>
      <c r="T7" s="1360"/>
      <c r="U7" s="1360"/>
      <c r="V7" s="1487"/>
      <c r="W7" s="1303"/>
      <c r="X7" s="1663"/>
      <c r="Y7" s="1304"/>
      <c r="Z7" s="1663"/>
      <c r="AA7" s="1664"/>
      <c r="AB7" s="1663"/>
      <c r="AC7" s="1305"/>
      <c r="AD7" s="1305"/>
      <c r="AE7" s="1305"/>
      <c r="AF7" s="1306"/>
      <c r="AG7" s="1824"/>
      <c r="AH7" s="1307"/>
      <c r="AI7" s="1307"/>
      <c r="AJ7" s="1307"/>
      <c r="AK7" s="1307"/>
      <c r="AL7" s="1307"/>
      <c r="AM7" s="1308"/>
      <c r="AN7" s="1578"/>
      <c r="AO7" s="1309"/>
      <c r="AP7" s="1502"/>
      <c r="AQ7" s="1310"/>
      <c r="AR7" s="1311"/>
      <c r="AS7" s="1312"/>
      <c r="AT7" s="1825"/>
    </row>
    <row r="8" spans="1:46" s="1313" customFormat="1" ht="52.5" customHeight="1">
      <c r="A8" s="1300"/>
      <c r="B8" s="1226"/>
      <c r="C8" s="1212"/>
      <c r="D8" s="1227"/>
      <c r="E8" s="1227"/>
      <c r="F8" s="1376"/>
      <c r="G8" s="1376"/>
      <c r="H8" s="1211"/>
      <c r="I8" s="1301"/>
      <c r="J8" s="1377"/>
      <c r="K8" s="1361"/>
      <c r="L8" s="1362"/>
      <c r="M8" s="1362"/>
      <c r="N8" s="1362"/>
      <c r="O8" s="1479"/>
      <c r="P8" s="1228"/>
      <c r="Q8" s="1501"/>
      <c r="R8" s="1302"/>
      <c r="S8" s="1359"/>
      <c r="T8" s="1360"/>
      <c r="U8" s="1360"/>
      <c r="V8" s="1487"/>
      <c r="W8" s="1303"/>
      <c r="X8" s="1663"/>
      <c r="Y8" s="1304"/>
      <c r="Z8" s="1663"/>
      <c r="AA8" s="1664"/>
      <c r="AB8" s="1663"/>
      <c r="AC8" s="1305"/>
      <c r="AD8" s="1305"/>
      <c r="AE8" s="1305"/>
      <c r="AF8" s="1306"/>
      <c r="AG8" s="1824"/>
      <c r="AH8" s="1307"/>
      <c r="AI8" s="1307"/>
      <c r="AJ8" s="1307"/>
      <c r="AK8" s="1307"/>
      <c r="AL8" s="1307"/>
      <c r="AM8" s="1308"/>
      <c r="AN8" s="1578"/>
      <c r="AO8" s="1309"/>
      <c r="AP8" s="1502"/>
      <c r="AQ8" s="1310"/>
      <c r="AR8" s="1311"/>
      <c r="AS8" s="1312"/>
      <c r="AT8" s="1825"/>
    </row>
    <row r="9" spans="1:46" s="1313" customFormat="1" ht="52.5" customHeight="1">
      <c r="A9" s="1300"/>
      <c r="B9" s="1226"/>
      <c r="C9" s="1212"/>
      <c r="D9" s="1227"/>
      <c r="E9" s="1227"/>
      <c r="F9" s="1376"/>
      <c r="G9" s="1376"/>
      <c r="H9" s="1211"/>
      <c r="I9" s="1301"/>
      <c r="J9" s="1377"/>
      <c r="K9" s="1361"/>
      <c r="L9" s="1362"/>
      <c r="M9" s="1362"/>
      <c r="N9" s="1362"/>
      <c r="O9" s="1479"/>
      <c r="P9" s="1228"/>
      <c r="Q9" s="1501"/>
      <c r="R9" s="1302"/>
      <c r="S9" s="1359"/>
      <c r="T9" s="1360"/>
      <c r="U9" s="1360"/>
      <c r="V9" s="1487"/>
      <c r="W9" s="1303"/>
      <c r="X9" s="1663"/>
      <c r="Y9" s="1304"/>
      <c r="Z9" s="1663"/>
      <c r="AA9" s="1664"/>
      <c r="AB9" s="1663"/>
      <c r="AC9" s="1305"/>
      <c r="AD9" s="1305"/>
      <c r="AE9" s="1305"/>
      <c r="AF9" s="1306"/>
      <c r="AG9" s="1824"/>
      <c r="AH9" s="1307"/>
      <c r="AI9" s="1307"/>
      <c r="AJ9" s="1307"/>
      <c r="AK9" s="1307"/>
      <c r="AL9" s="1307"/>
      <c r="AM9" s="1308"/>
      <c r="AN9" s="1578"/>
      <c r="AO9" s="1309"/>
      <c r="AP9" s="1502"/>
      <c r="AQ9" s="1310"/>
      <c r="AR9" s="1311"/>
      <c r="AS9" s="1312"/>
      <c r="AT9" s="1825"/>
    </row>
    <row r="10" spans="1:46" s="1313" customFormat="1" ht="52.5" customHeight="1">
      <c r="A10" s="1300"/>
      <c r="B10" s="1226"/>
      <c r="C10" s="1212"/>
      <c r="D10" s="1227"/>
      <c r="E10" s="1227"/>
      <c r="F10" s="1376"/>
      <c r="G10" s="1376"/>
      <c r="H10" s="1211"/>
      <c r="I10" s="1301"/>
      <c r="J10" s="1377"/>
      <c r="K10" s="1361"/>
      <c r="L10" s="1362"/>
      <c r="M10" s="1362"/>
      <c r="N10" s="1362"/>
      <c r="O10" s="1479"/>
      <c r="P10" s="1228"/>
      <c r="Q10" s="1501"/>
      <c r="R10" s="1302"/>
      <c r="S10" s="1359"/>
      <c r="T10" s="1360"/>
      <c r="U10" s="1360"/>
      <c r="V10" s="1487"/>
      <c r="W10" s="1303"/>
      <c r="X10" s="1663"/>
      <c r="Y10" s="1304"/>
      <c r="Z10" s="1663"/>
      <c r="AA10" s="1664"/>
      <c r="AB10" s="1663"/>
      <c r="AC10" s="1305"/>
      <c r="AD10" s="1305"/>
      <c r="AE10" s="1305"/>
      <c r="AF10" s="1306"/>
      <c r="AG10" s="1824"/>
      <c r="AH10" s="1307"/>
      <c r="AI10" s="1307"/>
      <c r="AJ10" s="1307"/>
      <c r="AK10" s="1307"/>
      <c r="AL10" s="1307"/>
      <c r="AM10" s="1308"/>
      <c r="AN10" s="1578"/>
      <c r="AO10" s="1309"/>
      <c r="AP10" s="1502"/>
      <c r="AQ10" s="1310"/>
      <c r="AR10" s="1311"/>
      <c r="AS10" s="1312"/>
      <c r="AT10" s="1825"/>
    </row>
    <row r="11" spans="1:46" s="1313" customFormat="1" ht="52.5" customHeight="1" thickBot="1">
      <c r="A11" s="1826"/>
      <c r="B11" s="1226"/>
      <c r="C11" s="1212"/>
      <c r="D11" s="1227"/>
      <c r="E11" s="1227"/>
      <c r="F11" s="1376"/>
      <c r="G11" s="1376"/>
      <c r="H11" s="1211"/>
      <c r="I11" s="1301"/>
      <c r="J11" s="1377"/>
      <c r="K11" s="1361"/>
      <c r="L11" s="1823"/>
      <c r="M11" s="1362"/>
      <c r="N11" s="1362"/>
      <c r="O11" s="1479"/>
      <c r="P11" s="1228"/>
      <c r="Q11" s="1662"/>
      <c r="R11" s="1302"/>
      <c r="S11" s="1359"/>
      <c r="T11" s="1360"/>
      <c r="U11" s="1360"/>
      <c r="V11" s="1487"/>
      <c r="W11" s="1303"/>
      <c r="X11" s="1663"/>
      <c r="Y11" s="1304"/>
      <c r="Z11" s="1663"/>
      <c r="AA11" s="1664"/>
      <c r="AB11" s="1663"/>
      <c r="AC11" s="1305"/>
      <c r="AD11" s="1305"/>
      <c r="AE11" s="1305"/>
      <c r="AF11" s="1306"/>
      <c r="AG11" s="1824"/>
      <c r="AH11" s="1307"/>
      <c r="AI11" s="1307"/>
      <c r="AJ11" s="1307"/>
      <c r="AK11" s="1307"/>
      <c r="AL11" s="1307"/>
      <c r="AM11" s="1308"/>
      <c r="AN11" s="1578"/>
      <c r="AO11" s="1309"/>
      <c r="AP11" s="1502"/>
      <c r="AQ11" s="1310"/>
      <c r="AR11" s="1311"/>
      <c r="AS11" s="1312"/>
      <c r="AT11" s="1825"/>
    </row>
    <row r="12" spans="1:46" s="1684" customFormat="1" ht="52.5" customHeight="1" thickBot="1">
      <c r="A12" s="1665"/>
      <c r="B12" s="1226"/>
      <c r="C12" s="1212"/>
      <c r="D12" s="1122"/>
      <c r="E12" s="1227"/>
      <c r="F12" s="1376"/>
      <c r="G12" s="1376"/>
      <c r="H12" s="1211"/>
      <c r="I12" s="1301"/>
      <c r="J12" s="1377"/>
      <c r="K12" s="1361"/>
      <c r="L12" s="1228"/>
      <c r="M12" s="1362"/>
      <c r="N12" s="1362"/>
      <c r="O12" s="1479"/>
      <c r="P12" s="1518"/>
      <c r="Q12" s="1662"/>
      <c r="R12" s="1666"/>
      <c r="S12" s="1667"/>
      <c r="T12" s="1668"/>
      <c r="U12" s="1668"/>
      <c r="V12" s="1669"/>
      <c r="W12" s="1670"/>
      <c r="X12" s="1671"/>
      <c r="Y12" s="1672"/>
      <c r="Z12" s="1671"/>
      <c r="AA12" s="1673"/>
      <c r="AB12" s="1671"/>
      <c r="AC12" s="1674"/>
      <c r="AD12" s="1674"/>
      <c r="AE12" s="1674"/>
      <c r="AF12" s="1675"/>
      <c r="AG12" s="1827"/>
      <c r="AH12" s="1676"/>
      <c r="AI12" s="1676"/>
      <c r="AJ12" s="1676"/>
      <c r="AK12" s="1676"/>
      <c r="AL12" s="1676"/>
      <c r="AM12" s="1677"/>
      <c r="AN12" s="1678"/>
      <c r="AO12" s="1679"/>
      <c r="AP12" s="1680"/>
      <c r="AQ12" s="1681"/>
      <c r="AR12" s="1682"/>
      <c r="AS12" s="1683"/>
      <c r="AT12" s="1828"/>
    </row>
    <row r="13" spans="1:46" s="1684" customFormat="1" ht="52.5" customHeight="1" thickBot="1">
      <c r="A13" s="1665"/>
      <c r="B13" s="1226"/>
      <c r="C13" s="1212"/>
      <c r="D13" s="1122"/>
      <c r="E13" s="1227"/>
      <c r="F13" s="1376"/>
      <c r="G13" s="1376"/>
      <c r="H13" s="1211"/>
      <c r="I13" s="1301"/>
      <c r="J13" s="1377"/>
      <c r="K13" s="1361"/>
      <c r="L13" s="1228"/>
      <c r="M13" s="1362"/>
      <c r="N13" s="1362"/>
      <c r="O13" s="1479"/>
      <c r="P13" s="1518"/>
      <c r="Q13" s="1662"/>
      <c r="R13" s="1666"/>
      <c r="S13" s="1667"/>
      <c r="T13" s="1668"/>
      <c r="U13" s="1668"/>
      <c r="V13" s="1669"/>
      <c r="W13" s="1670"/>
      <c r="X13" s="1671"/>
      <c r="Y13" s="1672"/>
      <c r="Z13" s="1671"/>
      <c r="AA13" s="1673"/>
      <c r="AB13" s="1671"/>
      <c r="AC13" s="1674"/>
      <c r="AD13" s="1674"/>
      <c r="AE13" s="1674"/>
      <c r="AF13" s="1675"/>
      <c r="AG13" s="1827"/>
      <c r="AH13" s="1676"/>
      <c r="AI13" s="1676"/>
      <c r="AJ13" s="1676"/>
      <c r="AK13" s="1676"/>
      <c r="AL13" s="1676"/>
      <c r="AM13" s="1677"/>
      <c r="AN13" s="1678"/>
      <c r="AO13" s="1679"/>
      <c r="AP13" s="1680"/>
      <c r="AQ13" s="1681"/>
      <c r="AR13" s="1682"/>
      <c r="AS13" s="1683"/>
      <c r="AT13" s="1828"/>
    </row>
    <row r="14" spans="1:46" s="1684" customFormat="1" ht="52.5" customHeight="1" thickBot="1">
      <c r="A14" s="1665"/>
      <c r="B14" s="1226"/>
      <c r="C14" s="1212"/>
      <c r="D14" s="1122"/>
      <c r="E14" s="1227"/>
      <c r="F14" s="1376"/>
      <c r="G14" s="1376"/>
      <c r="H14" s="1211"/>
      <c r="I14" s="1301"/>
      <c r="J14" s="1377"/>
      <c r="K14" s="1361"/>
      <c r="L14" s="1228"/>
      <c r="M14" s="1362"/>
      <c r="N14" s="1362"/>
      <c r="O14" s="1479"/>
      <c r="P14" s="1518"/>
      <c r="Q14" s="1662"/>
      <c r="R14" s="1666"/>
      <c r="S14" s="1667"/>
      <c r="T14" s="1668"/>
      <c r="U14" s="1668"/>
      <c r="V14" s="1669"/>
      <c r="W14" s="1670"/>
      <c r="X14" s="1671"/>
      <c r="Y14" s="1672"/>
      <c r="Z14" s="1671"/>
      <c r="AA14" s="1673"/>
      <c r="AB14" s="1671"/>
      <c r="AC14" s="1674"/>
      <c r="AD14" s="1674"/>
      <c r="AE14" s="1674"/>
      <c r="AF14" s="1675"/>
      <c r="AG14" s="1827"/>
      <c r="AH14" s="1676"/>
      <c r="AI14" s="1676"/>
      <c r="AJ14" s="1676"/>
      <c r="AK14" s="1676"/>
      <c r="AL14" s="1676"/>
      <c r="AM14" s="1677"/>
      <c r="AN14" s="1678"/>
      <c r="AO14" s="1679"/>
      <c r="AP14" s="1680"/>
      <c r="AQ14" s="1681"/>
      <c r="AR14" s="1682"/>
      <c r="AS14" s="1683"/>
      <c r="AT14" s="1828"/>
    </row>
    <row r="15" spans="1:46" s="1684" customFormat="1" ht="52.5" customHeight="1" thickBot="1">
      <c r="A15" s="1665"/>
      <c r="B15" s="1226"/>
      <c r="C15" s="1212"/>
      <c r="D15" s="1122"/>
      <c r="E15" s="1227"/>
      <c r="F15" s="1376"/>
      <c r="G15" s="1376"/>
      <c r="H15" s="1211"/>
      <c r="I15" s="1301"/>
      <c r="J15" s="1377"/>
      <c r="K15" s="1361"/>
      <c r="L15" s="1228"/>
      <c r="M15" s="1362"/>
      <c r="N15" s="1362"/>
      <c r="O15" s="1479"/>
      <c r="P15" s="1518"/>
      <c r="Q15" s="1662"/>
      <c r="R15" s="1666"/>
      <c r="S15" s="1667"/>
      <c r="T15" s="1668"/>
      <c r="U15" s="1668"/>
      <c r="V15" s="1669"/>
      <c r="W15" s="1670"/>
      <c r="X15" s="1671"/>
      <c r="Y15" s="1672"/>
      <c r="Z15" s="1671"/>
      <c r="AA15" s="1673"/>
      <c r="AB15" s="1671"/>
      <c r="AC15" s="1674"/>
      <c r="AD15" s="1674"/>
      <c r="AE15" s="1674"/>
      <c r="AF15" s="1675"/>
      <c r="AG15" s="1827"/>
      <c r="AH15" s="1676"/>
      <c r="AI15" s="1676"/>
      <c r="AJ15" s="1676"/>
      <c r="AK15" s="1676"/>
      <c r="AL15" s="1676"/>
      <c r="AM15" s="1677"/>
      <c r="AN15" s="1678"/>
      <c r="AO15" s="1679"/>
      <c r="AP15" s="1680"/>
      <c r="AQ15" s="1681"/>
      <c r="AR15" s="1682"/>
      <c r="AS15" s="1683"/>
      <c r="AT15" s="1828"/>
    </row>
    <row r="16" spans="1:46" s="1684" customFormat="1" ht="52.5" customHeight="1" thickBot="1">
      <c r="A16" s="1665"/>
      <c r="B16" s="1226"/>
      <c r="C16" s="1212"/>
      <c r="D16" s="1122"/>
      <c r="E16" s="1227"/>
      <c r="F16" s="1376"/>
      <c r="G16" s="1376"/>
      <c r="H16" s="1211"/>
      <c r="I16" s="1301"/>
      <c r="J16" s="1377"/>
      <c r="K16" s="1361"/>
      <c r="L16" s="1228"/>
      <c r="M16" s="1362"/>
      <c r="N16" s="1362"/>
      <c r="O16" s="1479"/>
      <c r="P16" s="1518"/>
      <c r="Q16" s="1662"/>
      <c r="R16" s="1666"/>
      <c r="S16" s="1667"/>
      <c r="T16" s="1668"/>
      <c r="U16" s="1668"/>
      <c r="V16" s="1669"/>
      <c r="W16" s="1670"/>
      <c r="X16" s="1671"/>
      <c r="Y16" s="1672"/>
      <c r="Z16" s="1671"/>
      <c r="AA16" s="1673"/>
      <c r="AB16" s="1671"/>
      <c r="AC16" s="1674"/>
      <c r="AD16" s="1674"/>
      <c r="AE16" s="1674"/>
      <c r="AF16" s="1675"/>
      <c r="AG16" s="1827"/>
      <c r="AH16" s="1676"/>
      <c r="AI16" s="1676"/>
      <c r="AJ16" s="1676"/>
      <c r="AK16" s="1676"/>
      <c r="AL16" s="1676"/>
      <c r="AM16" s="1677"/>
      <c r="AN16" s="1678"/>
      <c r="AO16" s="1679"/>
      <c r="AP16" s="1680"/>
      <c r="AQ16" s="1681"/>
      <c r="AR16" s="1682"/>
      <c r="AS16" s="1683"/>
      <c r="AT16" s="1828"/>
    </row>
    <row r="17" spans="1:51" s="1684" customFormat="1" ht="52.5" customHeight="1" thickBot="1">
      <c r="A17" s="1665"/>
      <c r="B17" s="1226"/>
      <c r="C17" s="1212"/>
      <c r="D17" s="1122"/>
      <c r="E17" s="1212"/>
      <c r="F17" s="1376"/>
      <c r="G17" s="1376"/>
      <c r="H17" s="1211"/>
      <c r="I17" s="1301"/>
      <c r="J17" s="1377"/>
      <c r="K17" s="1361"/>
      <c r="L17" s="1228"/>
      <c r="M17" s="1362"/>
      <c r="N17" s="1362"/>
      <c r="O17" s="1479"/>
      <c r="P17" s="1518"/>
      <c r="Q17" s="1662"/>
      <c r="R17" s="1666"/>
      <c r="S17" s="1667"/>
      <c r="T17" s="1668"/>
      <c r="U17" s="1668"/>
      <c r="V17" s="1669"/>
      <c r="W17" s="1670"/>
      <c r="X17" s="1671"/>
      <c r="Y17" s="1672"/>
      <c r="Z17" s="1671"/>
      <c r="AA17" s="1673"/>
      <c r="AB17" s="1671"/>
      <c r="AC17" s="1674"/>
      <c r="AD17" s="1674"/>
      <c r="AE17" s="1674"/>
      <c r="AF17" s="1675"/>
      <c r="AG17" s="1827"/>
      <c r="AH17" s="1676"/>
      <c r="AI17" s="1676"/>
      <c r="AJ17" s="1676"/>
      <c r="AK17" s="1676"/>
      <c r="AL17" s="1676"/>
      <c r="AM17" s="1677"/>
      <c r="AN17" s="1678"/>
      <c r="AO17" s="1679"/>
      <c r="AP17" s="1680"/>
      <c r="AQ17" s="1681"/>
      <c r="AR17" s="1682"/>
      <c r="AS17" s="1683"/>
      <c r="AT17" s="1828"/>
    </row>
    <row r="18" spans="1:51" s="1225" customFormat="1" ht="52.5" customHeight="1">
      <c r="A18" s="1212"/>
      <c r="B18" s="1212"/>
      <c r="C18" s="1212"/>
      <c r="D18" s="1212"/>
      <c r="E18" s="1212"/>
      <c r="F18" s="1376"/>
      <c r="G18" s="1376"/>
      <c r="H18" s="1211"/>
      <c r="I18" s="1301"/>
      <c r="J18" s="1378"/>
      <c r="K18" s="1355"/>
      <c r="L18" s="1213"/>
      <c r="M18" s="1356"/>
      <c r="N18" s="1356"/>
      <c r="O18" s="1479"/>
      <c r="P18" s="1518"/>
      <c r="Q18" s="1214"/>
      <c r="R18" s="1378"/>
      <c r="S18" s="1357"/>
      <c r="T18" s="1358"/>
      <c r="U18" s="1358"/>
      <c r="V18" s="1488"/>
      <c r="W18" s="1379"/>
      <c r="X18" s="1685"/>
      <c r="Y18" s="1215"/>
      <c r="Z18" s="1685"/>
      <c r="AA18" s="1686"/>
      <c r="AB18" s="1685"/>
      <c r="AC18" s="1216"/>
      <c r="AD18" s="1216"/>
      <c r="AE18" s="1216"/>
      <c r="AF18" s="1217"/>
      <c r="AG18" s="1829"/>
      <c r="AH18" s="1218"/>
      <c r="AI18" s="1218"/>
      <c r="AJ18" s="1218"/>
      <c r="AK18" s="1218"/>
      <c r="AL18" s="1218"/>
      <c r="AM18" s="1219"/>
      <c r="AN18" s="1579"/>
      <c r="AO18" s="1220"/>
      <c r="AP18" s="1505"/>
      <c r="AQ18" s="1221"/>
      <c r="AR18" s="1222"/>
      <c r="AS18" s="1223"/>
      <c r="AT18" s="1830"/>
    </row>
    <row r="19" spans="1:51" s="1225" customFormat="1" ht="52.5" customHeight="1">
      <c r="A19" s="1212"/>
      <c r="B19" s="1212"/>
      <c r="C19" s="1212"/>
      <c r="D19" s="1212"/>
      <c r="E19" s="1212"/>
      <c r="F19" s="1376"/>
      <c r="G19" s="1376"/>
      <c r="H19" s="1211"/>
      <c r="I19" s="1301"/>
      <c r="J19" s="1378"/>
      <c r="K19" s="1355"/>
      <c r="L19" s="1213"/>
      <c r="M19" s="1356"/>
      <c r="N19" s="1356"/>
      <c r="O19" s="1479"/>
      <c r="P19" s="1518"/>
      <c r="Q19" s="1214"/>
      <c r="R19" s="1378"/>
      <c r="S19" s="1357"/>
      <c r="T19" s="1358"/>
      <c r="U19" s="1358"/>
      <c r="V19" s="1488"/>
      <c r="W19" s="1379"/>
      <c r="X19" s="1685"/>
      <c r="Y19" s="1215"/>
      <c r="Z19" s="1685"/>
      <c r="AA19" s="1686"/>
      <c r="AB19" s="1685"/>
      <c r="AC19" s="1216"/>
      <c r="AD19" s="1216"/>
      <c r="AE19" s="1216"/>
      <c r="AF19" s="1217"/>
      <c r="AG19" s="1829"/>
      <c r="AH19" s="1218"/>
      <c r="AI19" s="1218"/>
      <c r="AJ19" s="1218"/>
      <c r="AK19" s="1218"/>
      <c r="AL19" s="1218"/>
      <c r="AM19" s="1219"/>
      <c r="AN19" s="1579"/>
      <c r="AO19" s="1220"/>
      <c r="AP19" s="1505"/>
      <c r="AQ19" s="1221"/>
      <c r="AR19" s="1222"/>
      <c r="AS19" s="1223"/>
      <c r="AT19" s="1830"/>
    </row>
    <row r="20" spans="1:51" s="1225" customFormat="1" ht="52.5" customHeight="1">
      <c r="A20" s="1212"/>
      <c r="B20" s="1212"/>
      <c r="C20" s="1212"/>
      <c r="D20" s="1212"/>
      <c r="E20" s="1227"/>
      <c r="F20" s="1376"/>
      <c r="G20" s="1376"/>
      <c r="H20" s="1211"/>
      <c r="I20" s="1301"/>
      <c r="J20" s="1378"/>
      <c r="K20" s="1355"/>
      <c r="L20" s="1213"/>
      <c r="M20" s="1356"/>
      <c r="N20" s="1356"/>
      <c r="O20" s="1479"/>
      <c r="P20" s="1518"/>
      <c r="Q20" s="1214"/>
      <c r="R20" s="1378"/>
      <c r="S20" s="1357"/>
      <c r="T20" s="1358"/>
      <c r="U20" s="1358"/>
      <c r="V20" s="1488"/>
      <c r="W20" s="1379"/>
      <c r="X20" s="1685"/>
      <c r="Y20" s="1215"/>
      <c r="Z20" s="1685"/>
      <c r="AA20" s="1686"/>
      <c r="AB20" s="1685"/>
      <c r="AC20" s="1216"/>
      <c r="AD20" s="1216"/>
      <c r="AE20" s="1216"/>
      <c r="AF20" s="1217"/>
      <c r="AG20" s="1829"/>
      <c r="AH20" s="1218"/>
      <c r="AI20" s="1218"/>
      <c r="AJ20" s="1218"/>
      <c r="AK20" s="1218"/>
      <c r="AL20" s="1218"/>
      <c r="AM20" s="1219"/>
      <c r="AN20" s="1579"/>
      <c r="AO20" s="1220"/>
      <c r="AP20" s="1505"/>
      <c r="AQ20" s="1221"/>
      <c r="AR20" s="1222"/>
      <c r="AS20" s="1223"/>
      <c r="AT20" s="1830"/>
    </row>
    <row r="21" spans="1:51" s="1225" customFormat="1" ht="52.5" customHeight="1">
      <c r="A21" s="1212"/>
      <c r="B21" s="1212"/>
      <c r="C21" s="1212"/>
      <c r="D21" s="1212"/>
      <c r="E21" s="1227"/>
      <c r="F21" s="1376"/>
      <c r="G21" s="1376"/>
      <c r="H21" s="1211"/>
      <c r="I21" s="1301"/>
      <c r="J21" s="1378"/>
      <c r="K21" s="1355"/>
      <c r="L21" s="1213"/>
      <c r="M21" s="1356"/>
      <c r="N21" s="1356"/>
      <c r="O21" s="1479"/>
      <c r="P21" s="1518"/>
      <c r="Q21" s="1214"/>
      <c r="R21" s="1378"/>
      <c r="S21" s="1357"/>
      <c r="T21" s="1358"/>
      <c r="U21" s="1358"/>
      <c r="V21" s="1488"/>
      <c r="W21" s="1379"/>
      <c r="X21" s="1685"/>
      <c r="Y21" s="1215"/>
      <c r="Z21" s="1685"/>
      <c r="AA21" s="1686"/>
      <c r="AB21" s="1685"/>
      <c r="AC21" s="1216"/>
      <c r="AD21" s="1216"/>
      <c r="AE21" s="1216"/>
      <c r="AF21" s="1217"/>
      <c r="AG21" s="1829"/>
      <c r="AH21" s="1218"/>
      <c r="AI21" s="1218"/>
      <c r="AJ21" s="1218"/>
      <c r="AK21" s="1218"/>
      <c r="AL21" s="1218"/>
      <c r="AM21" s="1219"/>
      <c r="AN21" s="1579"/>
      <c r="AO21" s="1220"/>
      <c r="AP21" s="1505"/>
      <c r="AQ21" s="1221"/>
      <c r="AR21" s="1222"/>
      <c r="AS21" s="1223"/>
      <c r="AT21" s="1830"/>
    </row>
    <row r="22" spans="1:51" s="1684" customFormat="1" ht="52.5" customHeight="1">
      <c r="A22" s="1212"/>
      <c r="B22" s="1212"/>
      <c r="C22" s="1212"/>
      <c r="D22" s="1122"/>
      <c r="E22" s="1227"/>
      <c r="F22" s="1376"/>
      <c r="G22" s="1376"/>
      <c r="H22" s="1211"/>
      <c r="I22" s="1301"/>
      <c r="J22" s="1377"/>
      <c r="K22" s="1361"/>
      <c r="L22" s="1228"/>
      <c r="M22" s="1362"/>
      <c r="N22" s="1362"/>
      <c r="O22" s="1479"/>
      <c r="P22" s="1518"/>
      <c r="Q22" s="1662"/>
      <c r="R22" s="1666"/>
      <c r="S22" s="1667"/>
      <c r="T22" s="1668"/>
      <c r="U22" s="1668"/>
      <c r="V22" s="1669"/>
      <c r="W22" s="1670"/>
      <c r="X22" s="1671"/>
      <c r="Y22" s="1672"/>
      <c r="Z22" s="1671"/>
      <c r="AA22" s="1673"/>
      <c r="AB22" s="1671"/>
      <c r="AC22" s="1674"/>
      <c r="AD22" s="1674"/>
      <c r="AE22" s="1674"/>
      <c r="AF22" s="1675"/>
      <c r="AG22" s="1827"/>
      <c r="AH22" s="1676"/>
      <c r="AI22" s="1676"/>
      <c r="AJ22" s="1676"/>
      <c r="AK22" s="1676"/>
      <c r="AL22" s="1676"/>
      <c r="AM22" s="1677"/>
      <c r="AN22" s="1678"/>
      <c r="AO22" s="1679"/>
      <c r="AP22" s="1680"/>
      <c r="AQ22" s="1681"/>
      <c r="AR22" s="1682"/>
      <c r="AS22" s="1683"/>
      <c r="AT22" s="1828"/>
    </row>
    <row r="23" spans="1:51" s="1684" customFormat="1" ht="52.5" customHeight="1">
      <c r="A23" s="1212"/>
      <c r="B23" s="1212"/>
      <c r="C23" s="1212"/>
      <c r="D23" s="1122"/>
      <c r="E23" s="1227"/>
      <c r="F23" s="1376"/>
      <c r="G23" s="1376"/>
      <c r="H23" s="1211"/>
      <c r="I23" s="1301"/>
      <c r="J23" s="1377"/>
      <c r="K23" s="1361"/>
      <c r="L23" s="1228"/>
      <c r="M23" s="1362"/>
      <c r="N23" s="1362"/>
      <c r="O23" s="1479"/>
      <c r="P23" s="1518"/>
      <c r="Q23" s="1662"/>
      <c r="R23" s="1666"/>
      <c r="S23" s="1667"/>
      <c r="T23" s="1668"/>
      <c r="U23" s="1668"/>
      <c r="V23" s="1669"/>
      <c r="W23" s="1670"/>
      <c r="X23" s="1671"/>
      <c r="Y23" s="1672"/>
      <c r="Z23" s="1671"/>
      <c r="AA23" s="1673"/>
      <c r="AB23" s="1671"/>
      <c r="AC23" s="1674"/>
      <c r="AD23" s="1674"/>
      <c r="AE23" s="1674"/>
      <c r="AF23" s="1675"/>
      <c r="AG23" s="1827"/>
      <c r="AH23" s="1676"/>
      <c r="AI23" s="1676"/>
      <c r="AJ23" s="1676"/>
      <c r="AK23" s="1676"/>
      <c r="AL23" s="1676"/>
      <c r="AM23" s="1677"/>
      <c r="AN23" s="1678"/>
      <c r="AO23" s="1679"/>
      <c r="AP23" s="1680"/>
      <c r="AQ23" s="1681"/>
      <c r="AR23" s="1682"/>
      <c r="AS23" s="1683"/>
      <c r="AT23" s="1828"/>
    </row>
    <row r="24" spans="1:51" s="1225" customFormat="1" ht="52.5" customHeight="1">
      <c r="A24" s="1212"/>
      <c r="B24" s="1212"/>
      <c r="C24" s="1212"/>
      <c r="D24" s="1212"/>
      <c r="E24" s="1227"/>
      <c r="F24" s="1376"/>
      <c r="G24" s="1376"/>
      <c r="H24" s="1211"/>
      <c r="I24" s="1301"/>
      <c r="J24" s="1378"/>
      <c r="K24" s="1355"/>
      <c r="L24" s="1213"/>
      <c r="M24" s="1356"/>
      <c r="N24" s="1356"/>
      <c r="O24" s="1479"/>
      <c r="P24" s="1518"/>
      <c r="Q24" s="1214"/>
      <c r="R24" s="1378"/>
      <c r="S24" s="1357"/>
      <c r="T24" s="1358"/>
      <c r="U24" s="1358"/>
      <c r="V24" s="1488"/>
      <c r="W24" s="1379"/>
      <c r="X24" s="1685"/>
      <c r="Y24" s="1215"/>
      <c r="Z24" s="1685"/>
      <c r="AA24" s="1686"/>
      <c r="AB24" s="1685"/>
      <c r="AC24" s="1216"/>
      <c r="AD24" s="1216"/>
      <c r="AE24" s="1216"/>
      <c r="AF24" s="1217"/>
      <c r="AG24" s="1829"/>
      <c r="AH24" s="1218"/>
      <c r="AI24" s="1218"/>
      <c r="AJ24" s="1218"/>
      <c r="AK24" s="1218"/>
      <c r="AL24" s="1218"/>
      <c r="AM24" s="1219"/>
      <c r="AN24" s="1579"/>
      <c r="AO24" s="1220"/>
      <c r="AP24" s="1505"/>
      <c r="AQ24" s="1221"/>
      <c r="AR24" s="1222"/>
      <c r="AS24" s="1223"/>
      <c r="AT24" s="1830"/>
    </row>
    <row r="25" spans="1:51" s="1225" customFormat="1" ht="52.5" customHeight="1">
      <c r="A25" s="1212"/>
      <c r="B25" s="1212"/>
      <c r="C25" s="1212"/>
      <c r="D25" s="1212"/>
      <c r="E25" s="1227"/>
      <c r="F25" s="1376"/>
      <c r="G25" s="1376"/>
      <c r="H25" s="1211"/>
      <c r="I25" s="1301"/>
      <c r="J25" s="1378"/>
      <c r="K25" s="1355"/>
      <c r="L25" s="1213"/>
      <c r="M25" s="1356"/>
      <c r="N25" s="1356"/>
      <c r="O25" s="1479"/>
      <c r="P25" s="1518"/>
      <c r="Q25" s="1214"/>
      <c r="R25" s="1378"/>
      <c r="S25" s="1357"/>
      <c r="T25" s="1358"/>
      <c r="U25" s="1358"/>
      <c r="V25" s="1488"/>
      <c r="W25" s="1379"/>
      <c r="X25" s="1685"/>
      <c r="Y25" s="1215"/>
      <c r="Z25" s="1685"/>
      <c r="AA25" s="1686"/>
      <c r="AB25" s="1685"/>
      <c r="AC25" s="1216"/>
      <c r="AD25" s="1216"/>
      <c r="AE25" s="1216"/>
      <c r="AF25" s="1217"/>
      <c r="AG25" s="1829"/>
      <c r="AH25" s="1218"/>
      <c r="AI25" s="1218"/>
      <c r="AJ25" s="1218"/>
      <c r="AK25" s="1218"/>
      <c r="AL25" s="1218"/>
      <c r="AM25" s="1219"/>
      <c r="AN25" s="1579"/>
      <c r="AO25" s="1220"/>
      <c r="AP25" s="1505"/>
      <c r="AQ25" s="1221"/>
      <c r="AR25" s="1222"/>
      <c r="AS25" s="1223"/>
      <c r="AT25" s="1830"/>
    </row>
    <row r="26" spans="1:51" s="1225" customFormat="1" ht="52.5" customHeight="1">
      <c r="A26" s="1212"/>
      <c r="B26" s="1212"/>
      <c r="C26" s="1212"/>
      <c r="D26" s="1212"/>
      <c r="E26" s="1227"/>
      <c r="F26" s="1376"/>
      <c r="G26" s="1376"/>
      <c r="H26" s="1211"/>
      <c r="I26" s="1301"/>
      <c r="J26" s="1378"/>
      <c r="K26" s="1355"/>
      <c r="L26" s="1213"/>
      <c r="M26" s="1356"/>
      <c r="N26" s="1356"/>
      <c r="O26" s="1479"/>
      <c r="P26" s="1518"/>
      <c r="Q26" s="1214"/>
      <c r="R26" s="1378"/>
      <c r="S26" s="1357"/>
      <c r="T26" s="1358"/>
      <c r="U26" s="1358"/>
      <c r="V26" s="1488"/>
      <c r="W26" s="1379"/>
      <c r="X26" s="1685"/>
      <c r="Y26" s="1215"/>
      <c r="Z26" s="1685"/>
      <c r="AA26" s="1686"/>
      <c r="AB26" s="1685"/>
      <c r="AC26" s="1216"/>
      <c r="AD26" s="1216"/>
      <c r="AE26" s="1216"/>
      <c r="AF26" s="1217"/>
      <c r="AG26" s="1829"/>
      <c r="AH26" s="1218"/>
      <c r="AI26" s="1218"/>
      <c r="AJ26" s="1218"/>
      <c r="AK26" s="1218"/>
      <c r="AL26" s="1218"/>
      <c r="AM26" s="1219"/>
      <c r="AN26" s="1579"/>
      <c r="AO26" s="1220"/>
      <c r="AP26" s="1505"/>
      <c r="AQ26" s="1221"/>
      <c r="AR26" s="1222"/>
      <c r="AS26" s="1223"/>
      <c r="AT26" s="1830"/>
    </row>
    <row r="27" spans="1:51" s="1225" customFormat="1" ht="52.5" customHeight="1">
      <c r="A27" s="1212"/>
      <c r="B27" s="1212"/>
      <c r="C27" s="1212"/>
      <c r="D27" s="1212"/>
      <c r="E27" s="1227"/>
      <c r="F27" s="1376"/>
      <c r="G27" s="1376"/>
      <c r="H27" s="1211"/>
      <c r="I27" s="1301"/>
      <c r="J27" s="1378"/>
      <c r="K27" s="1355"/>
      <c r="L27" s="1213"/>
      <c r="M27" s="1356"/>
      <c r="N27" s="1356"/>
      <c r="O27" s="1479"/>
      <c r="P27" s="1518"/>
      <c r="Q27" s="1214"/>
      <c r="R27" s="1378"/>
      <c r="S27" s="1357"/>
      <c r="T27" s="1358"/>
      <c r="U27" s="1358"/>
      <c r="V27" s="1488"/>
      <c r="W27" s="1379"/>
      <c r="X27" s="1685"/>
      <c r="Y27" s="1215"/>
      <c r="Z27" s="1685"/>
      <c r="AA27" s="1686"/>
      <c r="AB27" s="1685"/>
      <c r="AC27" s="1216"/>
      <c r="AD27" s="1216"/>
      <c r="AE27" s="1216"/>
      <c r="AF27" s="1217"/>
      <c r="AG27" s="1829"/>
      <c r="AH27" s="1218"/>
      <c r="AI27" s="1218"/>
      <c r="AJ27" s="1218"/>
      <c r="AK27" s="1218"/>
      <c r="AL27" s="1218"/>
      <c r="AM27" s="1219"/>
      <c r="AN27" s="1579"/>
      <c r="AO27" s="1220"/>
      <c r="AP27" s="1505"/>
      <c r="AQ27" s="1221"/>
      <c r="AR27" s="1222"/>
      <c r="AS27" s="1223"/>
      <c r="AT27" s="1830"/>
    </row>
    <row r="28" spans="1:51" s="1225" customFormat="1" ht="13.5" thickBot="1">
      <c r="A28" s="1212"/>
      <c r="B28" s="1212"/>
      <c r="C28" s="1212"/>
      <c r="D28" s="1212"/>
      <c r="E28" s="1227"/>
      <c r="F28" s="1376"/>
      <c r="G28" s="1376"/>
      <c r="H28" s="1211"/>
      <c r="I28" s="1301"/>
      <c r="J28" s="1378"/>
      <c r="K28" s="1355"/>
      <c r="L28" s="1213"/>
      <c r="M28" s="1356"/>
      <c r="N28" s="1356"/>
      <c r="O28" s="1479"/>
      <c r="P28" s="1518"/>
      <c r="Q28" s="1214"/>
      <c r="R28" s="1378"/>
      <c r="S28" s="1357"/>
      <c r="T28" s="1358"/>
      <c r="U28" s="1358"/>
      <c r="V28" s="1488"/>
      <c r="W28" s="1379"/>
      <c r="X28" s="1503"/>
      <c r="Y28" s="1215"/>
      <c r="Z28" s="1503"/>
      <c r="AA28" s="1504"/>
      <c r="AB28" s="1503"/>
      <c r="AC28" s="1216"/>
      <c r="AD28" s="1216"/>
      <c r="AE28" s="1216"/>
      <c r="AF28" s="1217"/>
      <c r="AG28" s="1586"/>
      <c r="AH28" s="1218"/>
      <c r="AI28" s="1218"/>
      <c r="AJ28" s="1218"/>
      <c r="AK28" s="1218"/>
      <c r="AL28" s="1218"/>
      <c r="AM28" s="1219"/>
      <c r="AN28" s="1579"/>
      <c r="AO28" s="1220"/>
      <c r="AP28" s="1505"/>
      <c r="AQ28" s="1221"/>
      <c r="AR28" s="1222"/>
      <c r="AS28" s="1223"/>
      <c r="AT28" s="1224"/>
    </row>
    <row r="29" spans="1:51" s="8" customFormat="1" ht="52.5" customHeight="1" thickBot="1">
      <c r="A29" s="19" t="s">
        <v>10</v>
      </c>
      <c r="B29" s="20"/>
      <c r="C29" s="20"/>
      <c r="D29" s="20"/>
      <c r="E29" s="20"/>
      <c r="F29" s="20"/>
      <c r="G29" s="20"/>
      <c r="H29" s="20"/>
      <c r="I29" s="21"/>
      <c r="J29" s="17"/>
      <c r="K29" s="139"/>
      <c r="L29" s="139"/>
      <c r="M29" s="139">
        <f>'WW Weekly Sales Call SUMMARY'!$C$36</f>
        <v>0</v>
      </c>
      <c r="N29" s="139"/>
      <c r="O29" s="168">
        <f>K29+L29+M29+N29</f>
        <v>0</v>
      </c>
      <c r="P29" s="58">
        <f>SUMIF(I7:I28,I7,P7:P28)</f>
        <v>0</v>
      </c>
      <c r="Q29" s="59">
        <v>0</v>
      </c>
      <c r="R29" s="985"/>
      <c r="S29" s="61">
        <f>'WW Weekly Sales Call SUMMARY'!$G$36</f>
        <v>0</v>
      </c>
      <c r="T29" s="62">
        <f>'WW Weekly Sales Call SUMMARY'!$J$36</f>
        <v>0</v>
      </c>
      <c r="U29" s="192">
        <f>SUMIF('WW Weekly Sales Call SUMMARY'!A135:A144,"=US",'WW Weekly Sales Call SUMMARY'!F135:F144)/1000</f>
        <v>0</v>
      </c>
      <c r="V29" s="127">
        <f>S29+T29+U29</f>
        <v>0</v>
      </c>
      <c r="W29" s="121">
        <f t="shared" ref="W29:AB29" si="0">SUM(W7:W28)</f>
        <v>0</v>
      </c>
      <c r="X29" s="225">
        <f t="shared" si="0"/>
        <v>0</v>
      </c>
      <c r="Y29" s="238">
        <f t="shared" si="0"/>
        <v>0</v>
      </c>
      <c r="Z29" s="226">
        <f t="shared" si="0"/>
        <v>0</v>
      </c>
      <c r="AA29" s="230">
        <f t="shared" si="0"/>
        <v>0</v>
      </c>
      <c r="AB29" s="227">
        <f t="shared" si="0"/>
        <v>0</v>
      </c>
      <c r="AC29" s="108">
        <f>V29+W29+X29</f>
        <v>0</v>
      </c>
      <c r="AD29" s="108">
        <f>V29+W29+Y29+AA29</f>
        <v>0</v>
      </c>
      <c r="AE29" s="64">
        <f>V29+W29+X29+Y29+Z29+AA29+AB29</f>
        <v>0</v>
      </c>
      <c r="AF29" s="986">
        <f>IF(S29&gt;0,O29/S29,0)</f>
        <v>0</v>
      </c>
      <c r="AG29" s="180"/>
      <c r="AH29" s="249"/>
      <c r="AI29" s="267"/>
      <c r="AJ29" s="249"/>
      <c r="AK29" s="256"/>
      <c r="AL29" s="252"/>
      <c r="AM29" s="251"/>
      <c r="AN29" s="250"/>
      <c r="AO29" s="83"/>
      <c r="AP29" s="156"/>
      <c r="AQ29" s="210"/>
      <c r="AR29" s="102"/>
      <c r="AS29" s="193">
        <f>V29-AP29</f>
        <v>0</v>
      </c>
      <c r="AT29" s="194">
        <f>V29-AR29</f>
        <v>0</v>
      </c>
      <c r="AW29" s="290" t="s">
        <v>167</v>
      </c>
      <c r="AX29" s="290" t="s">
        <v>376</v>
      </c>
      <c r="AY29" s="290" t="s">
        <v>168</v>
      </c>
    </row>
    <row r="30" spans="1:51" s="4" customFormat="1">
      <c r="A30" s="28" t="s">
        <v>106</v>
      </c>
      <c r="B30" s="29"/>
      <c r="C30" s="29"/>
      <c r="D30" s="29"/>
      <c r="E30" s="29"/>
      <c r="F30" s="30"/>
      <c r="G30" s="30"/>
      <c r="H30" s="31"/>
      <c r="I30" s="32"/>
      <c r="J30" s="15"/>
      <c r="K30" s="46"/>
      <c r="L30" s="958"/>
      <c r="M30" s="958"/>
      <c r="N30" s="958"/>
      <c r="O30" s="122"/>
      <c r="P30" s="43"/>
      <c r="Q30" s="959"/>
      <c r="R30" s="45"/>
      <c r="S30" s="46"/>
      <c r="T30" s="958"/>
      <c r="U30" s="960"/>
      <c r="V30" s="128"/>
      <c r="W30" s="48"/>
      <c r="X30" s="961"/>
      <c r="Y30" s="239"/>
      <c r="Z30" s="958"/>
      <c r="AA30" s="958"/>
      <c r="AB30" s="521"/>
      <c r="AC30" s="107"/>
      <c r="AD30" s="107"/>
      <c r="AE30" s="107"/>
      <c r="AF30" s="963"/>
      <c r="AG30" s="181"/>
      <c r="AH30" s="80"/>
      <c r="AI30" s="266"/>
      <c r="AJ30" s="33"/>
      <c r="AK30" s="33"/>
      <c r="AL30" s="33"/>
      <c r="AM30" s="65"/>
      <c r="AN30" s="66"/>
      <c r="AO30" s="83"/>
      <c r="AP30" s="158"/>
      <c r="AQ30" s="211"/>
      <c r="AR30" s="100"/>
      <c r="AS30" s="48"/>
      <c r="AT30" s="49"/>
      <c r="AV30" s="289"/>
      <c r="AW30" s="292"/>
      <c r="AX30" s="292"/>
      <c r="AY30" s="294"/>
    </row>
    <row r="31" spans="1:51" s="4" customFormat="1" ht="12" customHeight="1">
      <c r="A31" s="28" t="s">
        <v>107</v>
      </c>
      <c r="B31" s="29"/>
      <c r="C31" s="29"/>
      <c r="D31" s="29"/>
      <c r="E31" s="29"/>
      <c r="F31" s="30"/>
      <c r="G31" s="30"/>
      <c r="H31" s="31"/>
      <c r="I31" s="32"/>
      <c r="J31" s="15"/>
      <c r="K31" s="46"/>
      <c r="L31" s="958"/>
      <c r="M31" s="958"/>
      <c r="N31" s="958"/>
      <c r="O31" s="122"/>
      <c r="P31" s="43"/>
      <c r="Q31" s="959"/>
      <c r="R31" s="45"/>
      <c r="S31" s="46"/>
      <c r="T31" s="958"/>
      <c r="U31" s="960"/>
      <c r="V31" s="128"/>
      <c r="W31" s="48"/>
      <c r="X31" s="961"/>
      <c r="Y31" s="239"/>
      <c r="Z31" s="958"/>
      <c r="AA31" s="958"/>
      <c r="AB31" s="521"/>
      <c r="AC31" s="107"/>
      <c r="AD31" s="107"/>
      <c r="AE31" s="107"/>
      <c r="AF31" s="963"/>
      <c r="AG31" s="181"/>
      <c r="AH31" s="80"/>
      <c r="AI31" s="284"/>
      <c r="AJ31" s="33"/>
      <c r="AK31" s="33"/>
      <c r="AL31" s="33"/>
      <c r="AM31" s="65"/>
      <c r="AN31" s="66"/>
      <c r="AO31" s="83"/>
      <c r="AP31" s="158"/>
      <c r="AQ31" s="211"/>
      <c r="AR31" s="100"/>
      <c r="AS31" s="48"/>
      <c r="AT31" s="49"/>
      <c r="AV31" s="289"/>
      <c r="AW31" s="292"/>
      <c r="AX31" s="292"/>
      <c r="AY31" s="294"/>
    </row>
    <row r="32" spans="1:51" s="4" customFormat="1">
      <c r="A32" s="28" t="s">
        <v>108</v>
      </c>
      <c r="B32" s="29"/>
      <c r="C32" s="29"/>
      <c r="D32" s="29"/>
      <c r="E32" s="29"/>
      <c r="F32" s="30"/>
      <c r="G32" s="30"/>
      <c r="H32" s="31"/>
      <c r="I32" s="32"/>
      <c r="J32" s="15"/>
      <c r="K32" s="46"/>
      <c r="L32" s="958"/>
      <c r="M32" s="958"/>
      <c r="N32" s="958"/>
      <c r="O32" s="122"/>
      <c r="P32" s="43"/>
      <c r="Q32" s="959"/>
      <c r="R32" s="45"/>
      <c r="S32" s="46"/>
      <c r="T32" s="958"/>
      <c r="U32" s="960"/>
      <c r="V32" s="128"/>
      <c r="W32" s="48"/>
      <c r="X32" s="961"/>
      <c r="Y32" s="239"/>
      <c r="Z32" s="958"/>
      <c r="AA32" s="958"/>
      <c r="AB32" s="521"/>
      <c r="AC32" s="107"/>
      <c r="AD32" s="107"/>
      <c r="AE32" s="107"/>
      <c r="AF32" s="963"/>
      <c r="AG32" s="181"/>
      <c r="AH32" s="80"/>
      <c r="AI32" s="266"/>
      <c r="AJ32" s="33"/>
      <c r="AK32" s="33"/>
      <c r="AL32" s="33"/>
      <c r="AM32" s="65"/>
      <c r="AN32" s="66"/>
      <c r="AO32" s="83"/>
      <c r="AP32" s="158"/>
      <c r="AQ32" s="211"/>
      <c r="AR32" s="100"/>
      <c r="AS32" s="48"/>
      <c r="AT32" s="49"/>
      <c r="AV32" s="287"/>
      <c r="AW32" s="292"/>
      <c r="AX32" s="292"/>
      <c r="AY32" s="294"/>
    </row>
    <row r="33" spans="1:51" s="4" customFormat="1">
      <c r="A33" s="28" t="s">
        <v>109</v>
      </c>
      <c r="B33" s="29"/>
      <c r="C33" s="29"/>
      <c r="D33" s="29"/>
      <c r="E33" s="29"/>
      <c r="F33" s="30"/>
      <c r="G33" s="30"/>
      <c r="H33" s="31"/>
      <c r="I33" s="32"/>
      <c r="J33" s="15"/>
      <c r="K33" s="46"/>
      <c r="L33" s="958"/>
      <c r="M33" s="958"/>
      <c r="N33" s="958"/>
      <c r="O33" s="122"/>
      <c r="P33" s="43"/>
      <c r="Q33" s="959"/>
      <c r="R33" s="45"/>
      <c r="S33" s="46"/>
      <c r="T33" s="958"/>
      <c r="U33" s="960"/>
      <c r="V33" s="128"/>
      <c r="W33" s="48"/>
      <c r="X33" s="961"/>
      <c r="Y33" s="239"/>
      <c r="Z33" s="958"/>
      <c r="AA33" s="958"/>
      <c r="AB33" s="228"/>
      <c r="AC33" s="107"/>
      <c r="AD33" s="107"/>
      <c r="AE33" s="107"/>
      <c r="AF33" s="987"/>
      <c r="AG33" s="181"/>
      <c r="AH33" s="80"/>
      <c r="AI33" s="266"/>
      <c r="AJ33" s="33"/>
      <c r="AK33" s="33"/>
      <c r="AL33" s="33"/>
      <c r="AM33" s="65"/>
      <c r="AN33" s="66"/>
      <c r="AO33" s="83"/>
      <c r="AP33" s="158"/>
      <c r="AQ33" s="211"/>
      <c r="AR33" s="100"/>
      <c r="AS33" s="48"/>
      <c r="AT33" s="49"/>
      <c r="AV33" s="287"/>
      <c r="AW33" s="292"/>
      <c r="AX33" s="292"/>
      <c r="AY33" s="294"/>
    </row>
    <row r="34" spans="1:51" s="4" customFormat="1">
      <c r="A34" s="28" t="s">
        <v>110</v>
      </c>
      <c r="B34" s="29"/>
      <c r="C34" s="29"/>
      <c r="D34" s="29"/>
      <c r="E34" s="29"/>
      <c r="F34" s="30"/>
      <c r="G34" s="30"/>
      <c r="H34" s="31"/>
      <c r="I34" s="32"/>
      <c r="J34" s="15"/>
      <c r="K34" s="46"/>
      <c r="L34" s="958"/>
      <c r="M34" s="958"/>
      <c r="N34" s="958"/>
      <c r="O34" s="122"/>
      <c r="P34" s="43"/>
      <c r="Q34" s="959"/>
      <c r="R34" s="45"/>
      <c r="S34" s="46"/>
      <c r="T34" s="958"/>
      <c r="U34" s="960"/>
      <c r="V34" s="128"/>
      <c r="W34" s="48"/>
      <c r="X34" s="961"/>
      <c r="Y34" s="239"/>
      <c r="Z34" s="958"/>
      <c r="AA34" s="958"/>
      <c r="AB34" s="228"/>
      <c r="AC34" s="107"/>
      <c r="AD34" s="107"/>
      <c r="AE34" s="107"/>
      <c r="AF34" s="987"/>
      <c r="AG34" s="181"/>
      <c r="AH34" s="80"/>
      <c r="AI34" s="266"/>
      <c r="AJ34" s="33"/>
      <c r="AK34" s="33"/>
      <c r="AL34" s="33"/>
      <c r="AM34" s="65"/>
      <c r="AN34" s="66"/>
      <c r="AO34" s="83"/>
      <c r="AP34" s="158"/>
      <c r="AQ34" s="211"/>
      <c r="AR34" s="100"/>
      <c r="AS34" s="48"/>
      <c r="AT34" s="49"/>
      <c r="AV34" s="287"/>
      <c r="AW34" s="292"/>
      <c r="AX34" s="292"/>
      <c r="AY34" s="294"/>
    </row>
    <row r="35" spans="1:51" s="4" customFormat="1">
      <c r="A35" s="28" t="s">
        <v>29</v>
      </c>
      <c r="B35" s="29"/>
      <c r="C35" s="29"/>
      <c r="D35" s="29"/>
      <c r="E35" s="29"/>
      <c r="F35" s="30"/>
      <c r="G35" s="30"/>
      <c r="H35" s="31"/>
      <c r="I35" s="32"/>
      <c r="J35" s="15"/>
      <c r="K35" s="46"/>
      <c r="L35" s="958"/>
      <c r="M35" s="958"/>
      <c r="N35" s="958"/>
      <c r="O35" s="122"/>
      <c r="P35" s="43"/>
      <c r="Q35" s="959"/>
      <c r="R35" s="45"/>
      <c r="S35" s="46"/>
      <c r="T35" s="958"/>
      <c r="U35" s="960"/>
      <c r="V35" s="128"/>
      <c r="W35" s="48"/>
      <c r="X35" s="961"/>
      <c r="Y35" s="239"/>
      <c r="Z35" s="958"/>
      <c r="AA35" s="958"/>
      <c r="AB35" s="228"/>
      <c r="AC35" s="107"/>
      <c r="AD35" s="107"/>
      <c r="AE35" s="107"/>
      <c r="AF35" s="987"/>
      <c r="AG35" s="181"/>
      <c r="AH35" s="80"/>
      <c r="AI35" s="266"/>
      <c r="AJ35" s="33"/>
      <c r="AK35" s="33"/>
      <c r="AL35" s="33"/>
      <c r="AM35" s="65"/>
      <c r="AN35" s="66"/>
      <c r="AO35" s="83"/>
      <c r="AP35" s="158"/>
      <c r="AQ35" s="211"/>
      <c r="AR35" s="100"/>
      <c r="AS35" s="48"/>
      <c r="AT35" s="49"/>
      <c r="AV35" s="287"/>
      <c r="AW35" s="292"/>
      <c r="AX35" s="292"/>
      <c r="AY35" s="294"/>
    </row>
    <row r="36" spans="1:51" s="4" customFormat="1">
      <c r="A36" s="28" t="s">
        <v>28</v>
      </c>
      <c r="B36" s="29"/>
      <c r="C36" s="29"/>
      <c r="D36" s="29"/>
      <c r="E36" s="29"/>
      <c r="F36" s="30"/>
      <c r="G36" s="30"/>
      <c r="H36" s="31"/>
      <c r="I36" s="32"/>
      <c r="J36" s="15"/>
      <c r="K36" s="46"/>
      <c r="L36" s="958"/>
      <c r="M36" s="958"/>
      <c r="N36" s="958"/>
      <c r="O36" s="122"/>
      <c r="P36" s="43"/>
      <c r="Q36" s="959"/>
      <c r="R36" s="9"/>
      <c r="S36" s="46"/>
      <c r="T36" s="958"/>
      <c r="U36" s="958"/>
      <c r="V36" s="128"/>
      <c r="W36" s="48"/>
      <c r="X36" s="961"/>
      <c r="Y36" s="239"/>
      <c r="Z36" s="958"/>
      <c r="AA36" s="958"/>
      <c r="AB36" s="228"/>
      <c r="AC36" s="107"/>
      <c r="AD36" s="107"/>
      <c r="AE36" s="107"/>
      <c r="AF36" s="987"/>
      <c r="AG36" s="181"/>
      <c r="AH36" s="80"/>
      <c r="AI36" s="266"/>
      <c r="AJ36" s="33"/>
      <c r="AK36" s="33"/>
      <c r="AL36" s="33"/>
      <c r="AM36" s="65"/>
      <c r="AN36" s="66"/>
      <c r="AO36" s="83"/>
      <c r="AP36" s="158"/>
      <c r="AQ36" s="211"/>
      <c r="AR36" s="100"/>
      <c r="AS36" s="48"/>
      <c r="AT36" s="49"/>
      <c r="AV36" s="287"/>
      <c r="AW36" s="292"/>
      <c r="AX36" s="292"/>
      <c r="AY36" s="294"/>
    </row>
    <row r="37" spans="1:51" s="4" customFormat="1">
      <c r="A37" s="28" t="s">
        <v>27</v>
      </c>
      <c r="B37" s="29"/>
      <c r="C37" s="29"/>
      <c r="D37" s="29"/>
      <c r="E37" s="29"/>
      <c r="F37" s="30"/>
      <c r="G37" s="30"/>
      <c r="H37" s="31"/>
      <c r="I37" s="32"/>
      <c r="J37" s="15"/>
      <c r="K37" s="46"/>
      <c r="L37" s="958"/>
      <c r="M37" s="958"/>
      <c r="N37" s="958"/>
      <c r="O37" s="122"/>
      <c r="P37" s="43"/>
      <c r="Q37" s="959"/>
      <c r="R37" s="45"/>
      <c r="S37" s="46"/>
      <c r="T37" s="958"/>
      <c r="U37" s="960"/>
      <c r="V37" s="128"/>
      <c r="W37" s="48"/>
      <c r="X37" s="961"/>
      <c r="Y37" s="239"/>
      <c r="Z37" s="958"/>
      <c r="AA37" s="958"/>
      <c r="AB37" s="228"/>
      <c r="AC37" s="107"/>
      <c r="AD37" s="107"/>
      <c r="AE37" s="107"/>
      <c r="AF37" s="987"/>
      <c r="AG37" s="181"/>
      <c r="AH37" s="80"/>
      <c r="AI37" s="266"/>
      <c r="AJ37" s="33"/>
      <c r="AK37" s="33"/>
      <c r="AL37" s="33"/>
      <c r="AM37" s="65"/>
      <c r="AN37" s="66"/>
      <c r="AO37" s="83"/>
      <c r="AP37" s="158"/>
      <c r="AQ37" s="211"/>
      <c r="AR37" s="100"/>
      <c r="AS37" s="48"/>
      <c r="AT37" s="49"/>
      <c r="AV37" s="287"/>
      <c r="AW37" s="292"/>
      <c r="AX37" s="292"/>
      <c r="AY37" s="294"/>
    </row>
    <row r="38" spans="1:51" s="4" customFormat="1">
      <c r="A38" s="28" t="s">
        <v>154</v>
      </c>
      <c r="B38" s="29"/>
      <c r="C38" s="29"/>
      <c r="D38" s="29"/>
      <c r="E38" s="29"/>
      <c r="F38" s="30"/>
      <c r="G38" s="30"/>
      <c r="H38" s="31"/>
      <c r="I38" s="32"/>
      <c r="J38" s="15"/>
      <c r="K38" s="46"/>
      <c r="L38" s="958"/>
      <c r="M38" s="958"/>
      <c r="N38" s="958"/>
      <c r="O38" s="122"/>
      <c r="P38" s="43"/>
      <c r="Q38" s="959"/>
      <c r="R38" s="45"/>
      <c r="S38" s="46"/>
      <c r="T38" s="958"/>
      <c r="U38" s="960"/>
      <c r="V38" s="128"/>
      <c r="W38" s="48"/>
      <c r="X38" s="961"/>
      <c r="Y38" s="239"/>
      <c r="Z38" s="958"/>
      <c r="AA38" s="958"/>
      <c r="AB38" s="228"/>
      <c r="AC38" s="107"/>
      <c r="AD38" s="107"/>
      <c r="AE38" s="107"/>
      <c r="AF38" s="987"/>
      <c r="AG38" s="181"/>
      <c r="AH38" s="80"/>
      <c r="AI38" s="266"/>
      <c r="AJ38" s="33"/>
      <c r="AK38" s="33"/>
      <c r="AL38" s="33"/>
      <c r="AM38" s="65"/>
      <c r="AN38" s="66"/>
      <c r="AO38" s="83"/>
      <c r="AP38" s="158"/>
      <c r="AQ38" s="211"/>
      <c r="AR38" s="100"/>
      <c r="AS38" s="48"/>
      <c r="AT38" s="49"/>
      <c r="AV38" s="287"/>
      <c r="AW38" s="292"/>
      <c r="AX38" s="292"/>
      <c r="AY38" s="294"/>
    </row>
    <row r="39" spans="1:51" s="4" customFormat="1" ht="13.5" thickBot="1">
      <c r="A39" s="28" t="s">
        <v>155</v>
      </c>
      <c r="B39" s="29"/>
      <c r="C39" s="29"/>
      <c r="D39" s="29"/>
      <c r="E39" s="29"/>
      <c r="F39" s="30"/>
      <c r="G39" s="30"/>
      <c r="H39" s="31"/>
      <c r="I39" s="32"/>
      <c r="J39" s="15"/>
      <c r="K39" s="46"/>
      <c r="L39" s="958"/>
      <c r="M39" s="958"/>
      <c r="N39" s="958"/>
      <c r="O39" s="122"/>
      <c r="P39" s="43"/>
      <c r="Q39" s="959"/>
      <c r="R39" s="45"/>
      <c r="S39" s="46"/>
      <c r="T39" s="958"/>
      <c r="U39" s="960"/>
      <c r="V39" s="128"/>
      <c r="W39" s="48"/>
      <c r="X39" s="961"/>
      <c r="Y39" s="239"/>
      <c r="Z39" s="958"/>
      <c r="AA39" s="958"/>
      <c r="AB39" s="228"/>
      <c r="AC39" s="107"/>
      <c r="AD39" s="107"/>
      <c r="AE39" s="107"/>
      <c r="AF39" s="987"/>
      <c r="AG39" s="181"/>
      <c r="AH39" s="80"/>
      <c r="AI39" s="266"/>
      <c r="AJ39" s="33"/>
      <c r="AK39" s="33"/>
      <c r="AL39" s="33"/>
      <c r="AM39" s="65"/>
      <c r="AN39" s="66"/>
      <c r="AO39" s="83"/>
      <c r="AP39" s="158"/>
      <c r="AQ39" s="211"/>
      <c r="AR39" s="100"/>
      <c r="AS39" s="48"/>
      <c r="AT39" s="49"/>
      <c r="AV39" s="288"/>
      <c r="AW39" s="328"/>
      <c r="AX39" s="328"/>
      <c r="AY39" s="329"/>
    </row>
    <row r="40" spans="1:51" s="4" customFormat="1">
      <c r="A40" s="28" t="s">
        <v>156</v>
      </c>
      <c r="B40" s="29"/>
      <c r="C40" s="29"/>
      <c r="D40" s="29"/>
      <c r="E40" s="29"/>
      <c r="F40" s="30"/>
      <c r="G40" s="30"/>
      <c r="H40" s="31"/>
      <c r="I40" s="32"/>
      <c r="J40" s="15"/>
      <c r="K40" s="46"/>
      <c r="L40" s="958"/>
      <c r="M40" s="958"/>
      <c r="N40" s="958"/>
      <c r="O40" s="122"/>
      <c r="P40" s="43"/>
      <c r="Q40" s="959"/>
      <c r="R40" s="45"/>
      <c r="S40" s="46"/>
      <c r="T40" s="958"/>
      <c r="U40" s="960"/>
      <c r="V40" s="128"/>
      <c r="W40" s="48"/>
      <c r="X40" s="961"/>
      <c r="Y40" s="239"/>
      <c r="Z40" s="958"/>
      <c r="AA40" s="958"/>
      <c r="AB40" s="228"/>
      <c r="AC40" s="107"/>
      <c r="AD40" s="107"/>
      <c r="AE40" s="107"/>
      <c r="AF40" s="987"/>
      <c r="AG40" s="181"/>
      <c r="AH40" s="80"/>
      <c r="AI40" s="266"/>
      <c r="AJ40" s="33"/>
      <c r="AK40" s="33"/>
      <c r="AL40" s="33"/>
      <c r="AM40" s="67"/>
      <c r="AN40" s="66"/>
      <c r="AO40" s="83"/>
      <c r="AP40" s="158"/>
      <c r="AQ40" s="211"/>
      <c r="AR40" s="100"/>
      <c r="AS40" s="48"/>
      <c r="AT40" s="49"/>
      <c r="AV40" s="9"/>
      <c r="AW40" s="541"/>
      <c r="AX40" s="541"/>
      <c r="AY40" s="541"/>
    </row>
    <row r="41" spans="1:51" s="4" customFormat="1">
      <c r="A41" s="28" t="s">
        <v>169</v>
      </c>
      <c r="B41" s="29"/>
      <c r="C41" s="29"/>
      <c r="D41" s="29"/>
      <c r="E41" s="29"/>
      <c r="F41" s="30"/>
      <c r="G41" s="30"/>
      <c r="H41" s="31"/>
      <c r="I41" s="32"/>
      <c r="J41" s="15"/>
      <c r="K41" s="46"/>
      <c r="L41" s="958"/>
      <c r="M41" s="958"/>
      <c r="N41" s="958"/>
      <c r="O41" s="122"/>
      <c r="P41" s="43"/>
      <c r="Q41" s="959"/>
      <c r="R41" s="45"/>
      <c r="S41" s="46"/>
      <c r="T41" s="958"/>
      <c r="U41" s="960"/>
      <c r="V41" s="128"/>
      <c r="W41" s="48"/>
      <c r="X41" s="961"/>
      <c r="Y41" s="239"/>
      <c r="Z41" s="958"/>
      <c r="AA41" s="958"/>
      <c r="AB41" s="228"/>
      <c r="AC41" s="107"/>
      <c r="AD41" s="107"/>
      <c r="AE41" s="107"/>
      <c r="AF41" s="987"/>
      <c r="AG41" s="181"/>
      <c r="AH41" s="80"/>
      <c r="AI41" s="266"/>
      <c r="AJ41" s="33"/>
      <c r="AK41" s="33"/>
      <c r="AL41" s="33"/>
      <c r="AM41" s="67"/>
      <c r="AN41" s="66"/>
      <c r="AO41" s="83"/>
      <c r="AP41" s="158"/>
      <c r="AQ41" s="211"/>
      <c r="AR41" s="100"/>
      <c r="AS41" s="48"/>
      <c r="AT41" s="49"/>
      <c r="AV41" s="9"/>
      <c r="AW41" s="206"/>
      <c r="AX41" s="206"/>
      <c r="AY41" s="206"/>
    </row>
    <row r="42" spans="1:51" s="4" customFormat="1" ht="13.5" thickBot="1">
      <c r="A42" s="28" t="s">
        <v>170</v>
      </c>
      <c r="B42" s="35"/>
      <c r="C42" s="35"/>
      <c r="D42" s="35"/>
      <c r="E42" s="35"/>
      <c r="F42" s="36"/>
      <c r="G42" s="36"/>
      <c r="H42" s="37"/>
      <c r="I42" s="38"/>
      <c r="J42" s="39"/>
      <c r="K42" s="52"/>
      <c r="L42" s="53"/>
      <c r="M42" s="53"/>
      <c r="N42" s="53"/>
      <c r="O42" s="964"/>
      <c r="P42" s="965"/>
      <c r="Q42" s="966"/>
      <c r="R42" s="51"/>
      <c r="S42" s="52"/>
      <c r="T42" s="53"/>
      <c r="U42" s="101"/>
      <c r="V42" s="129"/>
      <c r="W42" s="54"/>
      <c r="X42" s="56"/>
      <c r="Y42" s="240"/>
      <c r="Z42" s="53"/>
      <c r="AA42" s="53"/>
      <c r="AB42" s="229"/>
      <c r="AC42" s="109"/>
      <c r="AD42" s="109"/>
      <c r="AE42" s="109"/>
      <c r="AF42" s="988"/>
      <c r="AG42" s="181"/>
      <c r="AH42" s="81"/>
      <c r="AI42" s="268"/>
      <c r="AJ42" s="40"/>
      <c r="AK42" s="40"/>
      <c r="AL42" s="40"/>
      <c r="AM42" s="282"/>
      <c r="AN42" s="283"/>
      <c r="AO42" s="83"/>
      <c r="AP42" s="159"/>
      <c r="AQ42" s="214"/>
      <c r="AR42" s="103"/>
      <c r="AS42" s="54"/>
      <c r="AT42" s="55"/>
      <c r="AV42" s="25"/>
      <c r="AW42" s="9"/>
      <c r="AX42" s="9"/>
      <c r="AY42" s="9"/>
    </row>
    <row r="43" spans="1:51" ht="11.25" customHeight="1" thickBot="1">
      <c r="A43" s="94"/>
      <c r="B43" s="95"/>
      <c r="C43" s="94"/>
      <c r="D43" s="94"/>
      <c r="E43" s="94"/>
      <c r="F43" s="94"/>
      <c r="G43" s="94"/>
      <c r="H43" s="94"/>
      <c r="I43" s="94"/>
      <c r="J43" s="94"/>
      <c r="K43" s="94"/>
      <c r="L43" s="94"/>
      <c r="M43" s="94"/>
      <c r="N43" s="94"/>
      <c r="O43" s="123"/>
      <c r="P43" s="94"/>
      <c r="Q43" s="94"/>
      <c r="R43" s="94"/>
      <c r="S43" s="94"/>
      <c r="T43" s="94"/>
      <c r="U43" s="94"/>
      <c r="V43" s="130"/>
      <c r="W43" s="94"/>
      <c r="X43" s="94"/>
      <c r="Y43" s="94"/>
      <c r="Z43" s="94"/>
      <c r="AA43" s="94"/>
      <c r="AB43" s="94"/>
      <c r="AC43" s="110"/>
      <c r="AD43" s="110"/>
      <c r="AE43" s="187"/>
      <c r="AF43" s="150"/>
      <c r="AH43" s="96"/>
      <c r="AI43" s="94"/>
      <c r="AJ43" s="94"/>
      <c r="AK43" s="245"/>
      <c r="AL43" s="245"/>
      <c r="AP43" s="160"/>
      <c r="AQ43" s="212"/>
      <c r="AR43" s="161"/>
      <c r="AS43" s="94"/>
      <c r="AT43" s="94"/>
      <c r="AV43" s="25"/>
    </row>
    <row r="44" spans="1:51" ht="18" hidden="1">
      <c r="A44" s="69" t="s">
        <v>37</v>
      </c>
      <c r="W44" s="70"/>
      <c r="X44" s="70"/>
      <c r="Y44" s="70"/>
      <c r="AE44" s="70"/>
      <c r="AF44" s="150"/>
      <c r="AS44" s="115"/>
      <c r="AV44" s="25"/>
    </row>
    <row r="45" spans="1:51" s="71" customFormat="1" ht="25.5" hidden="1">
      <c r="A45" s="72" t="s">
        <v>42</v>
      </c>
      <c r="B45" s="72" t="s">
        <v>370</v>
      </c>
      <c r="C45" s="140" t="s">
        <v>55</v>
      </c>
      <c r="D45" s="140" t="s">
        <v>58</v>
      </c>
      <c r="E45" s="140"/>
      <c r="F45" s="140" t="s">
        <v>59</v>
      </c>
      <c r="G45" s="140"/>
      <c r="H45" s="140" t="s">
        <v>99</v>
      </c>
      <c r="I45" s="87" t="s">
        <v>64</v>
      </c>
      <c r="J45" s="72"/>
      <c r="K45" s="162" t="s">
        <v>54</v>
      </c>
      <c r="L45" s="195"/>
      <c r="N45" s="134"/>
      <c r="O45" s="134"/>
      <c r="P45" s="134"/>
      <c r="Q45" s="134"/>
      <c r="R45" s="134"/>
      <c r="S45" s="134"/>
      <c r="T45" s="134"/>
      <c r="AA45" s="233"/>
      <c r="AC45" s="116"/>
      <c r="AD45" s="116"/>
      <c r="AF45" s="151"/>
      <c r="AG45" s="178"/>
      <c r="AJ45" s="82"/>
      <c r="AK45" s="247"/>
      <c r="AL45" s="247"/>
      <c r="AO45" s="173"/>
      <c r="AV45" s="25"/>
      <c r="AW45" s="9"/>
      <c r="AX45" s="9"/>
      <c r="AY45" s="9"/>
    </row>
    <row r="46" spans="1:51" hidden="1">
      <c r="A46" s="189" t="s">
        <v>74</v>
      </c>
      <c r="B46" s="112" t="s">
        <v>76</v>
      </c>
      <c r="C46" s="141">
        <v>1022949.2</v>
      </c>
      <c r="D46" s="146"/>
      <c r="E46" s="142"/>
      <c r="F46" s="142"/>
      <c r="G46" s="86"/>
      <c r="H46" s="86"/>
      <c r="I46" s="201">
        <f t="shared" ref="I46:I72" si="1">SUM(C46:H46)</f>
        <v>1022949.2</v>
      </c>
      <c r="J46" s="105"/>
      <c r="K46" s="1939"/>
      <c r="L46" s="1940"/>
      <c r="N46" s="132"/>
      <c r="O46" s="132"/>
      <c r="P46" s="132"/>
      <c r="Q46" s="133"/>
      <c r="R46" s="132"/>
      <c r="S46" s="132"/>
      <c r="T46" s="114"/>
      <c r="AH46" s="9"/>
      <c r="AJ46" s="70"/>
      <c r="AK46" s="246"/>
      <c r="AL46" s="246"/>
      <c r="AM46" s="9"/>
      <c r="AN46" s="9"/>
      <c r="AO46" s="70"/>
      <c r="AR46" s="70"/>
      <c r="AU46" s="25"/>
      <c r="AV46" s="25"/>
    </row>
    <row r="47" spans="1:51" hidden="1">
      <c r="A47" s="189" t="s">
        <v>85</v>
      </c>
      <c r="B47" s="112" t="s">
        <v>39</v>
      </c>
      <c r="C47" s="141">
        <f>-20000</f>
        <v>-20000</v>
      </c>
      <c r="D47" s="146"/>
      <c r="E47" s="142"/>
      <c r="F47" s="142"/>
      <c r="G47" s="86"/>
      <c r="H47" s="86"/>
      <c r="I47" s="201">
        <f t="shared" si="1"/>
        <v>-20000</v>
      </c>
      <c r="J47" s="105"/>
      <c r="K47" s="299" t="s">
        <v>194</v>
      </c>
      <c r="L47" s="300"/>
      <c r="N47" s="132"/>
      <c r="O47" s="132"/>
      <c r="P47" s="132"/>
      <c r="Q47" s="133"/>
      <c r="R47" s="132"/>
      <c r="S47" s="132"/>
      <c r="T47" s="114"/>
      <c r="AH47" s="9"/>
      <c r="AJ47" s="70"/>
      <c r="AK47" s="246"/>
      <c r="AL47" s="246"/>
      <c r="AM47" s="9"/>
      <c r="AN47" s="9"/>
      <c r="AO47" s="70"/>
      <c r="AR47" s="70"/>
      <c r="AU47" s="25"/>
      <c r="AV47" s="25"/>
    </row>
    <row r="48" spans="1:51" hidden="1">
      <c r="A48" s="189" t="s">
        <v>85</v>
      </c>
      <c r="B48" s="112" t="s">
        <v>39</v>
      </c>
      <c r="C48" s="141">
        <f>-10000</f>
        <v>-10000</v>
      </c>
      <c r="D48" s="146"/>
      <c r="E48" s="142"/>
      <c r="F48" s="142"/>
      <c r="G48" s="86"/>
      <c r="H48" s="86"/>
      <c r="I48" s="201">
        <f t="shared" si="1"/>
        <v>-10000</v>
      </c>
      <c r="J48" s="105"/>
      <c r="K48" s="299" t="s">
        <v>204</v>
      </c>
      <c r="L48" s="300"/>
      <c r="N48" s="132"/>
      <c r="O48" s="132"/>
      <c r="P48" s="132"/>
      <c r="Q48" s="133"/>
      <c r="R48" s="132"/>
      <c r="S48" s="132"/>
      <c r="T48" s="114"/>
      <c r="AH48" s="9"/>
      <c r="AJ48" s="70"/>
      <c r="AK48" s="246"/>
      <c r="AL48" s="246"/>
      <c r="AM48" s="9"/>
      <c r="AN48" s="9"/>
      <c r="AO48" s="70"/>
      <c r="AR48" s="70"/>
      <c r="AU48" s="25"/>
      <c r="AV48" s="25"/>
    </row>
    <row r="49" spans="1:48" hidden="1">
      <c r="A49" s="189" t="s">
        <v>85</v>
      </c>
      <c r="B49" s="112" t="s">
        <v>39</v>
      </c>
      <c r="C49" s="141">
        <f>-67500</f>
        <v>-67500</v>
      </c>
      <c r="D49" s="146"/>
      <c r="E49" s="142"/>
      <c r="F49" s="142"/>
      <c r="G49" s="86"/>
      <c r="H49" s="86"/>
      <c r="I49" s="201">
        <f t="shared" si="1"/>
        <v>-67500</v>
      </c>
      <c r="J49" s="105"/>
      <c r="K49" s="1939" t="s">
        <v>195</v>
      </c>
      <c r="L49" s="1940"/>
      <c r="N49" s="132"/>
      <c r="O49" s="132"/>
      <c r="P49" s="132"/>
      <c r="Q49" s="133"/>
      <c r="R49" s="132"/>
      <c r="S49" s="132"/>
      <c r="T49" s="114"/>
      <c r="AH49" s="9"/>
      <c r="AJ49" s="70"/>
      <c r="AK49" s="246"/>
      <c r="AL49" s="246"/>
      <c r="AM49" s="9"/>
      <c r="AN49" s="9"/>
      <c r="AO49" s="70"/>
      <c r="AR49" s="70"/>
      <c r="AU49" s="25"/>
      <c r="AV49" s="25"/>
    </row>
    <row r="50" spans="1:48" hidden="1">
      <c r="A50" s="189" t="s">
        <v>85</v>
      </c>
      <c r="B50" s="112" t="s">
        <v>39</v>
      </c>
      <c r="C50" s="141">
        <v>-39300</v>
      </c>
      <c r="D50" s="146"/>
      <c r="E50" s="142"/>
      <c r="F50" s="142"/>
      <c r="G50" s="86"/>
      <c r="H50" s="86"/>
      <c r="I50" s="201">
        <f t="shared" si="1"/>
        <v>-39300</v>
      </c>
      <c r="J50" s="105"/>
      <c r="K50" s="1939" t="s">
        <v>205</v>
      </c>
      <c r="L50" s="1940"/>
      <c r="N50" s="132"/>
      <c r="O50" s="132"/>
      <c r="P50" s="132"/>
      <c r="Q50" s="133"/>
      <c r="R50" s="132"/>
      <c r="S50" s="132"/>
      <c r="T50" s="114"/>
      <c r="AH50" s="9"/>
      <c r="AJ50" s="70"/>
      <c r="AK50" s="246"/>
      <c r="AL50" s="246"/>
      <c r="AM50" s="9"/>
      <c r="AN50" s="9"/>
      <c r="AO50" s="70"/>
      <c r="AR50" s="70"/>
      <c r="AU50" s="25"/>
      <c r="AV50" s="25"/>
    </row>
    <row r="51" spans="1:48" hidden="1">
      <c r="A51" s="189" t="s">
        <v>85</v>
      </c>
      <c r="B51" s="112" t="s">
        <v>39</v>
      </c>
      <c r="C51" s="141">
        <v>18150</v>
      </c>
      <c r="D51" s="146"/>
      <c r="E51" s="142"/>
      <c r="F51" s="142"/>
      <c r="G51" s="86"/>
      <c r="H51" s="86"/>
      <c r="I51" s="201">
        <f t="shared" si="1"/>
        <v>18150</v>
      </c>
      <c r="J51" s="105"/>
      <c r="K51" s="199" t="s">
        <v>203</v>
      </c>
      <c r="L51" s="200"/>
      <c r="N51" s="132"/>
      <c r="O51" s="132"/>
      <c r="P51" s="132"/>
      <c r="Q51" s="133"/>
      <c r="R51" s="132"/>
      <c r="S51" s="132"/>
      <c r="T51" s="114"/>
      <c r="AH51" s="9"/>
      <c r="AJ51" s="70"/>
      <c r="AK51" s="246"/>
      <c r="AL51" s="246"/>
      <c r="AM51" s="9"/>
      <c r="AN51" s="9"/>
      <c r="AO51" s="70"/>
      <c r="AR51" s="70"/>
      <c r="AU51" s="25"/>
      <c r="AV51" s="25"/>
    </row>
    <row r="52" spans="1:48" hidden="1">
      <c r="A52" s="189" t="s">
        <v>85</v>
      </c>
      <c r="B52" s="112" t="s">
        <v>39</v>
      </c>
      <c r="C52" s="141">
        <v>-28500</v>
      </c>
      <c r="D52" s="146"/>
      <c r="E52" s="142"/>
      <c r="F52" s="142"/>
      <c r="G52" s="86"/>
      <c r="H52" s="86"/>
      <c r="I52" s="201">
        <f t="shared" si="1"/>
        <v>-28500</v>
      </c>
      <c r="J52" s="105"/>
      <c r="K52" s="199" t="s">
        <v>206</v>
      </c>
      <c r="L52" s="200"/>
      <c r="N52" s="132"/>
      <c r="O52" s="132"/>
      <c r="P52" s="132"/>
      <c r="Q52" s="133"/>
      <c r="R52" s="132"/>
      <c r="S52" s="132"/>
      <c r="T52" s="114"/>
      <c r="AH52" s="9"/>
      <c r="AJ52" s="70"/>
      <c r="AK52" s="246"/>
      <c r="AL52" s="246"/>
      <c r="AM52" s="9"/>
      <c r="AN52" s="9"/>
      <c r="AO52" s="70"/>
      <c r="AR52" s="70"/>
      <c r="AU52" s="25"/>
      <c r="AV52" s="25"/>
    </row>
    <row r="53" spans="1:48" hidden="1">
      <c r="A53" s="189" t="s">
        <v>85</v>
      </c>
      <c r="B53" s="112" t="s">
        <v>39</v>
      </c>
      <c r="C53" s="141">
        <v>65235</v>
      </c>
      <c r="D53" s="146"/>
      <c r="E53" s="142"/>
      <c r="F53" s="142"/>
      <c r="G53" s="86"/>
      <c r="H53" s="86"/>
      <c r="I53" s="201">
        <f t="shared" si="1"/>
        <v>65235</v>
      </c>
      <c r="J53" s="105"/>
      <c r="K53" s="199" t="s">
        <v>234</v>
      </c>
      <c r="L53" s="200"/>
      <c r="N53" s="132"/>
      <c r="O53" s="132"/>
      <c r="P53" s="132"/>
      <c r="Q53" s="133"/>
      <c r="R53" s="132"/>
      <c r="S53" s="132"/>
      <c r="T53" s="114"/>
      <c r="AH53" s="9"/>
      <c r="AJ53" s="70"/>
      <c r="AK53" s="246"/>
      <c r="AL53" s="246"/>
      <c r="AM53" s="9"/>
      <c r="AN53" s="9"/>
      <c r="AO53" s="70"/>
      <c r="AR53" s="70"/>
      <c r="AU53" s="25"/>
      <c r="AV53" s="25"/>
    </row>
    <row r="54" spans="1:48" hidden="1">
      <c r="A54" s="189" t="s">
        <v>85</v>
      </c>
      <c r="B54" s="112" t="s">
        <v>39</v>
      </c>
      <c r="C54" s="141">
        <v>4369</v>
      </c>
      <c r="D54" s="146"/>
      <c r="E54" s="142"/>
      <c r="F54" s="142"/>
      <c r="G54" s="86"/>
      <c r="H54" s="86"/>
      <c r="I54" s="201">
        <f t="shared" si="1"/>
        <v>4369</v>
      </c>
      <c r="J54" s="105"/>
      <c r="K54" s="199" t="s">
        <v>251</v>
      </c>
      <c r="L54" s="200"/>
      <c r="N54" s="132"/>
      <c r="O54" s="132"/>
      <c r="P54" s="132"/>
      <c r="Q54" s="133"/>
      <c r="R54" s="132"/>
      <c r="S54" s="132"/>
      <c r="T54" s="114"/>
      <c r="AH54" s="9"/>
      <c r="AJ54" s="70"/>
      <c r="AK54" s="246"/>
      <c r="AL54" s="246"/>
      <c r="AM54" s="9"/>
      <c r="AN54" s="9"/>
      <c r="AO54" s="70"/>
      <c r="AR54" s="70"/>
      <c r="AU54" s="25"/>
      <c r="AV54" s="25"/>
    </row>
    <row r="55" spans="1:48" hidden="1">
      <c r="A55" s="189" t="s">
        <v>87</v>
      </c>
      <c r="B55" s="112" t="s">
        <v>39</v>
      </c>
      <c r="C55" s="141">
        <v>-200000</v>
      </c>
      <c r="D55" s="146"/>
      <c r="E55" s="142"/>
      <c r="F55" s="142"/>
      <c r="G55" s="86"/>
      <c r="H55" s="86"/>
      <c r="I55" s="201">
        <f t="shared" si="1"/>
        <v>-200000</v>
      </c>
      <c r="J55" s="105"/>
      <c r="K55" s="199" t="s">
        <v>247</v>
      </c>
      <c r="L55" s="200"/>
      <c r="N55" s="132"/>
      <c r="O55" s="132"/>
      <c r="P55" s="132"/>
      <c r="Q55" s="133"/>
      <c r="R55" s="132"/>
      <c r="S55" s="132"/>
      <c r="T55" s="114"/>
      <c r="AH55" s="9"/>
      <c r="AJ55" s="70"/>
      <c r="AK55" s="246"/>
      <c r="AL55" s="246"/>
      <c r="AM55" s="9"/>
      <c r="AN55" s="9"/>
      <c r="AO55" s="70"/>
      <c r="AR55" s="70"/>
      <c r="AU55" s="25"/>
      <c r="AV55" s="25"/>
    </row>
    <row r="56" spans="1:48" hidden="1">
      <c r="A56" s="189" t="s">
        <v>78</v>
      </c>
      <c r="B56" s="112" t="s">
        <v>76</v>
      </c>
      <c r="C56" s="141">
        <v>3395.6</v>
      </c>
      <c r="D56" s="146"/>
      <c r="E56" s="142"/>
      <c r="F56" s="142"/>
      <c r="G56" s="86"/>
      <c r="H56" s="86"/>
      <c r="I56" s="201">
        <f t="shared" si="1"/>
        <v>3395.6</v>
      </c>
      <c r="J56" s="105"/>
      <c r="K56" s="199"/>
      <c r="L56" s="200"/>
      <c r="N56" s="132"/>
      <c r="O56" s="132"/>
      <c r="P56" s="132"/>
      <c r="Q56" s="133"/>
      <c r="R56" s="132"/>
      <c r="S56" s="132"/>
      <c r="T56" s="114"/>
      <c r="AH56" s="9"/>
      <c r="AJ56" s="70"/>
      <c r="AK56" s="246"/>
      <c r="AL56" s="246"/>
      <c r="AM56" s="9"/>
      <c r="AN56" s="9"/>
      <c r="AO56" s="70"/>
      <c r="AR56" s="70"/>
      <c r="AU56" s="25"/>
    </row>
    <row r="57" spans="1:48" hidden="1">
      <c r="A57" s="189" t="s">
        <v>78</v>
      </c>
      <c r="B57" s="112" t="s">
        <v>41</v>
      </c>
      <c r="C57" s="141">
        <v>3900</v>
      </c>
      <c r="D57" s="146"/>
      <c r="E57" s="142"/>
      <c r="F57" s="142"/>
      <c r="G57" s="86"/>
      <c r="H57" s="86"/>
      <c r="I57" s="201">
        <f t="shared" si="1"/>
        <v>3900</v>
      </c>
      <c r="J57" s="105"/>
      <c r="K57" s="199" t="s">
        <v>202</v>
      </c>
      <c r="L57" s="200"/>
      <c r="N57" s="132"/>
      <c r="O57" s="132"/>
      <c r="P57" s="132"/>
      <c r="Q57" s="133"/>
      <c r="R57" s="132"/>
      <c r="S57" s="132"/>
      <c r="T57" s="114"/>
      <c r="AH57" s="9"/>
      <c r="AJ57" s="70"/>
      <c r="AK57" s="246"/>
      <c r="AL57" s="246"/>
      <c r="AM57" s="9"/>
      <c r="AN57" s="9"/>
      <c r="AO57" s="70"/>
      <c r="AR57" s="70"/>
      <c r="AU57" s="25"/>
      <c r="AV57" s="25"/>
    </row>
    <row r="58" spans="1:48" hidden="1">
      <c r="A58" s="189" t="s">
        <v>78</v>
      </c>
      <c r="B58" s="112" t="s">
        <v>41</v>
      </c>
      <c r="C58" s="141">
        <v>18000</v>
      </c>
      <c r="D58" s="146"/>
      <c r="E58" s="142"/>
      <c r="F58" s="142"/>
      <c r="G58" s="86"/>
      <c r="H58" s="86"/>
      <c r="I58" s="201">
        <f t="shared" si="1"/>
        <v>18000</v>
      </c>
      <c r="J58" s="105"/>
      <c r="K58" s="199" t="s">
        <v>201</v>
      </c>
      <c r="L58" s="200"/>
      <c r="N58" s="132"/>
      <c r="O58" s="132"/>
      <c r="P58" s="132"/>
      <c r="Q58" s="133"/>
      <c r="R58" s="132"/>
      <c r="S58" s="132"/>
      <c r="T58" s="114"/>
      <c r="AH58" s="9"/>
      <c r="AJ58" s="70"/>
      <c r="AK58" s="246"/>
      <c r="AL58" s="246"/>
      <c r="AM58" s="9"/>
      <c r="AN58" s="9"/>
      <c r="AO58" s="70"/>
      <c r="AR58" s="70"/>
      <c r="AU58" s="25"/>
      <c r="AV58" s="25"/>
    </row>
    <row r="59" spans="1:48" hidden="1">
      <c r="A59" s="189" t="s">
        <v>191</v>
      </c>
      <c r="B59" s="112" t="s">
        <v>41</v>
      </c>
      <c r="C59" s="141">
        <v>1600</v>
      </c>
      <c r="D59" s="146"/>
      <c r="E59" s="142"/>
      <c r="F59" s="142"/>
      <c r="G59" s="86"/>
      <c r="H59" s="86"/>
      <c r="I59" s="201">
        <f t="shared" si="1"/>
        <v>1600</v>
      </c>
      <c r="J59" s="105"/>
      <c r="K59" s="199"/>
      <c r="L59" s="200"/>
      <c r="N59" s="132"/>
      <c r="O59" s="132"/>
      <c r="P59" s="132"/>
      <c r="Q59" s="133"/>
      <c r="R59" s="132"/>
      <c r="S59" s="132"/>
      <c r="T59" s="114"/>
      <c r="AH59" s="9"/>
      <c r="AJ59" s="70"/>
      <c r="AK59" s="246"/>
      <c r="AL59" s="246"/>
      <c r="AM59" s="9"/>
      <c r="AN59" s="9"/>
      <c r="AO59" s="70"/>
      <c r="AR59" s="70"/>
      <c r="AU59" s="25"/>
      <c r="AV59" s="25"/>
    </row>
    <row r="60" spans="1:48" hidden="1">
      <c r="A60" s="189" t="s">
        <v>165</v>
      </c>
      <c r="B60" s="112" t="s">
        <v>39</v>
      </c>
      <c r="C60" s="141">
        <v>10500</v>
      </c>
      <c r="D60" s="146"/>
      <c r="E60" s="142"/>
      <c r="F60" s="142"/>
      <c r="G60" s="86"/>
      <c r="H60" s="86"/>
      <c r="I60" s="201">
        <f t="shared" si="1"/>
        <v>10500</v>
      </c>
      <c r="J60" s="105"/>
      <c r="K60" s="1939" t="s">
        <v>166</v>
      </c>
      <c r="L60" s="1940"/>
      <c r="N60" s="132"/>
      <c r="O60" s="132"/>
      <c r="P60" s="132"/>
      <c r="Q60" s="133"/>
      <c r="R60" s="132"/>
      <c r="S60" s="132"/>
      <c r="T60" s="114"/>
      <c r="AH60" s="9"/>
      <c r="AJ60" s="70"/>
      <c r="AK60" s="246"/>
      <c r="AL60" s="246"/>
      <c r="AM60" s="9"/>
      <c r="AN60" s="9"/>
      <c r="AO60" s="70"/>
      <c r="AR60" s="70"/>
      <c r="AU60" s="25"/>
      <c r="AV60" s="25"/>
    </row>
    <row r="61" spans="1:48" hidden="1">
      <c r="A61" s="189" t="s">
        <v>165</v>
      </c>
      <c r="B61" s="112" t="s">
        <v>38</v>
      </c>
      <c r="C61" s="141">
        <f>100000+20000+20000</f>
        <v>140000</v>
      </c>
      <c r="D61" s="146"/>
      <c r="E61" s="142"/>
      <c r="F61" s="142"/>
      <c r="G61" s="86"/>
      <c r="H61" s="86"/>
      <c r="I61" s="201">
        <f t="shared" si="1"/>
        <v>140000</v>
      </c>
      <c r="J61" s="105"/>
      <c r="K61" s="1939" t="s">
        <v>199</v>
      </c>
      <c r="L61" s="1940"/>
      <c r="N61" s="132"/>
      <c r="O61" s="132"/>
      <c r="P61" s="132"/>
      <c r="Q61" s="133"/>
      <c r="R61" s="132"/>
      <c r="S61" s="132"/>
      <c r="T61" s="114"/>
      <c r="AH61" s="9"/>
      <c r="AJ61" s="70"/>
      <c r="AK61" s="246"/>
      <c r="AL61" s="246"/>
      <c r="AM61" s="9"/>
      <c r="AN61" s="9"/>
      <c r="AO61" s="70"/>
      <c r="AR61" s="70"/>
      <c r="AU61" s="25"/>
      <c r="AV61" s="25"/>
    </row>
    <row r="62" spans="1:48" hidden="1">
      <c r="A62" s="189" t="s">
        <v>165</v>
      </c>
      <c r="B62" s="112" t="s">
        <v>39</v>
      </c>
      <c r="C62" s="141">
        <f>25500+25500</f>
        <v>51000</v>
      </c>
      <c r="D62" s="146"/>
      <c r="E62" s="142"/>
      <c r="F62" s="142"/>
      <c r="G62" s="86"/>
      <c r="H62" s="86"/>
      <c r="I62" s="201">
        <f t="shared" si="1"/>
        <v>51000</v>
      </c>
      <c r="J62" s="105"/>
      <c r="K62" s="199" t="s">
        <v>193</v>
      </c>
      <c r="L62" s="200"/>
      <c r="N62" s="132"/>
      <c r="O62" s="132"/>
      <c r="P62" s="132"/>
      <c r="Q62" s="133"/>
      <c r="R62" s="132"/>
      <c r="S62" s="132"/>
      <c r="T62" s="114"/>
      <c r="AH62" s="9"/>
      <c r="AJ62" s="70"/>
      <c r="AK62" s="246"/>
      <c r="AL62" s="246"/>
      <c r="AM62" s="9"/>
      <c r="AN62" s="9"/>
      <c r="AO62" s="70"/>
      <c r="AR62" s="70"/>
      <c r="AU62" s="25"/>
      <c r="AV62" s="25"/>
    </row>
    <row r="63" spans="1:48" hidden="1">
      <c r="A63" s="189" t="s">
        <v>165</v>
      </c>
      <c r="B63" s="112" t="s">
        <v>39</v>
      </c>
      <c r="C63" s="141">
        <f>25500+25500</f>
        <v>51000</v>
      </c>
      <c r="D63" s="146"/>
      <c r="E63" s="142"/>
      <c r="F63" s="142"/>
      <c r="G63" s="86"/>
      <c r="H63" s="86"/>
      <c r="I63" s="201">
        <f t="shared" si="1"/>
        <v>51000</v>
      </c>
      <c r="J63" s="105"/>
      <c r="K63" s="199" t="s">
        <v>114</v>
      </c>
      <c r="L63" s="200"/>
      <c r="N63" s="132"/>
      <c r="O63" s="132"/>
      <c r="P63" s="132"/>
      <c r="Q63" s="133"/>
      <c r="R63" s="132"/>
      <c r="S63" s="132"/>
      <c r="T63" s="114"/>
      <c r="AH63" s="9"/>
      <c r="AJ63" s="70"/>
      <c r="AK63" s="246"/>
      <c r="AL63" s="246"/>
      <c r="AM63" s="9"/>
      <c r="AN63" s="9"/>
      <c r="AO63" s="70"/>
      <c r="AR63" s="70"/>
      <c r="AU63" s="25"/>
      <c r="AV63" s="25"/>
    </row>
    <row r="64" spans="1:48" hidden="1">
      <c r="A64" s="189" t="s">
        <v>165</v>
      </c>
      <c r="B64" s="112" t="s">
        <v>39</v>
      </c>
      <c r="C64" s="141">
        <v>-15000</v>
      </c>
      <c r="D64" s="146"/>
      <c r="E64" s="142"/>
      <c r="F64" s="142"/>
      <c r="G64" s="86"/>
      <c r="H64" s="86"/>
      <c r="I64" s="201">
        <f t="shared" si="1"/>
        <v>-15000</v>
      </c>
      <c r="J64" s="105"/>
      <c r="K64" s="199" t="s">
        <v>273</v>
      </c>
      <c r="L64" s="200"/>
      <c r="N64" s="132"/>
      <c r="O64" s="132"/>
      <c r="P64" s="132"/>
      <c r="Q64" s="133"/>
      <c r="R64" s="132"/>
      <c r="S64" s="132"/>
      <c r="T64" s="114"/>
      <c r="AH64" s="9"/>
      <c r="AJ64" s="70"/>
      <c r="AK64" s="246"/>
      <c r="AL64" s="246"/>
      <c r="AM64" s="9"/>
      <c r="AN64" s="9"/>
      <c r="AO64" s="70"/>
      <c r="AR64" s="70"/>
      <c r="AU64" s="25"/>
      <c r="AV64" s="25"/>
    </row>
    <row r="65" spans="1:48" hidden="1">
      <c r="A65" s="189" t="s">
        <v>165</v>
      </c>
      <c r="B65" s="112" t="s">
        <v>38</v>
      </c>
      <c r="C65" s="141">
        <v>100000</v>
      </c>
      <c r="D65" s="146"/>
      <c r="E65" s="142"/>
      <c r="F65" s="142"/>
      <c r="G65" s="86"/>
      <c r="H65" s="86"/>
      <c r="I65" s="201">
        <f t="shared" si="1"/>
        <v>100000</v>
      </c>
      <c r="J65" s="105"/>
      <c r="K65" s="199" t="s">
        <v>274</v>
      </c>
      <c r="L65" s="200"/>
      <c r="N65" s="132"/>
      <c r="O65" s="132"/>
      <c r="P65" s="132"/>
      <c r="Q65" s="133"/>
      <c r="R65" s="132"/>
      <c r="S65" s="132"/>
      <c r="T65" s="114"/>
      <c r="AH65" s="9"/>
      <c r="AJ65" s="70"/>
      <c r="AK65" s="246"/>
      <c r="AL65" s="246"/>
      <c r="AM65" s="9"/>
      <c r="AN65" s="9"/>
      <c r="AO65" s="70"/>
      <c r="AR65" s="70"/>
      <c r="AU65" s="25"/>
      <c r="AV65" s="25"/>
    </row>
    <row r="66" spans="1:48" hidden="1">
      <c r="A66" s="189" t="s">
        <v>165</v>
      </c>
      <c r="B66" s="112" t="s">
        <v>39</v>
      </c>
      <c r="C66" s="141">
        <v>45000</v>
      </c>
      <c r="D66" s="146"/>
      <c r="E66" s="142"/>
      <c r="F66" s="142"/>
      <c r="G66" s="86"/>
      <c r="H66" s="86"/>
      <c r="I66" s="201">
        <f t="shared" si="1"/>
        <v>45000</v>
      </c>
      <c r="J66" s="105"/>
      <c r="K66" s="199" t="s">
        <v>275</v>
      </c>
      <c r="L66" s="200"/>
      <c r="N66" s="132"/>
      <c r="O66" s="132"/>
      <c r="P66" s="132"/>
      <c r="Q66" s="133"/>
      <c r="R66" s="132"/>
      <c r="S66" s="132"/>
      <c r="T66" s="114"/>
      <c r="AH66" s="9"/>
      <c r="AJ66" s="70"/>
      <c r="AK66" s="246"/>
      <c r="AL66" s="246"/>
      <c r="AM66" s="9"/>
      <c r="AN66" s="9"/>
      <c r="AO66" s="70"/>
      <c r="AR66" s="70"/>
      <c r="AU66" s="25"/>
      <c r="AV66" s="25"/>
    </row>
    <row r="67" spans="1:48" hidden="1">
      <c r="A67" s="189" t="s">
        <v>96</v>
      </c>
      <c r="B67" s="112" t="s">
        <v>76</v>
      </c>
      <c r="C67" s="141">
        <v>1747.12</v>
      </c>
      <c r="D67" s="146"/>
      <c r="E67" s="142"/>
      <c r="F67" s="142"/>
      <c r="G67" s="86"/>
      <c r="H67" s="86"/>
      <c r="I67" s="201">
        <f t="shared" si="1"/>
        <v>1747.12</v>
      </c>
      <c r="J67" s="105"/>
      <c r="K67" s="199"/>
      <c r="L67" s="200"/>
      <c r="N67" s="132"/>
      <c r="O67" s="132"/>
      <c r="P67" s="132"/>
      <c r="Q67" s="133"/>
      <c r="R67" s="132"/>
      <c r="S67" s="132"/>
      <c r="T67" s="114"/>
      <c r="AH67" s="9"/>
      <c r="AJ67" s="70"/>
      <c r="AK67" s="246"/>
      <c r="AL67" s="246"/>
      <c r="AM67" s="9"/>
      <c r="AN67" s="9"/>
      <c r="AO67" s="70"/>
      <c r="AR67" s="70"/>
      <c r="AU67" s="25"/>
    </row>
    <row r="68" spans="1:48" hidden="1">
      <c r="A68" s="189" t="s">
        <v>192</v>
      </c>
      <c r="B68" s="112" t="s">
        <v>41</v>
      </c>
      <c r="C68" s="141">
        <v>2400</v>
      </c>
      <c r="D68" s="146"/>
      <c r="E68" s="142"/>
      <c r="F68" s="142"/>
      <c r="G68" s="86"/>
      <c r="H68" s="86"/>
      <c r="I68" s="201">
        <f t="shared" si="1"/>
        <v>2400</v>
      </c>
      <c r="J68" s="105"/>
      <c r="K68" s="199"/>
      <c r="L68" s="200"/>
      <c r="N68" s="132"/>
      <c r="O68" s="132"/>
      <c r="P68" s="132"/>
      <c r="Q68" s="133"/>
      <c r="R68" s="132"/>
      <c r="S68" s="132"/>
      <c r="T68" s="114"/>
      <c r="AH68" s="9"/>
      <c r="AJ68" s="70"/>
      <c r="AK68" s="246"/>
      <c r="AL68" s="246"/>
      <c r="AM68" s="9"/>
      <c r="AN68" s="9"/>
      <c r="AO68" s="70"/>
      <c r="AR68" s="70"/>
      <c r="AU68" s="25"/>
    </row>
    <row r="69" spans="1:48" hidden="1">
      <c r="A69" s="189" t="s">
        <v>246</v>
      </c>
      <c r="B69" s="112" t="s">
        <v>39</v>
      </c>
      <c r="C69" s="141">
        <f>-110000-110000-105000-137500-137500</f>
        <v>-600000</v>
      </c>
      <c r="D69" s="146"/>
      <c r="E69" s="142"/>
      <c r="F69" s="142"/>
      <c r="G69" s="86"/>
      <c r="H69" s="86"/>
      <c r="I69" s="201">
        <f t="shared" si="1"/>
        <v>-600000</v>
      </c>
      <c r="J69" s="105"/>
      <c r="K69" s="199" t="s">
        <v>248</v>
      </c>
      <c r="L69" s="200"/>
      <c r="N69" s="132"/>
      <c r="O69" s="132"/>
      <c r="P69" s="132"/>
      <c r="Q69" s="133"/>
      <c r="R69" s="132"/>
      <c r="S69" s="132"/>
      <c r="T69" s="114"/>
      <c r="AH69" s="9"/>
      <c r="AJ69" s="70"/>
      <c r="AK69" s="246"/>
      <c r="AL69" s="246"/>
      <c r="AM69" s="9"/>
      <c r="AN69" s="9"/>
      <c r="AO69" s="70"/>
      <c r="AR69" s="70"/>
      <c r="AU69" s="25"/>
    </row>
    <row r="70" spans="1:48" hidden="1">
      <c r="A70" s="189" t="s">
        <v>97</v>
      </c>
      <c r="B70" s="112" t="s">
        <v>40</v>
      </c>
      <c r="C70" s="141">
        <v>35250</v>
      </c>
      <c r="D70" s="146"/>
      <c r="E70" s="142"/>
      <c r="F70" s="142"/>
      <c r="G70" s="86"/>
      <c r="H70" s="86"/>
      <c r="I70" s="201">
        <f t="shared" si="1"/>
        <v>35250</v>
      </c>
      <c r="J70" s="105"/>
      <c r="K70" s="199" t="s">
        <v>249</v>
      </c>
      <c r="L70" s="200"/>
      <c r="N70" s="132"/>
      <c r="O70" s="132"/>
      <c r="P70" s="132"/>
      <c r="Q70" s="133"/>
      <c r="R70" s="132"/>
      <c r="S70" s="132"/>
      <c r="T70" s="114"/>
      <c r="AH70" s="9"/>
      <c r="AJ70" s="70"/>
      <c r="AK70" s="246"/>
      <c r="AL70" s="246"/>
      <c r="AM70" s="9"/>
      <c r="AN70" s="9"/>
      <c r="AO70" s="70"/>
      <c r="AR70" s="70"/>
      <c r="AU70" s="25"/>
    </row>
    <row r="71" spans="1:48" hidden="1">
      <c r="A71" s="189" t="s">
        <v>97</v>
      </c>
      <c r="B71" s="112" t="s">
        <v>39</v>
      </c>
      <c r="C71" s="141">
        <v>5000</v>
      </c>
      <c r="D71" s="146"/>
      <c r="E71" s="142"/>
      <c r="F71" s="142"/>
      <c r="G71" s="86"/>
      <c r="H71" s="86"/>
      <c r="I71" s="201">
        <f t="shared" si="1"/>
        <v>5000</v>
      </c>
      <c r="J71" s="105"/>
      <c r="K71" s="199" t="s">
        <v>250</v>
      </c>
      <c r="L71" s="200"/>
      <c r="N71" s="132"/>
      <c r="O71" s="132"/>
      <c r="P71" s="132"/>
      <c r="Q71" s="133"/>
      <c r="R71" s="132"/>
      <c r="S71" s="132"/>
      <c r="T71" s="114"/>
      <c r="AH71" s="9"/>
      <c r="AJ71" s="70"/>
      <c r="AK71" s="246"/>
      <c r="AL71" s="246"/>
      <c r="AM71" s="9"/>
      <c r="AN71" s="9"/>
      <c r="AO71" s="70"/>
      <c r="AR71" s="70"/>
      <c r="AU71" s="25"/>
    </row>
    <row r="72" spans="1:48" hidden="1">
      <c r="A72" s="189" t="s">
        <v>268</v>
      </c>
      <c r="B72" s="112" t="s">
        <v>41</v>
      </c>
      <c r="C72" s="141">
        <v>120</v>
      </c>
      <c r="D72" s="146"/>
      <c r="E72" s="142"/>
      <c r="F72" s="142"/>
      <c r="G72" s="86"/>
      <c r="H72" s="86"/>
      <c r="I72" s="201">
        <f t="shared" si="1"/>
        <v>120</v>
      </c>
      <c r="J72" s="105"/>
      <c r="K72" s="199"/>
      <c r="L72" s="200"/>
      <c r="N72" s="132"/>
      <c r="O72" s="132"/>
      <c r="P72" s="132"/>
      <c r="Q72" s="133"/>
      <c r="R72" s="132"/>
      <c r="S72" s="132"/>
      <c r="T72" s="114"/>
      <c r="AH72" s="9"/>
      <c r="AJ72" s="70"/>
      <c r="AK72" s="246"/>
      <c r="AL72" s="246"/>
      <c r="AM72" s="9"/>
      <c r="AN72" s="9"/>
      <c r="AO72" s="70"/>
      <c r="AR72" s="70"/>
      <c r="AU72" s="25"/>
    </row>
    <row r="73" spans="1:48" hidden="1">
      <c r="A73" s="189"/>
      <c r="B73" s="112"/>
      <c r="C73" s="141"/>
      <c r="D73" s="146"/>
      <c r="E73" s="142"/>
      <c r="F73" s="142"/>
      <c r="G73" s="86"/>
      <c r="H73" s="86"/>
      <c r="I73" s="201"/>
      <c r="J73" s="105"/>
      <c r="K73" s="199"/>
      <c r="L73" s="200"/>
      <c r="N73" s="132"/>
      <c r="O73" s="132"/>
      <c r="P73" s="132"/>
      <c r="Q73" s="133"/>
      <c r="R73" s="132"/>
      <c r="S73" s="132"/>
      <c r="T73" s="114"/>
      <c r="AH73" s="9"/>
      <c r="AJ73" s="70"/>
      <c r="AK73" s="246"/>
      <c r="AL73" s="246"/>
      <c r="AM73" s="9"/>
      <c r="AN73" s="9"/>
      <c r="AO73" s="70"/>
      <c r="AR73" s="70"/>
      <c r="AU73" s="25"/>
    </row>
    <row r="74" spans="1:48" hidden="1">
      <c r="A74" s="77" t="s">
        <v>35</v>
      </c>
      <c r="B74" s="85" t="s">
        <v>65</v>
      </c>
      <c r="C74" s="145">
        <f>SUM(C46:C73)</f>
        <v>599315.91999999993</v>
      </c>
      <c r="D74" s="145">
        <f>SUM(D60:D73)</f>
        <v>0</v>
      </c>
      <c r="E74" s="145"/>
      <c r="F74" s="145">
        <f>SUM(F60:F73)</f>
        <v>0</v>
      </c>
      <c r="G74" s="145"/>
      <c r="H74" s="145">
        <f>SUM(H60:H73)</f>
        <v>0</v>
      </c>
      <c r="I74" s="145">
        <f>SUM(I46:I73)</f>
        <v>599315.91999999993</v>
      </c>
      <c r="J74" s="78"/>
      <c r="K74" s="163" t="s">
        <v>35</v>
      </c>
      <c r="N74" s="132"/>
      <c r="O74" s="137"/>
      <c r="P74" s="137"/>
      <c r="Q74" s="138"/>
      <c r="R74" s="137"/>
      <c r="S74" s="137"/>
      <c r="T74" s="137"/>
      <c r="AH74" s="9"/>
      <c r="AJ74" s="70"/>
      <c r="AK74" s="246"/>
      <c r="AL74" s="246"/>
      <c r="AM74" s="9"/>
      <c r="AN74" s="9"/>
      <c r="AO74" s="70"/>
      <c r="AR74" s="70"/>
      <c r="AU74" s="25"/>
    </row>
    <row r="75" spans="1:48" ht="18" hidden="1">
      <c r="A75" s="69"/>
      <c r="N75" s="132"/>
      <c r="AE75" s="70"/>
      <c r="AF75" s="150"/>
    </row>
    <row r="76" spans="1:48" ht="18" hidden="1">
      <c r="A76" s="41" t="s">
        <v>366</v>
      </c>
      <c r="AE76" s="25"/>
      <c r="AF76" s="152"/>
      <c r="AG76" s="177"/>
      <c r="AH76" s="83"/>
      <c r="AI76" s="25"/>
      <c r="AJ76" s="25"/>
      <c r="AK76" s="244"/>
      <c r="AL76" s="244"/>
      <c r="AM76" s="9"/>
      <c r="AN76" s="9"/>
      <c r="AO76" s="70"/>
    </row>
    <row r="77" spans="1:48" ht="25.5" hidden="1">
      <c r="A77" s="72" t="s">
        <v>42</v>
      </c>
      <c r="B77" s="72" t="s">
        <v>39</v>
      </c>
      <c r="C77" s="72" t="s">
        <v>38</v>
      </c>
      <c r="D77" s="72" t="s">
        <v>43</v>
      </c>
      <c r="E77" s="72"/>
      <c r="F77" s="72" t="s">
        <v>40</v>
      </c>
      <c r="G77" s="72"/>
      <c r="H77" s="72" t="s">
        <v>76</v>
      </c>
      <c r="I77" s="87" t="s">
        <v>44</v>
      </c>
      <c r="J77" s="72"/>
      <c r="K77" s="1941" t="s">
        <v>54</v>
      </c>
      <c r="L77" s="1942"/>
      <c r="AF77" s="9"/>
      <c r="AG77" s="25"/>
      <c r="AH77" s="152"/>
      <c r="AI77" s="177"/>
      <c r="AJ77" s="83"/>
      <c r="AK77" s="248"/>
      <c r="AL77" s="248"/>
      <c r="AO77" s="9"/>
      <c r="AR77" s="70"/>
    </row>
    <row r="78" spans="1:48" hidden="1">
      <c r="A78" s="189" t="s">
        <v>84</v>
      </c>
      <c r="B78" s="86">
        <v>5000</v>
      </c>
      <c r="C78" s="112"/>
      <c r="D78" s="86"/>
      <c r="E78" s="86"/>
      <c r="F78" s="86"/>
      <c r="G78" s="86"/>
      <c r="H78" s="86">
        <v>0</v>
      </c>
      <c r="I78" s="201">
        <f t="shared" ref="I78:I84" si="2">SUM(B78:H78)</f>
        <v>5000</v>
      </c>
      <c r="J78" s="86"/>
      <c r="K78" s="199"/>
      <c r="L78" s="200"/>
      <c r="AF78" s="9"/>
      <c r="AG78" s="25"/>
      <c r="AH78" s="152"/>
      <c r="AI78" s="177"/>
      <c r="AJ78" s="83"/>
      <c r="AK78" s="248"/>
      <c r="AL78" s="248"/>
      <c r="AO78" s="9"/>
      <c r="AR78" s="70"/>
    </row>
    <row r="79" spans="1:48" hidden="1">
      <c r="A79" s="189" t="s">
        <v>74</v>
      </c>
      <c r="B79" s="86"/>
      <c r="C79" s="112">
        <v>20000</v>
      </c>
      <c r="D79" s="86"/>
      <c r="E79" s="86"/>
      <c r="F79" s="86"/>
      <c r="G79" s="86"/>
      <c r="H79" s="86">
        <v>1022949</v>
      </c>
      <c r="I79" s="201">
        <f t="shared" si="2"/>
        <v>1042949</v>
      </c>
      <c r="J79" s="86"/>
      <c r="K79" s="199"/>
      <c r="L79" s="200"/>
      <c r="AF79" s="9"/>
      <c r="AG79" s="25"/>
      <c r="AH79" s="152"/>
      <c r="AI79" s="177"/>
      <c r="AJ79" s="83"/>
      <c r="AK79" s="248"/>
      <c r="AL79" s="248"/>
      <c r="AO79" s="9"/>
      <c r="AR79" s="70"/>
    </row>
    <row r="80" spans="1:48" hidden="1">
      <c r="A80" s="189" t="s">
        <v>85</v>
      </c>
      <c r="B80" s="86">
        <v>24000</v>
      </c>
      <c r="C80" s="112"/>
      <c r="D80" s="86"/>
      <c r="E80" s="86"/>
      <c r="F80" s="86"/>
      <c r="G80" s="86"/>
      <c r="H80" s="86"/>
      <c r="I80" s="201">
        <f t="shared" si="2"/>
        <v>24000</v>
      </c>
      <c r="J80" s="86"/>
      <c r="K80" s="165" t="s">
        <v>148</v>
      </c>
      <c r="L80" s="200"/>
      <c r="AF80" s="9"/>
      <c r="AG80" s="25"/>
      <c r="AH80" s="152"/>
      <c r="AI80" s="177"/>
      <c r="AJ80" s="83"/>
      <c r="AK80" s="248"/>
      <c r="AL80" s="248"/>
      <c r="AO80" s="9"/>
      <c r="AR80" s="70"/>
    </row>
    <row r="81" spans="1:44" hidden="1">
      <c r="A81" s="189" t="s">
        <v>85</v>
      </c>
      <c r="B81" s="86">
        <v>4369</v>
      </c>
      <c r="C81" s="112"/>
      <c r="D81" s="86"/>
      <c r="E81" s="86"/>
      <c r="F81" s="86"/>
      <c r="G81" s="86"/>
      <c r="H81" s="86"/>
      <c r="I81" s="201">
        <f t="shared" si="2"/>
        <v>4369</v>
      </c>
      <c r="J81" s="86"/>
      <c r="K81" s="301" t="s">
        <v>235</v>
      </c>
      <c r="L81" s="200"/>
      <c r="AF81" s="9"/>
      <c r="AG81" s="25"/>
      <c r="AH81" s="152"/>
      <c r="AI81" s="177"/>
      <c r="AJ81" s="83"/>
      <c r="AK81" s="248"/>
      <c r="AL81" s="248"/>
      <c r="AO81" s="9"/>
      <c r="AR81" s="70"/>
    </row>
    <row r="82" spans="1:44" hidden="1">
      <c r="A82" s="189" t="s">
        <v>77</v>
      </c>
      <c r="B82" s="86">
        <v>130000</v>
      </c>
      <c r="C82" s="112"/>
      <c r="D82" s="86"/>
      <c r="E82" s="86"/>
      <c r="F82" s="86"/>
      <c r="G82" s="86"/>
      <c r="H82" s="86"/>
      <c r="I82" s="201">
        <f t="shared" si="2"/>
        <v>130000</v>
      </c>
      <c r="J82" s="86"/>
      <c r="K82" s="165" t="s">
        <v>381</v>
      </c>
      <c r="L82" s="200"/>
      <c r="AF82" s="9"/>
      <c r="AG82" s="25"/>
      <c r="AH82" s="152"/>
      <c r="AI82" s="177"/>
      <c r="AJ82" s="83"/>
      <c r="AK82" s="248"/>
      <c r="AL82" s="248"/>
      <c r="AO82" s="9"/>
      <c r="AR82" s="70"/>
    </row>
    <row r="83" spans="1:44" hidden="1">
      <c r="A83" s="189" t="s">
        <v>272</v>
      </c>
      <c r="B83" s="86"/>
      <c r="C83" s="112"/>
      <c r="D83" s="86">
        <v>120</v>
      </c>
      <c r="E83" s="86"/>
      <c r="F83" s="86"/>
      <c r="G83" s="86"/>
      <c r="H83" s="86"/>
      <c r="I83" s="201">
        <f t="shared" si="2"/>
        <v>120</v>
      </c>
      <c r="J83" s="86"/>
      <c r="K83" s="301"/>
      <c r="L83" s="200"/>
      <c r="AF83" s="9"/>
      <c r="AG83" s="25"/>
      <c r="AH83" s="152"/>
      <c r="AI83" s="177"/>
      <c r="AJ83" s="83"/>
      <c r="AK83" s="248"/>
      <c r="AL83" s="248"/>
      <c r="AO83" s="9"/>
      <c r="AR83" s="70"/>
    </row>
    <row r="84" spans="1:44" hidden="1">
      <c r="A84" s="189" t="s">
        <v>147</v>
      </c>
      <c r="B84" s="86"/>
      <c r="C84" s="112">
        <v>16500</v>
      </c>
      <c r="D84" s="86"/>
      <c r="E84" s="86"/>
      <c r="F84" s="86"/>
      <c r="G84" s="86"/>
      <c r="H84" s="86"/>
      <c r="I84" s="201">
        <f t="shared" si="2"/>
        <v>16500</v>
      </c>
      <c r="J84" s="86"/>
      <c r="K84" s="301"/>
      <c r="L84" s="200"/>
      <c r="AF84" s="9"/>
      <c r="AG84" s="25"/>
      <c r="AH84" s="152"/>
      <c r="AI84" s="177"/>
      <c r="AJ84" s="83"/>
      <c r="AK84" s="248"/>
      <c r="AL84" s="248"/>
      <c r="AO84" s="9"/>
      <c r="AR84" s="70"/>
    </row>
    <row r="85" spans="1:44" hidden="1">
      <c r="A85" s="189" t="s">
        <v>78</v>
      </c>
      <c r="B85" s="86"/>
      <c r="C85" s="112">
        <v>14450</v>
      </c>
      <c r="D85" s="86"/>
      <c r="E85" s="86"/>
      <c r="F85" s="86"/>
      <c r="G85" s="86"/>
      <c r="H85" s="86">
        <v>3396</v>
      </c>
      <c r="I85" s="201">
        <f t="shared" ref="I85:I92" si="3">SUM(B85:H85)</f>
        <v>17846</v>
      </c>
      <c r="J85" s="86"/>
      <c r="K85" s="199"/>
      <c r="L85" s="200"/>
      <c r="AF85" s="9"/>
      <c r="AG85" s="25"/>
      <c r="AH85" s="152"/>
      <c r="AI85" s="177"/>
      <c r="AJ85" s="83"/>
      <c r="AK85" s="248"/>
      <c r="AL85" s="248"/>
      <c r="AO85" s="9"/>
      <c r="AR85" s="70"/>
    </row>
    <row r="86" spans="1:44" hidden="1">
      <c r="A86" s="189" t="s">
        <v>79</v>
      </c>
      <c r="B86" s="86">
        <v>21000</v>
      </c>
      <c r="C86" s="112"/>
      <c r="D86" s="86"/>
      <c r="E86" s="86"/>
      <c r="F86" s="86"/>
      <c r="G86" s="86"/>
      <c r="H86" s="86"/>
      <c r="I86" s="201">
        <f t="shared" si="3"/>
        <v>21000</v>
      </c>
      <c r="J86" s="86"/>
      <c r="K86" s="199" t="s">
        <v>114</v>
      </c>
      <c r="L86" s="200"/>
      <c r="AF86" s="9"/>
      <c r="AG86" s="25"/>
      <c r="AH86" s="152"/>
      <c r="AI86" s="177"/>
      <c r="AJ86" s="83"/>
      <c r="AK86" s="248"/>
      <c r="AL86" s="248"/>
      <c r="AO86" s="9"/>
      <c r="AR86" s="70"/>
    </row>
    <row r="87" spans="1:44" hidden="1">
      <c r="A87" s="189" t="s">
        <v>79</v>
      </c>
      <c r="B87" s="86"/>
      <c r="C87" s="112">
        <f>100000+100000+20000</f>
        <v>220000</v>
      </c>
      <c r="D87" s="86"/>
      <c r="E87" s="86"/>
      <c r="F87" s="86"/>
      <c r="G87" s="86"/>
      <c r="H87" s="86"/>
      <c r="I87" s="201">
        <f t="shared" si="3"/>
        <v>220000</v>
      </c>
      <c r="J87" s="86"/>
      <c r="K87" s="1939" t="s">
        <v>199</v>
      </c>
      <c r="L87" s="1940"/>
      <c r="AF87" s="9"/>
      <c r="AG87" s="25"/>
      <c r="AH87" s="152"/>
      <c r="AI87" s="177"/>
      <c r="AJ87" s="83"/>
      <c r="AK87" s="248"/>
      <c r="AL87" s="248"/>
      <c r="AO87" s="9"/>
      <c r="AR87" s="70"/>
    </row>
    <row r="88" spans="1:44" hidden="1">
      <c r="A88" s="189" t="s">
        <v>79</v>
      </c>
      <c r="B88" s="86" t="s">
        <v>35</v>
      </c>
      <c r="C88" s="112"/>
      <c r="D88" s="86"/>
      <c r="E88" s="86"/>
      <c r="F88" s="86"/>
      <c r="G88" s="86"/>
      <c r="H88" s="86"/>
      <c r="I88" s="201">
        <f t="shared" si="3"/>
        <v>0</v>
      </c>
      <c r="J88" s="86"/>
      <c r="K88" s="199"/>
      <c r="L88" s="200"/>
      <c r="AF88" s="9"/>
      <c r="AG88" s="25"/>
      <c r="AH88" s="152"/>
      <c r="AI88" s="177"/>
      <c r="AJ88" s="83"/>
      <c r="AK88" s="248"/>
      <c r="AL88" s="248"/>
      <c r="AO88" s="9"/>
      <c r="AR88" s="70"/>
    </row>
    <row r="89" spans="1:44" hidden="1">
      <c r="A89" s="196" t="s">
        <v>96</v>
      </c>
      <c r="B89" s="86"/>
      <c r="C89" s="112"/>
      <c r="D89" s="86"/>
      <c r="E89" s="86"/>
      <c r="F89" s="86"/>
      <c r="G89" s="86"/>
      <c r="H89" s="86">
        <v>1747</v>
      </c>
      <c r="I89" s="201">
        <f t="shared" si="3"/>
        <v>1747</v>
      </c>
      <c r="J89" s="86"/>
      <c r="K89" s="199"/>
      <c r="L89" s="200"/>
      <c r="AF89" s="9"/>
      <c r="AG89" s="25"/>
      <c r="AH89" s="152"/>
      <c r="AI89" s="177"/>
      <c r="AJ89" s="83"/>
      <c r="AK89" s="248"/>
      <c r="AL89" s="248"/>
      <c r="AO89" s="9"/>
      <c r="AR89" s="70"/>
    </row>
    <row r="90" spans="1:44" hidden="1">
      <c r="A90" s="196" t="s">
        <v>192</v>
      </c>
      <c r="B90" s="86"/>
      <c r="C90" s="112"/>
      <c r="D90" s="86">
        <v>2400</v>
      </c>
      <c r="E90" s="86"/>
      <c r="F90" s="86"/>
      <c r="G90" s="86"/>
      <c r="H90" s="86"/>
      <c r="I90" s="201">
        <f t="shared" si="3"/>
        <v>2400</v>
      </c>
      <c r="J90" s="86"/>
      <c r="K90" s="1939"/>
      <c r="L90" s="1940"/>
      <c r="AF90" s="9"/>
      <c r="AG90" s="70"/>
      <c r="AH90" s="150"/>
      <c r="AI90" s="150"/>
      <c r="AJ90" s="70"/>
      <c r="AK90" s="246"/>
      <c r="AL90" s="246"/>
      <c r="AM90" s="9"/>
      <c r="AN90" s="9"/>
      <c r="AO90" s="25"/>
      <c r="AP90" s="25"/>
      <c r="AQ90" s="25"/>
      <c r="AR90" s="83"/>
    </row>
    <row r="91" spans="1:44" hidden="1">
      <c r="A91" s="196" t="s">
        <v>191</v>
      </c>
      <c r="B91" s="86"/>
      <c r="C91" s="112"/>
      <c r="D91" s="86">
        <v>1600</v>
      </c>
      <c r="E91" s="86"/>
      <c r="F91" s="86"/>
      <c r="G91" s="86"/>
      <c r="H91" s="86"/>
      <c r="I91" s="201">
        <f t="shared" si="3"/>
        <v>1600</v>
      </c>
      <c r="J91" s="86"/>
      <c r="K91" s="199"/>
      <c r="L91" s="200"/>
      <c r="AF91" s="9"/>
      <c r="AG91" s="70"/>
      <c r="AH91" s="150"/>
      <c r="AI91" s="150"/>
      <c r="AJ91" s="70"/>
      <c r="AK91" s="246"/>
      <c r="AL91" s="246"/>
      <c r="AM91" s="9"/>
      <c r="AN91" s="9"/>
      <c r="AO91" s="25"/>
      <c r="AP91" s="25"/>
      <c r="AQ91" s="25"/>
      <c r="AR91" s="83"/>
    </row>
    <row r="92" spans="1:44" hidden="1">
      <c r="A92" s="196"/>
      <c r="B92" s="105"/>
      <c r="C92" s="184"/>
      <c r="D92" s="105"/>
      <c r="E92" s="105"/>
      <c r="F92" s="105"/>
      <c r="G92" s="105"/>
      <c r="H92" s="105"/>
      <c r="I92" s="201">
        <f t="shared" si="3"/>
        <v>0</v>
      </c>
      <c r="J92" s="86"/>
      <c r="K92" s="1939"/>
      <c r="L92" s="1940"/>
      <c r="AF92" s="9"/>
      <c r="AG92" s="25"/>
      <c r="AH92" s="152"/>
      <c r="AI92" s="177"/>
      <c r="AJ92" s="83"/>
      <c r="AK92" s="248"/>
      <c r="AL92" s="248"/>
      <c r="AO92" s="9"/>
      <c r="AR92" s="70"/>
    </row>
    <row r="93" spans="1:44" hidden="1">
      <c r="A93" s="77" t="s">
        <v>65</v>
      </c>
      <c r="B93" s="78">
        <f>SUM(B78:B92)</f>
        <v>184369</v>
      </c>
      <c r="C93" s="85">
        <f>SUM(C79:C92)</f>
        <v>270950</v>
      </c>
      <c r="D93" s="78">
        <f>SUM(D79:D92)</f>
        <v>4120</v>
      </c>
      <c r="E93" s="78"/>
      <c r="F93" s="78">
        <f>SUM(F79:F92)</f>
        <v>0</v>
      </c>
      <c r="G93" s="78"/>
      <c r="H93" s="78">
        <f>SUM(H79:H92)</f>
        <v>1028092</v>
      </c>
      <c r="I93" s="145">
        <f>SUM(I78:I92)</f>
        <v>1487531</v>
      </c>
      <c r="J93" s="78"/>
      <c r="K93" s="190"/>
      <c r="AF93" s="9"/>
      <c r="AG93" s="148"/>
      <c r="AH93" s="150"/>
      <c r="AI93" s="70"/>
      <c r="AM93" s="9"/>
      <c r="AO93" s="9"/>
      <c r="AP93" s="70"/>
      <c r="AQ93" s="70"/>
    </row>
    <row r="94" spans="1:44" ht="18" hidden="1">
      <c r="A94" s="41"/>
      <c r="B94" s="191" t="s">
        <v>35</v>
      </c>
      <c r="I94" s="191" t="s">
        <v>35</v>
      </c>
      <c r="AN94" s="9"/>
      <c r="AO94" s="70"/>
    </row>
    <row r="95" spans="1:44" ht="18" hidden="1">
      <c r="A95" s="41" t="s">
        <v>45</v>
      </c>
      <c r="AN95" s="9"/>
      <c r="AO95" s="70"/>
    </row>
    <row r="96" spans="1:44" hidden="1">
      <c r="A96" s="72" t="s">
        <v>42</v>
      </c>
      <c r="B96" s="72" t="s">
        <v>39</v>
      </c>
      <c r="C96" s="72" t="s">
        <v>38</v>
      </c>
      <c r="D96" s="72" t="s">
        <v>41</v>
      </c>
      <c r="E96" s="72"/>
      <c r="F96" s="72" t="s">
        <v>40</v>
      </c>
      <c r="G96" s="72"/>
      <c r="H96" s="87" t="s">
        <v>44</v>
      </c>
      <c r="I96" s="162" t="s">
        <v>54</v>
      </c>
      <c r="AN96" s="9"/>
      <c r="AO96" s="70"/>
    </row>
    <row r="97" spans="1:41" hidden="1">
      <c r="A97" s="76" t="s">
        <v>84</v>
      </c>
      <c r="B97" s="84" t="s">
        <v>35</v>
      </c>
      <c r="C97" s="84"/>
      <c r="D97" s="93"/>
      <c r="E97" s="84"/>
      <c r="F97" s="74"/>
      <c r="G97" s="74"/>
      <c r="H97" s="90">
        <f>SUM(B97:F97)</f>
        <v>0</v>
      </c>
      <c r="I97" s="165"/>
      <c r="AN97" s="9"/>
      <c r="AO97" s="70"/>
    </row>
    <row r="98" spans="1:41" hidden="1">
      <c r="A98" s="76" t="s">
        <v>85</v>
      </c>
      <c r="B98" s="84">
        <v>65235</v>
      </c>
      <c r="C98" s="84"/>
      <c r="D98" s="93"/>
      <c r="E98" s="84"/>
      <c r="F98" s="74"/>
      <c r="G98" s="74"/>
      <c r="H98" s="90">
        <f>SUM(B98:F98)</f>
        <v>65235</v>
      </c>
      <c r="I98" s="165" t="s">
        <v>233</v>
      </c>
      <c r="AN98" s="9"/>
      <c r="AO98" s="70"/>
    </row>
    <row r="99" spans="1:41" hidden="1">
      <c r="A99" s="76" t="s">
        <v>78</v>
      </c>
      <c r="B99" s="84"/>
      <c r="C99" s="84">
        <v>8600</v>
      </c>
      <c r="D99" s="93"/>
      <c r="E99" s="84"/>
      <c r="F99" s="74"/>
      <c r="G99" s="74"/>
      <c r="H99" s="90">
        <f>SUM(B99:F99)</f>
        <v>8600</v>
      </c>
      <c r="I99" s="165"/>
      <c r="AN99" s="9"/>
      <c r="AO99" s="70"/>
    </row>
    <row r="100" spans="1:41" hidden="1">
      <c r="A100" s="76" t="s">
        <v>78</v>
      </c>
      <c r="B100" s="84"/>
      <c r="C100" s="84"/>
      <c r="D100" s="93">
        <v>21900</v>
      </c>
      <c r="E100" s="84"/>
      <c r="F100" s="74"/>
      <c r="G100" s="74"/>
      <c r="H100" s="90">
        <f>SUM(B100:F100)</f>
        <v>21900</v>
      </c>
      <c r="I100" s="301"/>
      <c r="AN100" s="9"/>
      <c r="AO100" s="70"/>
    </row>
    <row r="101" spans="1:41" hidden="1">
      <c r="A101" s="75" t="s">
        <v>79</v>
      </c>
      <c r="B101" s="93">
        <v>25500</v>
      </c>
      <c r="C101" s="93"/>
      <c r="D101" s="93"/>
      <c r="E101" s="84"/>
      <c r="F101" s="74"/>
      <c r="G101" s="74"/>
      <c r="H101" s="90">
        <f>SUM(B101:F101)</f>
        <v>25500</v>
      </c>
      <c r="I101" s="166" t="s">
        <v>280</v>
      </c>
      <c r="AE101" s="70"/>
      <c r="AF101" s="150"/>
    </row>
    <row r="102" spans="1:41" hidden="1">
      <c r="A102" s="77" t="s">
        <v>65</v>
      </c>
      <c r="B102" s="85">
        <f>SUM(B97:B101)</f>
        <v>90735</v>
      </c>
      <c r="C102" s="85">
        <f>SUM(C97:C101)</f>
        <v>8600</v>
      </c>
      <c r="D102" s="85">
        <f>SUM(D97:D101)</f>
        <v>21900</v>
      </c>
      <c r="E102" s="85"/>
      <c r="F102" s="78">
        <f>SUM(F97:F101)</f>
        <v>0</v>
      </c>
      <c r="G102" s="78"/>
      <c r="H102" s="89">
        <f>SUM(H97:H101)</f>
        <v>121235</v>
      </c>
      <c r="I102" s="167"/>
      <c r="AE102" s="70"/>
      <c r="AF102" s="150"/>
    </row>
    <row r="103" spans="1:41" hidden="1">
      <c r="B103" s="11"/>
      <c r="C103" s="11"/>
      <c r="AN103" s="9"/>
      <c r="AO103" s="70"/>
    </row>
    <row r="104" spans="1:41" ht="29.25" hidden="1" customHeight="1">
      <c r="A104" s="41" t="s">
        <v>57</v>
      </c>
      <c r="AN104" s="9"/>
      <c r="AO104" s="70"/>
    </row>
    <row r="105" spans="1:41" hidden="1">
      <c r="A105" s="72" t="s">
        <v>42</v>
      </c>
      <c r="B105" s="72" t="s">
        <v>39</v>
      </c>
      <c r="C105" s="72" t="s">
        <v>38</v>
      </c>
      <c r="D105" s="72" t="s">
        <v>41</v>
      </c>
      <c r="E105" s="72"/>
      <c r="F105" s="72" t="s">
        <v>40</v>
      </c>
      <c r="G105" s="72"/>
      <c r="H105" s="87" t="s">
        <v>44</v>
      </c>
      <c r="I105" s="162" t="s">
        <v>54</v>
      </c>
      <c r="AE105" s="25"/>
      <c r="AF105" s="152"/>
      <c r="AG105" s="177"/>
      <c r="AH105" s="83"/>
      <c r="AI105" s="25"/>
      <c r="AJ105" s="25"/>
      <c r="AK105" s="244"/>
      <c r="AL105" s="244"/>
      <c r="AM105" s="9"/>
      <c r="AN105" s="9"/>
      <c r="AO105" s="70"/>
    </row>
    <row r="106" spans="1:41" hidden="1">
      <c r="A106" s="76"/>
      <c r="B106" s="84"/>
      <c r="C106" s="84"/>
      <c r="D106" s="93"/>
      <c r="E106" s="84"/>
      <c r="F106" s="74"/>
      <c r="G106" s="74"/>
      <c r="H106" s="90"/>
      <c r="I106" s="165"/>
      <c r="AN106" s="9"/>
      <c r="AO106" s="70"/>
    </row>
    <row r="107" spans="1:41" hidden="1">
      <c r="A107" s="76"/>
      <c r="B107" s="84"/>
      <c r="C107" s="84"/>
      <c r="D107" s="93"/>
      <c r="E107" s="84"/>
      <c r="F107" s="74"/>
      <c r="G107" s="74"/>
      <c r="H107" s="90"/>
      <c r="I107" s="165"/>
    </row>
    <row r="108" spans="1:41" hidden="1">
      <c r="A108" s="76"/>
      <c r="B108" s="84"/>
      <c r="C108" s="84"/>
      <c r="D108" s="93"/>
      <c r="E108" s="93"/>
      <c r="F108" s="73"/>
      <c r="G108" s="73"/>
      <c r="H108" s="90">
        <f>SUM(B108:F108)</f>
        <v>0</v>
      </c>
      <c r="I108" s="166"/>
    </row>
    <row r="109" spans="1:41" hidden="1">
      <c r="A109" s="75"/>
      <c r="B109" s="93"/>
      <c r="C109" s="93"/>
      <c r="D109" s="73"/>
      <c r="E109" s="74"/>
      <c r="F109" s="74"/>
      <c r="G109" s="74"/>
      <c r="H109" s="90">
        <f>SUM(B109:F109)</f>
        <v>0</v>
      </c>
      <c r="I109" s="166"/>
    </row>
    <row r="110" spans="1:41" hidden="1">
      <c r="A110" s="77" t="s">
        <v>66</v>
      </c>
      <c r="B110" s="85">
        <f>SUM(B106:B109)</f>
        <v>0</v>
      </c>
      <c r="C110" s="85">
        <f>SUM(C106:C109)</f>
        <v>0</v>
      </c>
      <c r="D110" s="85">
        <f>SUM(D106:D109)</f>
        <v>0</v>
      </c>
      <c r="E110" s="85"/>
      <c r="F110" s="78">
        <f>SUM(F106:F109)</f>
        <v>0</v>
      </c>
      <c r="G110" s="78"/>
      <c r="H110" s="89">
        <f>SUM(H106:H109)</f>
        <v>0</v>
      </c>
      <c r="I110" s="167"/>
    </row>
    <row r="111" spans="1:41" ht="18.75" hidden="1" customHeight="1"/>
    <row r="112" spans="1:41" ht="18" hidden="1">
      <c r="A112" s="41" t="s">
        <v>86</v>
      </c>
    </row>
    <row r="113" spans="1:9" hidden="1">
      <c r="A113" s="72" t="s">
        <v>42</v>
      </c>
      <c r="B113" s="72" t="s">
        <v>39</v>
      </c>
      <c r="C113" s="72" t="s">
        <v>38</v>
      </c>
      <c r="D113" s="72" t="s">
        <v>41</v>
      </c>
      <c r="E113" s="72"/>
      <c r="F113" s="72" t="s">
        <v>40</v>
      </c>
      <c r="G113" s="72"/>
      <c r="H113" s="87" t="s">
        <v>44</v>
      </c>
      <c r="I113" s="162" t="s">
        <v>54</v>
      </c>
    </row>
    <row r="114" spans="1:9" hidden="1">
      <c r="A114" s="76" t="s">
        <v>79</v>
      </c>
      <c r="B114" s="86">
        <v>30000</v>
      </c>
      <c r="C114" s="112"/>
      <c r="D114" s="86"/>
      <c r="E114" s="86"/>
      <c r="F114" s="86"/>
      <c r="G114" s="86"/>
      <c r="H114" s="88">
        <f>SUM(B114:F114)</f>
        <v>30000</v>
      </c>
      <c r="I114" s="165" t="s">
        <v>200</v>
      </c>
    </row>
    <row r="115" spans="1:9" hidden="1">
      <c r="A115" s="76" t="s">
        <v>252</v>
      </c>
      <c r="B115" s="86">
        <v>5000</v>
      </c>
      <c r="C115" s="112"/>
      <c r="D115" s="86"/>
      <c r="E115" s="86"/>
      <c r="F115" s="86"/>
      <c r="G115" s="86"/>
      <c r="H115" s="88">
        <f>SUM(B115:F115)</f>
        <v>5000</v>
      </c>
      <c r="I115" s="199" t="s">
        <v>250</v>
      </c>
    </row>
    <row r="116" spans="1:9" hidden="1">
      <c r="A116" s="75"/>
      <c r="B116" s="73"/>
      <c r="C116" s="97"/>
      <c r="D116" s="73"/>
      <c r="E116" s="74"/>
      <c r="F116" s="74"/>
      <c r="G116" s="74"/>
      <c r="H116" s="90">
        <f>SUM(B116:F116)</f>
        <v>0</v>
      </c>
      <c r="I116" s="166"/>
    </row>
    <row r="117" spans="1:9" hidden="1">
      <c r="A117" s="77" t="s">
        <v>66</v>
      </c>
      <c r="B117" s="78">
        <f>SUM(B114:B116)</f>
        <v>35000</v>
      </c>
      <c r="C117" s="85">
        <f>SUM(C114:C116)</f>
        <v>0</v>
      </c>
      <c r="D117" s="85">
        <f>SUM(D114:D116)</f>
        <v>0</v>
      </c>
      <c r="E117" s="85"/>
      <c r="F117" s="78">
        <f>SUM(F114:F116)</f>
        <v>0</v>
      </c>
      <c r="G117" s="78"/>
      <c r="H117" s="89">
        <f>SUM(H114:H116)</f>
        <v>35000</v>
      </c>
      <c r="I117" s="167"/>
    </row>
  </sheetData>
  <autoFilter ref="A6:AY28"/>
  <mergeCells count="14">
    <mergeCell ref="AP3:AT3"/>
    <mergeCell ref="AM5:AN5"/>
    <mergeCell ref="K3:Q3"/>
    <mergeCell ref="S3:AF3"/>
    <mergeCell ref="AH3:AN3"/>
    <mergeCell ref="K92:L92"/>
    <mergeCell ref="K90:L90"/>
    <mergeCell ref="K87:L87"/>
    <mergeCell ref="K77:L77"/>
    <mergeCell ref="K46:L46"/>
    <mergeCell ref="K49:L49"/>
    <mergeCell ref="K61:L61"/>
    <mergeCell ref="K50:L50"/>
    <mergeCell ref="K60:L60"/>
  </mergeCells>
  <phoneticPr fontId="38" type="noConversion"/>
  <dataValidations count="1">
    <dataValidation allowBlank="1" showInputMessage="1" showErrorMessage="1" prompt="If we have received a RFQ for this case, or we have created one, please put a &quot;Y&quot; in the cell, otherwise, please leave the cell blank." sqref="G7:G27"/>
  </dataValidations>
  <hyperlinks>
    <hyperlink ref="A3" location="'US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17"/>
  <sheetViews>
    <sheetView showGridLines="0" zoomScale="90" zoomScaleNormal="90" workbookViewId="0">
      <pane ySplit="1" topLeftCell="A2" activePane="bottomLeft" state="frozen"/>
      <selection activeCell="F39" sqref="F39"/>
      <selection pane="bottomLeft"/>
    </sheetView>
  </sheetViews>
  <sheetFormatPr defaultColWidth="9" defaultRowHeight="15.75" customHeight="1"/>
  <cols>
    <col min="1" max="1" width="9.25" style="1014" bestFit="1" customWidth="1"/>
    <col min="2" max="2" width="8.5" style="1020"/>
    <col min="3" max="3" width="8.5" style="1021"/>
    <col min="4" max="4" width="26.5" style="1021" customWidth="1"/>
    <col min="5" max="5" width="38.5" style="1021" customWidth="1"/>
    <col min="6" max="6" width="42.5" style="1022" customWidth="1"/>
    <col min="7" max="7" width="8.5" style="1023"/>
    <col min="8" max="8" width="8.5" style="1024" bestFit="1" customWidth="1"/>
    <col min="9" max="9" width="9" style="1024"/>
    <col min="10" max="10" width="9" style="1019"/>
    <col min="11" max="11" width="9" style="1021"/>
    <col min="12" max="16384" width="9" style="1015"/>
  </cols>
  <sheetData>
    <row r="1" spans="1:11" ht="15.75" customHeight="1">
      <c r="A1" s="1043" t="s">
        <v>332</v>
      </c>
    </row>
    <row r="2" spans="1:11" ht="15.75" customHeight="1">
      <c r="C2" s="1053" t="s">
        <v>348</v>
      </c>
      <c r="D2" s="1053"/>
      <c r="E2" s="1920" t="s">
        <v>334</v>
      </c>
      <c r="F2" s="1943"/>
      <c r="G2" s="1943"/>
      <c r="H2" s="1943"/>
      <c r="I2" s="1726"/>
    </row>
    <row r="3" spans="1:11" ht="28.5" customHeight="1"/>
    <row r="4" spans="1:11" s="1040" customFormat="1" ht="28.5">
      <c r="A4" s="1006">
        <f>Today_Date</f>
        <v>42577</v>
      </c>
      <c r="B4" s="1054" t="s">
        <v>150</v>
      </c>
      <c r="C4" s="1055" t="s">
        <v>335</v>
      </c>
      <c r="D4" s="1055" t="s">
        <v>336</v>
      </c>
      <c r="E4" s="1055" t="s">
        <v>337</v>
      </c>
      <c r="F4" s="1054" t="s">
        <v>150</v>
      </c>
      <c r="G4" s="1055" t="s">
        <v>152</v>
      </c>
      <c r="H4" s="1054" t="s">
        <v>338</v>
      </c>
      <c r="I4" s="1054" t="s">
        <v>349</v>
      </c>
      <c r="J4" s="1044"/>
      <c r="K4" s="1056"/>
    </row>
    <row r="5" spans="1:11" s="1047" customFormat="1" ht="24" customHeight="1">
      <c r="A5" s="1045"/>
      <c r="B5" s="1052" t="s">
        <v>340</v>
      </c>
      <c r="C5" s="1083"/>
      <c r="D5" s="1083"/>
      <c r="E5" s="1086"/>
      <c r="F5" s="1084"/>
      <c r="G5" s="1033"/>
      <c r="H5" s="1034"/>
      <c r="I5" s="1085"/>
      <c r="J5" s="1046"/>
    </row>
    <row r="6" spans="1:11" s="1021" customFormat="1" ht="18.75">
      <c r="A6" s="1020"/>
      <c r="B6" s="1207" t="str">
        <f t="shared" ref="B6:B9" si="0">IF(I6&lt;&gt;"",I6,"")</f>
        <v/>
      </c>
      <c r="C6" s="1208"/>
      <c r="D6" s="1581"/>
      <c r="E6" s="1582"/>
      <c r="F6" s="1582"/>
      <c r="G6" s="1583"/>
      <c r="H6" s="1208"/>
      <c r="I6" s="1210" t="str">
        <f t="shared" ref="I6:I10" si="1">IF(C6&lt;&gt;"",$A$4-C6,"")</f>
        <v/>
      </c>
    </row>
    <row r="7" spans="1:11" s="1021" customFormat="1" ht="18.75">
      <c r="A7" s="1020"/>
      <c r="B7" s="1207" t="str">
        <f t="shared" si="0"/>
        <v/>
      </c>
      <c r="C7" s="1208"/>
      <c r="D7" s="1581"/>
      <c r="E7" s="1582"/>
      <c r="F7" s="1582"/>
      <c r="G7" s="1584"/>
      <c r="H7" s="1208"/>
      <c r="I7" s="1210" t="str">
        <f t="shared" si="1"/>
        <v/>
      </c>
    </row>
    <row r="8" spans="1:11" s="1021" customFormat="1" ht="18.75">
      <c r="A8" s="1020"/>
      <c r="B8" s="1207" t="str">
        <f t="shared" si="0"/>
        <v/>
      </c>
      <c r="C8" s="1208"/>
      <c r="D8" s="1581"/>
      <c r="E8" s="1582"/>
      <c r="F8" s="1582"/>
      <c r="G8" s="1584"/>
      <c r="H8" s="1208"/>
      <c r="I8" s="1210" t="str">
        <f t="shared" si="1"/>
        <v/>
      </c>
    </row>
    <row r="9" spans="1:11" s="1021" customFormat="1" ht="18.75">
      <c r="A9" s="1020"/>
      <c r="B9" s="1207" t="str">
        <f t="shared" si="0"/>
        <v/>
      </c>
      <c r="C9" s="1208"/>
      <c r="D9" s="1581"/>
      <c r="E9" s="1582"/>
      <c r="F9" s="1582"/>
      <c r="G9" s="1584"/>
      <c r="H9" s="1208"/>
      <c r="I9" s="1210" t="str">
        <f t="shared" si="1"/>
        <v/>
      </c>
    </row>
    <row r="10" spans="1:11" ht="21" customHeight="1">
      <c r="B10" s="1207" t="str">
        <f>IF(I10&lt;&gt;"",I10,"")</f>
        <v/>
      </c>
      <c r="C10" s="1208"/>
      <c r="D10" s="1581"/>
      <c r="E10" s="1582"/>
      <c r="F10" s="1582"/>
      <c r="G10" s="1584"/>
      <c r="H10" s="1208"/>
      <c r="I10" s="1210" t="str">
        <f t="shared" si="1"/>
        <v/>
      </c>
      <c r="J10" s="1021"/>
    </row>
    <row r="11" spans="1:11" ht="15.75" customHeight="1">
      <c r="B11" s="1089" t="s">
        <v>419</v>
      </c>
      <c r="C11" s="1083"/>
      <c r="D11" s="1086"/>
      <c r="E11" s="1086"/>
      <c r="F11" s="1084"/>
      <c r="G11" s="1087"/>
      <c r="H11" s="1088"/>
      <c r="I11" s="1085"/>
    </row>
    <row r="12" spans="1:11">
      <c r="B12" s="1189"/>
      <c r="C12" s="1183"/>
      <c r="D12" s="1183"/>
      <c r="E12" s="1184"/>
      <c r="F12" s="1185"/>
      <c r="G12" s="1184"/>
      <c r="H12" s="1186"/>
      <c r="I12" s="1187"/>
      <c r="J12" s="1021"/>
    </row>
    <row r="13" spans="1:11" ht="18.75">
      <c r="B13" s="1207" t="str">
        <f>IF(I13&lt;&gt;"",I13,"")</f>
        <v/>
      </c>
      <c r="C13" s="1208"/>
      <c r="D13" s="1178"/>
      <c r="E13" s="1179"/>
      <c r="F13" s="1180"/>
      <c r="G13" s="1180"/>
      <c r="H13" s="1208"/>
      <c r="I13" s="1210" t="str">
        <f>IF(C13&lt;&gt;"",$A$4-C13,"")</f>
        <v/>
      </c>
      <c r="J13" s="1021"/>
    </row>
    <row r="14" spans="1:11" ht="18.75">
      <c r="B14" s="1207" t="str">
        <f>IF(I14&lt;&gt;"",I14,"")</f>
        <v/>
      </c>
      <c r="C14" s="1208"/>
      <c r="D14" s="1178"/>
      <c r="E14" s="1179"/>
      <c r="F14" s="1181"/>
      <c r="G14" s="1180"/>
      <c r="H14" s="1208"/>
      <c r="I14" s="1210" t="str">
        <f>IF(C14&lt;&gt;"",$A$4-C14,"")</f>
        <v/>
      </c>
    </row>
    <row r="15" spans="1:11" ht="18.75">
      <c r="B15" s="1207" t="str">
        <f>IF(I15&lt;&gt;"",I15,"")</f>
        <v/>
      </c>
      <c r="C15" s="1208"/>
      <c r="D15" s="1178"/>
      <c r="E15" s="1179"/>
      <c r="F15" s="1181"/>
      <c r="G15" s="1180"/>
      <c r="H15" s="1208"/>
      <c r="I15" s="1210" t="str">
        <f>IF(C15&lt;&gt;"",$A$4-C15,"")</f>
        <v/>
      </c>
    </row>
    <row r="16" spans="1:11" ht="18.75">
      <c r="B16" s="1207" t="str">
        <f>IF(I16&lt;&gt;"",I16,"")</f>
        <v/>
      </c>
      <c r="C16" s="1208"/>
      <c r="D16" s="1178"/>
      <c r="E16" s="1179"/>
      <c r="F16" s="1181"/>
      <c r="G16" s="1180"/>
      <c r="H16" s="1208"/>
      <c r="I16" s="1210" t="str">
        <f>IF(C16&lt;&gt;"",$A$4-C16,"")</f>
        <v/>
      </c>
    </row>
    <row r="17" spans="2:9" ht="15.75" customHeight="1">
      <c r="B17" s="1207" t="str">
        <f>IF(I17&lt;&gt;"",I17,"")</f>
        <v/>
      </c>
      <c r="C17" s="1208"/>
      <c r="D17" s="1178"/>
      <c r="E17" s="1179"/>
      <c r="F17" s="1181"/>
      <c r="G17" s="1180"/>
      <c r="H17" s="1208"/>
      <c r="I17" s="1210" t="str">
        <f>IF(C17&lt;&gt;"",$A$4-C17,"")</f>
        <v/>
      </c>
    </row>
  </sheetData>
  <mergeCells count="1">
    <mergeCell ref="E2:H2"/>
  </mergeCells>
  <phoneticPr fontId="75"/>
  <conditionalFormatting sqref="B6">
    <cfRule type="iconSet" priority="6">
      <iconSet iconSet="3TrafficLights2" showValue="0" reverse="1">
        <cfvo type="percent" val="0"/>
        <cfvo type="num" val="15"/>
        <cfvo type="num" val="30"/>
      </iconSet>
    </cfRule>
  </conditionalFormatting>
  <conditionalFormatting sqref="B11">
    <cfRule type="iconSet" priority="20">
      <iconSet iconSet="3TrafficLights2" showValue="0" reverse="1">
        <cfvo type="percent" val="0"/>
        <cfvo type="num" val="15"/>
        <cfvo type="num" val="30"/>
      </iconSet>
    </cfRule>
  </conditionalFormatting>
  <conditionalFormatting sqref="B12">
    <cfRule type="iconSet" priority="19">
      <iconSet iconSet="3TrafficLights2" showValue="0" reverse="1">
        <cfvo type="percent" val="0"/>
        <cfvo type="num" val="15"/>
        <cfvo type="num" val="30"/>
      </iconSet>
    </cfRule>
  </conditionalFormatting>
  <conditionalFormatting sqref="B14">
    <cfRule type="iconSet" priority="18">
      <iconSet iconSet="3TrafficLights2" showValue="0" reverse="1">
        <cfvo type="percent" val="0"/>
        <cfvo type="num" val="15"/>
        <cfvo type="num" val="30"/>
      </iconSet>
    </cfRule>
  </conditionalFormatting>
  <conditionalFormatting sqref="B14">
    <cfRule type="iconSet" priority="17">
      <iconSet iconSet="3TrafficLights2" showValue="0" reverse="1">
        <cfvo type="percent" val="0"/>
        <cfvo type="num" val="15"/>
        <cfvo type="num" val="30"/>
      </iconSet>
    </cfRule>
  </conditionalFormatting>
  <conditionalFormatting sqref="B12:B13">
    <cfRule type="iconSet" priority="21">
      <iconSet iconSet="3TrafficLights2" showValue="0" reverse="1">
        <cfvo type="percent" val="0"/>
        <cfvo type="num" val="15"/>
        <cfvo type="num" val="30"/>
      </iconSet>
    </cfRule>
  </conditionalFormatting>
  <conditionalFormatting sqref="B13">
    <cfRule type="iconSet" priority="22">
      <iconSet iconSet="3TrafficLights2" showValue="0" reverse="1">
        <cfvo type="percent" val="0"/>
        <cfvo type="num" val="15"/>
        <cfvo type="num" val="30"/>
      </iconSet>
    </cfRule>
  </conditionalFormatting>
  <conditionalFormatting sqref="B13:B17">
    <cfRule type="iconSet" priority="16">
      <iconSet iconSet="3TrafficLights2" showValue="0" reverse="1">
        <cfvo type="percent" val="0"/>
        <cfvo type="num" val="15"/>
        <cfvo type="num" val="30"/>
      </iconSet>
    </cfRule>
  </conditionalFormatting>
  <conditionalFormatting sqref="B13:B17">
    <cfRule type="iconSet" priority="15">
      <iconSet iconSet="3TrafficLights2" showValue="0" reverse="1">
        <cfvo type="percent" val="0"/>
        <cfvo type="num" val="15"/>
        <cfvo type="num" val="30"/>
      </iconSet>
    </cfRule>
  </conditionalFormatting>
  <conditionalFormatting sqref="B8">
    <cfRule type="iconSet" priority="14">
      <iconSet iconSet="3TrafficLights2" showValue="0" reverse="1">
        <cfvo type="percent" val="0"/>
        <cfvo type="num" val="15"/>
        <cfvo type="num" val="30"/>
      </iconSet>
    </cfRule>
  </conditionalFormatting>
  <conditionalFormatting sqref="B8">
    <cfRule type="iconSet" priority="13">
      <iconSet iconSet="3TrafficLights2" showValue="0" reverse="1">
        <cfvo type="percent" val="0"/>
        <cfvo type="num" val="15"/>
        <cfvo type="num" val="30"/>
      </iconSet>
    </cfRule>
  </conditionalFormatting>
  <conditionalFormatting sqref="B8:B9">
    <cfRule type="iconSet" priority="12">
      <iconSet iconSet="3TrafficLights2" showValue="0" reverse="1">
        <cfvo type="percent" val="0"/>
        <cfvo type="num" val="15"/>
        <cfvo type="num" val="30"/>
      </iconSet>
    </cfRule>
  </conditionalFormatting>
  <conditionalFormatting sqref="B8:B9">
    <cfRule type="iconSet" priority="11">
      <iconSet iconSet="3TrafficLights2" showValue="0" reverse="1">
        <cfvo type="percent" val="0"/>
        <cfvo type="num" val="15"/>
        <cfvo type="num" val="30"/>
      </iconSet>
    </cfRule>
  </conditionalFormatting>
  <conditionalFormatting sqref="B7">
    <cfRule type="iconSet" priority="10">
      <iconSet iconSet="3TrafficLights2" showValue="0" reverse="1">
        <cfvo type="percent" val="0"/>
        <cfvo type="num" val="15"/>
        <cfvo type="num" val="30"/>
      </iconSet>
    </cfRule>
  </conditionalFormatting>
  <conditionalFormatting sqref="B7">
    <cfRule type="iconSet" priority="9">
      <iconSet iconSet="3TrafficLights2" showValue="0" reverse="1">
        <cfvo type="percent" val="0"/>
        <cfvo type="num" val="15"/>
        <cfvo type="num" val="30"/>
      </iconSet>
    </cfRule>
  </conditionalFormatting>
  <conditionalFormatting sqref="B7">
    <cfRule type="iconSet" priority="8">
      <iconSet iconSet="3TrafficLights2" showValue="0" reverse="1">
        <cfvo type="percent" val="0"/>
        <cfvo type="num" val="15"/>
        <cfvo type="num" val="30"/>
      </iconSet>
    </cfRule>
  </conditionalFormatting>
  <conditionalFormatting sqref="B7:B9">
    <cfRule type="iconSet" priority="23">
      <iconSet iconSet="3TrafficLights2" showValue="0" reverse="1">
        <cfvo type="percent" val="0"/>
        <cfvo type="num" val="15"/>
        <cfvo type="num" val="30"/>
      </iconSet>
    </cfRule>
  </conditionalFormatting>
  <conditionalFormatting sqref="B7:B10">
    <cfRule type="iconSet" priority="24">
      <iconSet iconSet="3TrafficLights2" showValue="0" reverse="1">
        <cfvo type="percent" val="0"/>
        <cfvo type="num" val="15"/>
        <cfvo type="num" val="30"/>
      </iconSet>
    </cfRule>
  </conditionalFormatting>
  <conditionalFormatting sqref="B6">
    <cfRule type="iconSet" priority="1">
      <iconSet iconSet="3TrafficLights2" showValue="0" reverse="1">
        <cfvo type="percent" val="0"/>
        <cfvo type="num" val="15"/>
        <cfvo type="num" val="30"/>
      </iconSet>
    </cfRule>
  </conditionalFormatting>
  <conditionalFormatting sqref="B5">
    <cfRule type="iconSet" priority="5">
      <iconSet iconSet="3TrafficLights2" showValue="0" reverse="1">
        <cfvo type="percent" val="0"/>
        <cfvo type="num" val="15"/>
        <cfvo type="num" val="30"/>
      </iconSet>
    </cfRule>
  </conditionalFormatting>
  <conditionalFormatting sqref="B5">
    <cfRule type="iconSet" priority="4">
      <iconSet iconSet="3TrafficLights2" showValue="0" reverse="1">
        <cfvo type="percent" val="0"/>
        <cfvo type="num" val="15"/>
        <cfvo type="num" val="30"/>
      </iconSet>
    </cfRule>
  </conditionalFormatting>
  <conditionalFormatting sqref="B6">
    <cfRule type="iconSet" priority="3">
      <iconSet iconSet="3TrafficLights2" showValue="0" reverse="1">
        <cfvo type="percent" val="0"/>
        <cfvo type="num" val="15"/>
        <cfvo type="num" val="30"/>
      </iconSet>
    </cfRule>
  </conditionalFormatting>
  <conditionalFormatting sqref="B6">
    <cfRule type="iconSet" priority="2">
      <iconSet iconSet="3TrafficLights2" showValue="0" reverse="1">
        <cfvo type="percent" val="0"/>
        <cfvo type="num" val="15"/>
        <cfvo type="num" val="30"/>
      </iconSet>
    </cfRule>
  </conditionalFormatting>
  <conditionalFormatting sqref="B6">
    <cfRule type="iconSet" priority="7">
      <iconSet iconSet="3TrafficLights2" showValue="0" reverse="1">
        <cfvo type="percent" val="0"/>
        <cfvo type="num" val="15"/>
        <cfvo type="num" val="30"/>
      </iconSet>
    </cfRule>
  </conditionalFormatting>
  <hyperlinks>
    <hyperlink ref="A1" location="'North America'!Print_Area" display="Back"/>
  </hyperlinks>
  <printOptions horizontalCentered="1"/>
  <pageMargins left="0.25" right="0.25" top="1" bottom="1" header="0.5" footer="0.5"/>
  <pageSetup scale="80" orientation="landscape" horizontalDpi="200" verticalDpi="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12"/>
  <sheetViews>
    <sheetView showGridLines="0" zoomScaleNormal="100" workbookViewId="0">
      <pane ySplit="1" topLeftCell="A2" activePane="bottomLeft" state="frozen"/>
      <selection activeCell="F39" sqref="F39"/>
      <selection pane="bottomLeft" activeCell="C5" sqref="C5:H12"/>
    </sheetView>
  </sheetViews>
  <sheetFormatPr defaultRowHeight="15.75" customHeight="1"/>
  <cols>
    <col min="1" max="1" width="7.5" style="1014" bestFit="1" customWidth="1"/>
    <col min="2" max="2" width="7.25" style="1014" customWidth="1"/>
    <col min="3" max="3" width="9.375" style="1015" customWidth="1"/>
    <col min="4" max="4" width="32.25" style="1015" customWidth="1"/>
    <col min="5" max="5" width="37.25" style="1015" customWidth="1"/>
    <col min="6" max="6" width="42.75" style="1016" customWidth="1"/>
    <col min="7" max="7" width="11.25" style="1017" customWidth="1"/>
    <col min="8" max="8" width="9.375" style="1018" customWidth="1"/>
    <col min="9" max="9" width="7.125" style="1018" customWidth="1"/>
    <col min="10" max="13" width="8" style="1015" customWidth="1"/>
    <col min="14" max="14" width="11.375" style="1015" customWidth="1"/>
    <col min="15" max="256" width="9" style="1015"/>
    <col min="257" max="257" width="7.5" style="1015" bestFit="1" customWidth="1"/>
    <col min="258" max="258" width="7.25" style="1015" customWidth="1"/>
    <col min="259" max="259" width="9.375" style="1015" customWidth="1"/>
    <col min="260" max="260" width="32.25" style="1015" customWidth="1"/>
    <col min="261" max="261" width="37.25" style="1015" customWidth="1"/>
    <col min="262" max="262" width="42.75" style="1015" customWidth="1"/>
    <col min="263" max="263" width="11.25" style="1015" customWidth="1"/>
    <col min="264" max="264" width="9.375" style="1015" customWidth="1"/>
    <col min="265" max="265" width="7.125" style="1015" customWidth="1"/>
    <col min="266" max="269" width="8" style="1015" customWidth="1"/>
    <col min="270" max="270" width="11.375" style="1015" customWidth="1"/>
    <col min="271" max="512" width="9" style="1015"/>
    <col min="513" max="513" width="7.5" style="1015" bestFit="1" customWidth="1"/>
    <col min="514" max="514" width="7.25" style="1015" customWidth="1"/>
    <col min="515" max="515" width="9.375" style="1015" customWidth="1"/>
    <col min="516" max="516" width="32.25" style="1015" customWidth="1"/>
    <col min="517" max="517" width="37.25" style="1015" customWidth="1"/>
    <col min="518" max="518" width="42.75" style="1015" customWidth="1"/>
    <col min="519" max="519" width="11.25" style="1015" customWidth="1"/>
    <col min="520" max="520" width="9.375" style="1015" customWidth="1"/>
    <col min="521" max="521" width="7.125" style="1015" customWidth="1"/>
    <col min="522" max="525" width="8" style="1015" customWidth="1"/>
    <col min="526" max="526" width="11.375" style="1015" customWidth="1"/>
    <col min="527" max="768" width="9" style="1015"/>
    <col min="769" max="769" width="7.5" style="1015" bestFit="1" customWidth="1"/>
    <col min="770" max="770" width="7.25" style="1015" customWidth="1"/>
    <col min="771" max="771" width="9.375" style="1015" customWidth="1"/>
    <col min="772" max="772" width="32.25" style="1015" customWidth="1"/>
    <col min="773" max="773" width="37.25" style="1015" customWidth="1"/>
    <col min="774" max="774" width="42.75" style="1015" customWidth="1"/>
    <col min="775" max="775" width="11.25" style="1015" customWidth="1"/>
    <col min="776" max="776" width="9.375" style="1015" customWidth="1"/>
    <col min="777" max="777" width="7.125" style="1015" customWidth="1"/>
    <col min="778" max="781" width="8" style="1015" customWidth="1"/>
    <col min="782" max="782" width="11.375" style="1015" customWidth="1"/>
    <col min="783" max="1024" width="9" style="1015"/>
    <col min="1025" max="1025" width="7.5" style="1015" bestFit="1" customWidth="1"/>
    <col min="1026" max="1026" width="7.25" style="1015" customWidth="1"/>
    <col min="1027" max="1027" width="9.375" style="1015" customWidth="1"/>
    <col min="1028" max="1028" width="32.25" style="1015" customWidth="1"/>
    <col min="1029" max="1029" width="37.25" style="1015" customWidth="1"/>
    <col min="1030" max="1030" width="42.75" style="1015" customWidth="1"/>
    <col min="1031" max="1031" width="11.25" style="1015" customWidth="1"/>
    <col min="1032" max="1032" width="9.375" style="1015" customWidth="1"/>
    <col min="1033" max="1033" width="7.125" style="1015" customWidth="1"/>
    <col min="1034" max="1037" width="8" style="1015" customWidth="1"/>
    <col min="1038" max="1038" width="11.375" style="1015" customWidth="1"/>
    <col min="1039" max="1280" width="9" style="1015"/>
    <col min="1281" max="1281" width="7.5" style="1015" bestFit="1" customWidth="1"/>
    <col min="1282" max="1282" width="7.25" style="1015" customWidth="1"/>
    <col min="1283" max="1283" width="9.375" style="1015" customWidth="1"/>
    <col min="1284" max="1284" width="32.25" style="1015" customWidth="1"/>
    <col min="1285" max="1285" width="37.25" style="1015" customWidth="1"/>
    <col min="1286" max="1286" width="42.75" style="1015" customWidth="1"/>
    <col min="1287" max="1287" width="11.25" style="1015" customWidth="1"/>
    <col min="1288" max="1288" width="9.375" style="1015" customWidth="1"/>
    <col min="1289" max="1289" width="7.125" style="1015" customWidth="1"/>
    <col min="1290" max="1293" width="8" style="1015" customWidth="1"/>
    <col min="1294" max="1294" width="11.375" style="1015" customWidth="1"/>
    <col min="1295" max="1536" width="9" style="1015"/>
    <col min="1537" max="1537" width="7.5" style="1015" bestFit="1" customWidth="1"/>
    <col min="1538" max="1538" width="7.25" style="1015" customWidth="1"/>
    <col min="1539" max="1539" width="9.375" style="1015" customWidth="1"/>
    <col min="1540" max="1540" width="32.25" style="1015" customWidth="1"/>
    <col min="1541" max="1541" width="37.25" style="1015" customWidth="1"/>
    <col min="1542" max="1542" width="42.75" style="1015" customWidth="1"/>
    <col min="1543" max="1543" width="11.25" style="1015" customWidth="1"/>
    <col min="1544" max="1544" width="9.375" style="1015" customWidth="1"/>
    <col min="1545" max="1545" width="7.125" style="1015" customWidth="1"/>
    <col min="1546" max="1549" width="8" style="1015" customWidth="1"/>
    <col min="1550" max="1550" width="11.375" style="1015" customWidth="1"/>
    <col min="1551" max="1792" width="9" style="1015"/>
    <col min="1793" max="1793" width="7.5" style="1015" bestFit="1" customWidth="1"/>
    <col min="1794" max="1794" width="7.25" style="1015" customWidth="1"/>
    <col min="1795" max="1795" width="9.375" style="1015" customWidth="1"/>
    <col min="1796" max="1796" width="32.25" style="1015" customWidth="1"/>
    <col min="1797" max="1797" width="37.25" style="1015" customWidth="1"/>
    <col min="1798" max="1798" width="42.75" style="1015" customWidth="1"/>
    <col min="1799" max="1799" width="11.25" style="1015" customWidth="1"/>
    <col min="1800" max="1800" width="9.375" style="1015" customWidth="1"/>
    <col min="1801" max="1801" width="7.125" style="1015" customWidth="1"/>
    <col min="1802" max="1805" width="8" style="1015" customWidth="1"/>
    <col min="1806" max="1806" width="11.375" style="1015" customWidth="1"/>
    <col min="1807" max="2048" width="9" style="1015"/>
    <col min="2049" max="2049" width="7.5" style="1015" bestFit="1" customWidth="1"/>
    <col min="2050" max="2050" width="7.25" style="1015" customWidth="1"/>
    <col min="2051" max="2051" width="9.375" style="1015" customWidth="1"/>
    <col min="2052" max="2052" width="32.25" style="1015" customWidth="1"/>
    <col min="2053" max="2053" width="37.25" style="1015" customWidth="1"/>
    <col min="2054" max="2054" width="42.75" style="1015" customWidth="1"/>
    <col min="2055" max="2055" width="11.25" style="1015" customWidth="1"/>
    <col min="2056" max="2056" width="9.375" style="1015" customWidth="1"/>
    <col min="2057" max="2057" width="7.125" style="1015" customWidth="1"/>
    <col min="2058" max="2061" width="8" style="1015" customWidth="1"/>
    <col min="2062" max="2062" width="11.375" style="1015" customWidth="1"/>
    <col min="2063" max="2304" width="9" style="1015"/>
    <col min="2305" max="2305" width="7.5" style="1015" bestFit="1" customWidth="1"/>
    <col min="2306" max="2306" width="7.25" style="1015" customWidth="1"/>
    <col min="2307" max="2307" width="9.375" style="1015" customWidth="1"/>
    <col min="2308" max="2308" width="32.25" style="1015" customWidth="1"/>
    <col min="2309" max="2309" width="37.25" style="1015" customWidth="1"/>
    <col min="2310" max="2310" width="42.75" style="1015" customWidth="1"/>
    <col min="2311" max="2311" width="11.25" style="1015" customWidth="1"/>
    <col min="2312" max="2312" width="9.375" style="1015" customWidth="1"/>
    <col min="2313" max="2313" width="7.125" style="1015" customWidth="1"/>
    <col min="2314" max="2317" width="8" style="1015" customWidth="1"/>
    <col min="2318" max="2318" width="11.375" style="1015" customWidth="1"/>
    <col min="2319" max="2560" width="9" style="1015"/>
    <col min="2561" max="2561" width="7.5" style="1015" bestFit="1" customWidth="1"/>
    <col min="2562" max="2562" width="7.25" style="1015" customWidth="1"/>
    <col min="2563" max="2563" width="9.375" style="1015" customWidth="1"/>
    <col min="2564" max="2564" width="32.25" style="1015" customWidth="1"/>
    <col min="2565" max="2565" width="37.25" style="1015" customWidth="1"/>
    <col min="2566" max="2566" width="42.75" style="1015" customWidth="1"/>
    <col min="2567" max="2567" width="11.25" style="1015" customWidth="1"/>
    <col min="2568" max="2568" width="9.375" style="1015" customWidth="1"/>
    <col min="2569" max="2569" width="7.125" style="1015" customWidth="1"/>
    <col min="2570" max="2573" width="8" style="1015" customWidth="1"/>
    <col min="2574" max="2574" width="11.375" style="1015" customWidth="1"/>
    <col min="2575" max="2816" width="9" style="1015"/>
    <col min="2817" max="2817" width="7.5" style="1015" bestFit="1" customWidth="1"/>
    <col min="2818" max="2818" width="7.25" style="1015" customWidth="1"/>
    <col min="2819" max="2819" width="9.375" style="1015" customWidth="1"/>
    <col min="2820" max="2820" width="32.25" style="1015" customWidth="1"/>
    <col min="2821" max="2821" width="37.25" style="1015" customWidth="1"/>
    <col min="2822" max="2822" width="42.75" style="1015" customWidth="1"/>
    <col min="2823" max="2823" width="11.25" style="1015" customWidth="1"/>
    <col min="2824" max="2824" width="9.375" style="1015" customWidth="1"/>
    <col min="2825" max="2825" width="7.125" style="1015" customWidth="1"/>
    <col min="2826" max="2829" width="8" style="1015" customWidth="1"/>
    <col min="2830" max="2830" width="11.375" style="1015" customWidth="1"/>
    <col min="2831" max="3072" width="9" style="1015"/>
    <col min="3073" max="3073" width="7.5" style="1015" bestFit="1" customWidth="1"/>
    <col min="3074" max="3074" width="7.25" style="1015" customWidth="1"/>
    <col min="3075" max="3075" width="9.375" style="1015" customWidth="1"/>
    <col min="3076" max="3076" width="32.25" style="1015" customWidth="1"/>
    <col min="3077" max="3077" width="37.25" style="1015" customWidth="1"/>
    <col min="3078" max="3078" width="42.75" style="1015" customWidth="1"/>
    <col min="3079" max="3079" width="11.25" style="1015" customWidth="1"/>
    <col min="3080" max="3080" width="9.375" style="1015" customWidth="1"/>
    <col min="3081" max="3081" width="7.125" style="1015" customWidth="1"/>
    <col min="3082" max="3085" width="8" style="1015" customWidth="1"/>
    <col min="3086" max="3086" width="11.375" style="1015" customWidth="1"/>
    <col min="3087" max="3328" width="9" style="1015"/>
    <col min="3329" max="3329" width="7.5" style="1015" bestFit="1" customWidth="1"/>
    <col min="3330" max="3330" width="7.25" style="1015" customWidth="1"/>
    <col min="3331" max="3331" width="9.375" style="1015" customWidth="1"/>
    <col min="3332" max="3332" width="32.25" style="1015" customWidth="1"/>
    <col min="3333" max="3333" width="37.25" style="1015" customWidth="1"/>
    <col min="3334" max="3334" width="42.75" style="1015" customWidth="1"/>
    <col min="3335" max="3335" width="11.25" style="1015" customWidth="1"/>
    <col min="3336" max="3336" width="9.375" style="1015" customWidth="1"/>
    <col min="3337" max="3337" width="7.125" style="1015" customWidth="1"/>
    <col min="3338" max="3341" width="8" style="1015" customWidth="1"/>
    <col min="3342" max="3342" width="11.375" style="1015" customWidth="1"/>
    <col min="3343" max="3584" width="9" style="1015"/>
    <col min="3585" max="3585" width="7.5" style="1015" bestFit="1" customWidth="1"/>
    <col min="3586" max="3586" width="7.25" style="1015" customWidth="1"/>
    <col min="3587" max="3587" width="9.375" style="1015" customWidth="1"/>
    <col min="3588" max="3588" width="32.25" style="1015" customWidth="1"/>
    <col min="3589" max="3589" width="37.25" style="1015" customWidth="1"/>
    <col min="3590" max="3590" width="42.75" style="1015" customWidth="1"/>
    <col min="3591" max="3591" width="11.25" style="1015" customWidth="1"/>
    <col min="3592" max="3592" width="9.375" style="1015" customWidth="1"/>
    <col min="3593" max="3593" width="7.125" style="1015" customWidth="1"/>
    <col min="3594" max="3597" width="8" style="1015" customWidth="1"/>
    <col min="3598" max="3598" width="11.375" style="1015" customWidth="1"/>
    <col min="3599" max="3840" width="9" style="1015"/>
    <col min="3841" max="3841" width="7.5" style="1015" bestFit="1" customWidth="1"/>
    <col min="3842" max="3842" width="7.25" style="1015" customWidth="1"/>
    <col min="3843" max="3843" width="9.375" style="1015" customWidth="1"/>
    <col min="3844" max="3844" width="32.25" style="1015" customWidth="1"/>
    <col min="3845" max="3845" width="37.25" style="1015" customWidth="1"/>
    <col min="3846" max="3846" width="42.75" style="1015" customWidth="1"/>
    <col min="3847" max="3847" width="11.25" style="1015" customWidth="1"/>
    <col min="3848" max="3848" width="9.375" style="1015" customWidth="1"/>
    <col min="3849" max="3849" width="7.125" style="1015" customWidth="1"/>
    <col min="3850" max="3853" width="8" style="1015" customWidth="1"/>
    <col min="3854" max="3854" width="11.375" style="1015" customWidth="1"/>
    <col min="3855" max="4096" width="9" style="1015"/>
    <col min="4097" max="4097" width="7.5" style="1015" bestFit="1" customWidth="1"/>
    <col min="4098" max="4098" width="7.25" style="1015" customWidth="1"/>
    <col min="4099" max="4099" width="9.375" style="1015" customWidth="1"/>
    <col min="4100" max="4100" width="32.25" style="1015" customWidth="1"/>
    <col min="4101" max="4101" width="37.25" style="1015" customWidth="1"/>
    <col min="4102" max="4102" width="42.75" style="1015" customWidth="1"/>
    <col min="4103" max="4103" width="11.25" style="1015" customWidth="1"/>
    <col min="4104" max="4104" width="9.375" style="1015" customWidth="1"/>
    <col min="4105" max="4105" width="7.125" style="1015" customWidth="1"/>
    <col min="4106" max="4109" width="8" style="1015" customWidth="1"/>
    <col min="4110" max="4110" width="11.375" style="1015" customWidth="1"/>
    <col min="4111" max="4352" width="9" style="1015"/>
    <col min="4353" max="4353" width="7.5" style="1015" bestFit="1" customWidth="1"/>
    <col min="4354" max="4354" width="7.25" style="1015" customWidth="1"/>
    <col min="4355" max="4355" width="9.375" style="1015" customWidth="1"/>
    <col min="4356" max="4356" width="32.25" style="1015" customWidth="1"/>
    <col min="4357" max="4357" width="37.25" style="1015" customWidth="1"/>
    <col min="4358" max="4358" width="42.75" style="1015" customWidth="1"/>
    <col min="4359" max="4359" width="11.25" style="1015" customWidth="1"/>
    <col min="4360" max="4360" width="9.375" style="1015" customWidth="1"/>
    <col min="4361" max="4361" width="7.125" style="1015" customWidth="1"/>
    <col min="4362" max="4365" width="8" style="1015" customWidth="1"/>
    <col min="4366" max="4366" width="11.375" style="1015" customWidth="1"/>
    <col min="4367" max="4608" width="9" style="1015"/>
    <col min="4609" max="4609" width="7.5" style="1015" bestFit="1" customWidth="1"/>
    <col min="4610" max="4610" width="7.25" style="1015" customWidth="1"/>
    <col min="4611" max="4611" width="9.375" style="1015" customWidth="1"/>
    <col min="4612" max="4612" width="32.25" style="1015" customWidth="1"/>
    <col min="4613" max="4613" width="37.25" style="1015" customWidth="1"/>
    <col min="4614" max="4614" width="42.75" style="1015" customWidth="1"/>
    <col min="4615" max="4615" width="11.25" style="1015" customWidth="1"/>
    <col min="4616" max="4616" width="9.375" style="1015" customWidth="1"/>
    <col min="4617" max="4617" width="7.125" style="1015" customWidth="1"/>
    <col min="4618" max="4621" width="8" style="1015" customWidth="1"/>
    <col min="4622" max="4622" width="11.375" style="1015" customWidth="1"/>
    <col min="4623" max="4864" width="9" style="1015"/>
    <col min="4865" max="4865" width="7.5" style="1015" bestFit="1" customWidth="1"/>
    <col min="4866" max="4866" width="7.25" style="1015" customWidth="1"/>
    <col min="4867" max="4867" width="9.375" style="1015" customWidth="1"/>
    <col min="4868" max="4868" width="32.25" style="1015" customWidth="1"/>
    <col min="4869" max="4869" width="37.25" style="1015" customWidth="1"/>
    <col min="4870" max="4870" width="42.75" style="1015" customWidth="1"/>
    <col min="4871" max="4871" width="11.25" style="1015" customWidth="1"/>
    <col min="4872" max="4872" width="9.375" style="1015" customWidth="1"/>
    <col min="4873" max="4873" width="7.125" style="1015" customWidth="1"/>
    <col min="4874" max="4877" width="8" style="1015" customWidth="1"/>
    <col min="4878" max="4878" width="11.375" style="1015" customWidth="1"/>
    <col min="4879" max="5120" width="9" style="1015"/>
    <col min="5121" max="5121" width="7.5" style="1015" bestFit="1" customWidth="1"/>
    <col min="5122" max="5122" width="7.25" style="1015" customWidth="1"/>
    <col min="5123" max="5123" width="9.375" style="1015" customWidth="1"/>
    <col min="5124" max="5124" width="32.25" style="1015" customWidth="1"/>
    <col min="5125" max="5125" width="37.25" style="1015" customWidth="1"/>
    <col min="5126" max="5126" width="42.75" style="1015" customWidth="1"/>
    <col min="5127" max="5127" width="11.25" style="1015" customWidth="1"/>
    <col min="5128" max="5128" width="9.375" style="1015" customWidth="1"/>
    <col min="5129" max="5129" width="7.125" style="1015" customWidth="1"/>
    <col min="5130" max="5133" width="8" style="1015" customWidth="1"/>
    <col min="5134" max="5134" width="11.375" style="1015" customWidth="1"/>
    <col min="5135" max="5376" width="9" style="1015"/>
    <col min="5377" max="5377" width="7.5" style="1015" bestFit="1" customWidth="1"/>
    <col min="5378" max="5378" width="7.25" style="1015" customWidth="1"/>
    <col min="5379" max="5379" width="9.375" style="1015" customWidth="1"/>
    <col min="5380" max="5380" width="32.25" style="1015" customWidth="1"/>
    <col min="5381" max="5381" width="37.25" style="1015" customWidth="1"/>
    <col min="5382" max="5382" width="42.75" style="1015" customWidth="1"/>
    <col min="5383" max="5383" width="11.25" style="1015" customWidth="1"/>
    <col min="5384" max="5384" width="9.375" style="1015" customWidth="1"/>
    <col min="5385" max="5385" width="7.125" style="1015" customWidth="1"/>
    <col min="5386" max="5389" width="8" style="1015" customWidth="1"/>
    <col min="5390" max="5390" width="11.375" style="1015" customWidth="1"/>
    <col min="5391" max="5632" width="9" style="1015"/>
    <col min="5633" max="5633" width="7.5" style="1015" bestFit="1" customWidth="1"/>
    <col min="5634" max="5634" width="7.25" style="1015" customWidth="1"/>
    <col min="5635" max="5635" width="9.375" style="1015" customWidth="1"/>
    <col min="5636" max="5636" width="32.25" style="1015" customWidth="1"/>
    <col min="5637" max="5637" width="37.25" style="1015" customWidth="1"/>
    <col min="5638" max="5638" width="42.75" style="1015" customWidth="1"/>
    <col min="5639" max="5639" width="11.25" style="1015" customWidth="1"/>
    <col min="5640" max="5640" width="9.375" style="1015" customWidth="1"/>
    <col min="5641" max="5641" width="7.125" style="1015" customWidth="1"/>
    <col min="5642" max="5645" width="8" style="1015" customWidth="1"/>
    <col min="5646" max="5646" width="11.375" style="1015" customWidth="1"/>
    <col min="5647" max="5888" width="9" style="1015"/>
    <col min="5889" max="5889" width="7.5" style="1015" bestFit="1" customWidth="1"/>
    <col min="5890" max="5890" width="7.25" style="1015" customWidth="1"/>
    <col min="5891" max="5891" width="9.375" style="1015" customWidth="1"/>
    <col min="5892" max="5892" width="32.25" style="1015" customWidth="1"/>
    <col min="5893" max="5893" width="37.25" style="1015" customWidth="1"/>
    <col min="5894" max="5894" width="42.75" style="1015" customWidth="1"/>
    <col min="5895" max="5895" width="11.25" style="1015" customWidth="1"/>
    <col min="5896" max="5896" width="9.375" style="1015" customWidth="1"/>
    <col min="5897" max="5897" width="7.125" style="1015" customWidth="1"/>
    <col min="5898" max="5901" width="8" style="1015" customWidth="1"/>
    <col min="5902" max="5902" width="11.375" style="1015" customWidth="1"/>
    <col min="5903" max="6144" width="9" style="1015"/>
    <col min="6145" max="6145" width="7.5" style="1015" bestFit="1" customWidth="1"/>
    <col min="6146" max="6146" width="7.25" style="1015" customWidth="1"/>
    <col min="6147" max="6147" width="9.375" style="1015" customWidth="1"/>
    <col min="6148" max="6148" width="32.25" style="1015" customWidth="1"/>
    <col min="6149" max="6149" width="37.25" style="1015" customWidth="1"/>
    <col min="6150" max="6150" width="42.75" style="1015" customWidth="1"/>
    <col min="6151" max="6151" width="11.25" style="1015" customWidth="1"/>
    <col min="6152" max="6152" width="9.375" style="1015" customWidth="1"/>
    <col min="6153" max="6153" width="7.125" style="1015" customWidth="1"/>
    <col min="6154" max="6157" width="8" style="1015" customWidth="1"/>
    <col min="6158" max="6158" width="11.375" style="1015" customWidth="1"/>
    <col min="6159" max="6400" width="9" style="1015"/>
    <col min="6401" max="6401" width="7.5" style="1015" bestFit="1" customWidth="1"/>
    <col min="6402" max="6402" width="7.25" style="1015" customWidth="1"/>
    <col min="6403" max="6403" width="9.375" style="1015" customWidth="1"/>
    <col min="6404" max="6404" width="32.25" style="1015" customWidth="1"/>
    <col min="6405" max="6405" width="37.25" style="1015" customWidth="1"/>
    <col min="6406" max="6406" width="42.75" style="1015" customWidth="1"/>
    <col min="6407" max="6407" width="11.25" style="1015" customWidth="1"/>
    <col min="6408" max="6408" width="9.375" style="1015" customWidth="1"/>
    <col min="6409" max="6409" width="7.125" style="1015" customWidth="1"/>
    <col min="6410" max="6413" width="8" style="1015" customWidth="1"/>
    <col min="6414" max="6414" width="11.375" style="1015" customWidth="1"/>
    <col min="6415" max="6656" width="9" style="1015"/>
    <col min="6657" max="6657" width="7.5" style="1015" bestFit="1" customWidth="1"/>
    <col min="6658" max="6658" width="7.25" style="1015" customWidth="1"/>
    <col min="6659" max="6659" width="9.375" style="1015" customWidth="1"/>
    <col min="6660" max="6660" width="32.25" style="1015" customWidth="1"/>
    <col min="6661" max="6661" width="37.25" style="1015" customWidth="1"/>
    <col min="6662" max="6662" width="42.75" style="1015" customWidth="1"/>
    <col min="6663" max="6663" width="11.25" style="1015" customWidth="1"/>
    <col min="6664" max="6664" width="9.375" style="1015" customWidth="1"/>
    <col min="6665" max="6665" width="7.125" style="1015" customWidth="1"/>
    <col min="6666" max="6669" width="8" style="1015" customWidth="1"/>
    <col min="6670" max="6670" width="11.375" style="1015" customWidth="1"/>
    <col min="6671" max="6912" width="9" style="1015"/>
    <col min="6913" max="6913" width="7.5" style="1015" bestFit="1" customWidth="1"/>
    <col min="6914" max="6914" width="7.25" style="1015" customWidth="1"/>
    <col min="6915" max="6915" width="9.375" style="1015" customWidth="1"/>
    <col min="6916" max="6916" width="32.25" style="1015" customWidth="1"/>
    <col min="6917" max="6917" width="37.25" style="1015" customWidth="1"/>
    <col min="6918" max="6918" width="42.75" style="1015" customWidth="1"/>
    <col min="6919" max="6919" width="11.25" style="1015" customWidth="1"/>
    <col min="6920" max="6920" width="9.375" style="1015" customWidth="1"/>
    <col min="6921" max="6921" width="7.125" style="1015" customWidth="1"/>
    <col min="6922" max="6925" width="8" style="1015" customWidth="1"/>
    <col min="6926" max="6926" width="11.375" style="1015" customWidth="1"/>
    <col min="6927" max="7168" width="9" style="1015"/>
    <col min="7169" max="7169" width="7.5" style="1015" bestFit="1" customWidth="1"/>
    <col min="7170" max="7170" width="7.25" style="1015" customWidth="1"/>
    <col min="7171" max="7171" width="9.375" style="1015" customWidth="1"/>
    <col min="7172" max="7172" width="32.25" style="1015" customWidth="1"/>
    <col min="7173" max="7173" width="37.25" style="1015" customWidth="1"/>
    <col min="7174" max="7174" width="42.75" style="1015" customWidth="1"/>
    <col min="7175" max="7175" width="11.25" style="1015" customWidth="1"/>
    <col min="7176" max="7176" width="9.375" style="1015" customWidth="1"/>
    <col min="7177" max="7177" width="7.125" style="1015" customWidth="1"/>
    <col min="7178" max="7181" width="8" style="1015" customWidth="1"/>
    <col min="7182" max="7182" width="11.375" style="1015" customWidth="1"/>
    <col min="7183" max="7424" width="9" style="1015"/>
    <col min="7425" max="7425" width="7.5" style="1015" bestFit="1" customWidth="1"/>
    <col min="7426" max="7426" width="7.25" style="1015" customWidth="1"/>
    <col min="7427" max="7427" width="9.375" style="1015" customWidth="1"/>
    <col min="7428" max="7428" width="32.25" style="1015" customWidth="1"/>
    <col min="7429" max="7429" width="37.25" style="1015" customWidth="1"/>
    <col min="7430" max="7430" width="42.75" style="1015" customWidth="1"/>
    <col min="7431" max="7431" width="11.25" style="1015" customWidth="1"/>
    <col min="7432" max="7432" width="9.375" style="1015" customWidth="1"/>
    <col min="7433" max="7433" width="7.125" style="1015" customWidth="1"/>
    <col min="7434" max="7437" width="8" style="1015" customWidth="1"/>
    <col min="7438" max="7438" width="11.375" style="1015" customWidth="1"/>
    <col min="7439" max="7680" width="9" style="1015"/>
    <col min="7681" max="7681" width="7.5" style="1015" bestFit="1" customWidth="1"/>
    <col min="7682" max="7682" width="7.25" style="1015" customWidth="1"/>
    <col min="7683" max="7683" width="9.375" style="1015" customWidth="1"/>
    <col min="7684" max="7684" width="32.25" style="1015" customWidth="1"/>
    <col min="7685" max="7685" width="37.25" style="1015" customWidth="1"/>
    <col min="7686" max="7686" width="42.75" style="1015" customWidth="1"/>
    <col min="7687" max="7687" width="11.25" style="1015" customWidth="1"/>
    <col min="7688" max="7688" width="9.375" style="1015" customWidth="1"/>
    <col min="7689" max="7689" width="7.125" style="1015" customWidth="1"/>
    <col min="7690" max="7693" width="8" style="1015" customWidth="1"/>
    <col min="7694" max="7694" width="11.375" style="1015" customWidth="1"/>
    <col min="7695" max="7936" width="9" style="1015"/>
    <col min="7937" max="7937" width="7.5" style="1015" bestFit="1" customWidth="1"/>
    <col min="7938" max="7938" width="7.25" style="1015" customWidth="1"/>
    <col min="7939" max="7939" width="9.375" style="1015" customWidth="1"/>
    <col min="7940" max="7940" width="32.25" style="1015" customWidth="1"/>
    <col min="7941" max="7941" width="37.25" style="1015" customWidth="1"/>
    <col min="7942" max="7942" width="42.75" style="1015" customWidth="1"/>
    <col min="7943" max="7943" width="11.25" style="1015" customWidth="1"/>
    <col min="7944" max="7944" width="9.375" style="1015" customWidth="1"/>
    <col min="7945" max="7945" width="7.125" style="1015" customWidth="1"/>
    <col min="7946" max="7949" width="8" style="1015" customWidth="1"/>
    <col min="7950" max="7950" width="11.375" style="1015" customWidth="1"/>
    <col min="7951" max="8192" width="9" style="1015"/>
    <col min="8193" max="8193" width="7.5" style="1015" bestFit="1" customWidth="1"/>
    <col min="8194" max="8194" width="7.25" style="1015" customWidth="1"/>
    <col min="8195" max="8195" width="9.375" style="1015" customWidth="1"/>
    <col min="8196" max="8196" width="32.25" style="1015" customWidth="1"/>
    <col min="8197" max="8197" width="37.25" style="1015" customWidth="1"/>
    <col min="8198" max="8198" width="42.75" style="1015" customWidth="1"/>
    <col min="8199" max="8199" width="11.25" style="1015" customWidth="1"/>
    <col min="8200" max="8200" width="9.375" style="1015" customWidth="1"/>
    <col min="8201" max="8201" width="7.125" style="1015" customWidth="1"/>
    <col min="8202" max="8205" width="8" style="1015" customWidth="1"/>
    <col min="8206" max="8206" width="11.375" style="1015" customWidth="1"/>
    <col min="8207" max="8448" width="9" style="1015"/>
    <col min="8449" max="8449" width="7.5" style="1015" bestFit="1" customWidth="1"/>
    <col min="8450" max="8450" width="7.25" style="1015" customWidth="1"/>
    <col min="8451" max="8451" width="9.375" style="1015" customWidth="1"/>
    <col min="8452" max="8452" width="32.25" style="1015" customWidth="1"/>
    <col min="8453" max="8453" width="37.25" style="1015" customWidth="1"/>
    <col min="8454" max="8454" width="42.75" style="1015" customWidth="1"/>
    <col min="8455" max="8455" width="11.25" style="1015" customWidth="1"/>
    <col min="8456" max="8456" width="9.375" style="1015" customWidth="1"/>
    <col min="8457" max="8457" width="7.125" style="1015" customWidth="1"/>
    <col min="8458" max="8461" width="8" style="1015" customWidth="1"/>
    <col min="8462" max="8462" width="11.375" style="1015" customWidth="1"/>
    <col min="8463" max="8704" width="9" style="1015"/>
    <col min="8705" max="8705" width="7.5" style="1015" bestFit="1" customWidth="1"/>
    <col min="8706" max="8706" width="7.25" style="1015" customWidth="1"/>
    <col min="8707" max="8707" width="9.375" style="1015" customWidth="1"/>
    <col min="8708" max="8708" width="32.25" style="1015" customWidth="1"/>
    <col min="8709" max="8709" width="37.25" style="1015" customWidth="1"/>
    <col min="8710" max="8710" width="42.75" style="1015" customWidth="1"/>
    <col min="8711" max="8711" width="11.25" style="1015" customWidth="1"/>
    <col min="8712" max="8712" width="9.375" style="1015" customWidth="1"/>
    <col min="8713" max="8713" width="7.125" style="1015" customWidth="1"/>
    <col min="8714" max="8717" width="8" style="1015" customWidth="1"/>
    <col min="8718" max="8718" width="11.375" style="1015" customWidth="1"/>
    <col min="8719" max="8960" width="9" style="1015"/>
    <col min="8961" max="8961" width="7.5" style="1015" bestFit="1" customWidth="1"/>
    <col min="8962" max="8962" width="7.25" style="1015" customWidth="1"/>
    <col min="8963" max="8963" width="9.375" style="1015" customWidth="1"/>
    <col min="8964" max="8964" width="32.25" style="1015" customWidth="1"/>
    <col min="8965" max="8965" width="37.25" style="1015" customWidth="1"/>
    <col min="8966" max="8966" width="42.75" style="1015" customWidth="1"/>
    <col min="8967" max="8967" width="11.25" style="1015" customWidth="1"/>
    <col min="8968" max="8968" width="9.375" style="1015" customWidth="1"/>
    <col min="8969" max="8969" width="7.125" style="1015" customWidth="1"/>
    <col min="8970" max="8973" width="8" style="1015" customWidth="1"/>
    <col min="8974" max="8974" width="11.375" style="1015" customWidth="1"/>
    <col min="8975" max="9216" width="9" style="1015"/>
    <col min="9217" max="9217" width="7.5" style="1015" bestFit="1" customWidth="1"/>
    <col min="9218" max="9218" width="7.25" style="1015" customWidth="1"/>
    <col min="9219" max="9219" width="9.375" style="1015" customWidth="1"/>
    <col min="9220" max="9220" width="32.25" style="1015" customWidth="1"/>
    <col min="9221" max="9221" width="37.25" style="1015" customWidth="1"/>
    <col min="9222" max="9222" width="42.75" style="1015" customWidth="1"/>
    <col min="9223" max="9223" width="11.25" style="1015" customWidth="1"/>
    <col min="9224" max="9224" width="9.375" style="1015" customWidth="1"/>
    <col min="9225" max="9225" width="7.125" style="1015" customWidth="1"/>
    <col min="9226" max="9229" width="8" style="1015" customWidth="1"/>
    <col min="9230" max="9230" width="11.375" style="1015" customWidth="1"/>
    <col min="9231" max="9472" width="9" style="1015"/>
    <col min="9473" max="9473" width="7.5" style="1015" bestFit="1" customWidth="1"/>
    <col min="9474" max="9474" width="7.25" style="1015" customWidth="1"/>
    <col min="9475" max="9475" width="9.375" style="1015" customWidth="1"/>
    <col min="9476" max="9476" width="32.25" style="1015" customWidth="1"/>
    <col min="9477" max="9477" width="37.25" style="1015" customWidth="1"/>
    <col min="9478" max="9478" width="42.75" style="1015" customWidth="1"/>
    <col min="9479" max="9479" width="11.25" style="1015" customWidth="1"/>
    <col min="9480" max="9480" width="9.375" style="1015" customWidth="1"/>
    <col min="9481" max="9481" width="7.125" style="1015" customWidth="1"/>
    <col min="9482" max="9485" width="8" style="1015" customWidth="1"/>
    <col min="9486" max="9486" width="11.375" style="1015" customWidth="1"/>
    <col min="9487" max="9728" width="9" style="1015"/>
    <col min="9729" max="9729" width="7.5" style="1015" bestFit="1" customWidth="1"/>
    <col min="9730" max="9730" width="7.25" style="1015" customWidth="1"/>
    <col min="9731" max="9731" width="9.375" style="1015" customWidth="1"/>
    <col min="9732" max="9732" width="32.25" style="1015" customWidth="1"/>
    <col min="9733" max="9733" width="37.25" style="1015" customWidth="1"/>
    <col min="9734" max="9734" width="42.75" style="1015" customWidth="1"/>
    <col min="9735" max="9735" width="11.25" style="1015" customWidth="1"/>
    <col min="9736" max="9736" width="9.375" style="1015" customWidth="1"/>
    <col min="9737" max="9737" width="7.125" style="1015" customWidth="1"/>
    <col min="9738" max="9741" width="8" style="1015" customWidth="1"/>
    <col min="9742" max="9742" width="11.375" style="1015" customWidth="1"/>
    <col min="9743" max="9984" width="9" style="1015"/>
    <col min="9985" max="9985" width="7.5" style="1015" bestFit="1" customWidth="1"/>
    <col min="9986" max="9986" width="7.25" style="1015" customWidth="1"/>
    <col min="9987" max="9987" width="9.375" style="1015" customWidth="1"/>
    <col min="9988" max="9988" width="32.25" style="1015" customWidth="1"/>
    <col min="9989" max="9989" width="37.25" style="1015" customWidth="1"/>
    <col min="9990" max="9990" width="42.75" style="1015" customWidth="1"/>
    <col min="9991" max="9991" width="11.25" style="1015" customWidth="1"/>
    <col min="9992" max="9992" width="9.375" style="1015" customWidth="1"/>
    <col min="9993" max="9993" width="7.125" style="1015" customWidth="1"/>
    <col min="9994" max="9997" width="8" style="1015" customWidth="1"/>
    <col min="9998" max="9998" width="11.375" style="1015" customWidth="1"/>
    <col min="9999" max="10240" width="9" style="1015"/>
    <col min="10241" max="10241" width="7.5" style="1015" bestFit="1" customWidth="1"/>
    <col min="10242" max="10242" width="7.25" style="1015" customWidth="1"/>
    <col min="10243" max="10243" width="9.375" style="1015" customWidth="1"/>
    <col min="10244" max="10244" width="32.25" style="1015" customWidth="1"/>
    <col min="10245" max="10245" width="37.25" style="1015" customWidth="1"/>
    <col min="10246" max="10246" width="42.75" style="1015" customWidth="1"/>
    <col min="10247" max="10247" width="11.25" style="1015" customWidth="1"/>
    <col min="10248" max="10248" width="9.375" style="1015" customWidth="1"/>
    <col min="10249" max="10249" width="7.125" style="1015" customWidth="1"/>
    <col min="10250" max="10253" width="8" style="1015" customWidth="1"/>
    <col min="10254" max="10254" width="11.375" style="1015" customWidth="1"/>
    <col min="10255" max="10496" width="9" style="1015"/>
    <col min="10497" max="10497" width="7.5" style="1015" bestFit="1" customWidth="1"/>
    <col min="10498" max="10498" width="7.25" style="1015" customWidth="1"/>
    <col min="10499" max="10499" width="9.375" style="1015" customWidth="1"/>
    <col min="10500" max="10500" width="32.25" style="1015" customWidth="1"/>
    <col min="10501" max="10501" width="37.25" style="1015" customWidth="1"/>
    <col min="10502" max="10502" width="42.75" style="1015" customWidth="1"/>
    <col min="10503" max="10503" width="11.25" style="1015" customWidth="1"/>
    <col min="10504" max="10504" width="9.375" style="1015" customWidth="1"/>
    <col min="10505" max="10505" width="7.125" style="1015" customWidth="1"/>
    <col min="10506" max="10509" width="8" style="1015" customWidth="1"/>
    <col min="10510" max="10510" width="11.375" style="1015" customWidth="1"/>
    <col min="10511" max="10752" width="9" style="1015"/>
    <col min="10753" max="10753" width="7.5" style="1015" bestFit="1" customWidth="1"/>
    <col min="10754" max="10754" width="7.25" style="1015" customWidth="1"/>
    <col min="10755" max="10755" width="9.375" style="1015" customWidth="1"/>
    <col min="10756" max="10756" width="32.25" style="1015" customWidth="1"/>
    <col min="10757" max="10757" width="37.25" style="1015" customWidth="1"/>
    <col min="10758" max="10758" width="42.75" style="1015" customWidth="1"/>
    <col min="10759" max="10759" width="11.25" style="1015" customWidth="1"/>
    <col min="10760" max="10760" width="9.375" style="1015" customWidth="1"/>
    <col min="10761" max="10761" width="7.125" style="1015" customWidth="1"/>
    <col min="10762" max="10765" width="8" style="1015" customWidth="1"/>
    <col min="10766" max="10766" width="11.375" style="1015" customWidth="1"/>
    <col min="10767" max="11008" width="9" style="1015"/>
    <col min="11009" max="11009" width="7.5" style="1015" bestFit="1" customWidth="1"/>
    <col min="11010" max="11010" width="7.25" style="1015" customWidth="1"/>
    <col min="11011" max="11011" width="9.375" style="1015" customWidth="1"/>
    <col min="11012" max="11012" width="32.25" style="1015" customWidth="1"/>
    <col min="11013" max="11013" width="37.25" style="1015" customWidth="1"/>
    <col min="11014" max="11014" width="42.75" style="1015" customWidth="1"/>
    <col min="11015" max="11015" width="11.25" style="1015" customWidth="1"/>
    <col min="11016" max="11016" width="9.375" style="1015" customWidth="1"/>
    <col min="11017" max="11017" width="7.125" style="1015" customWidth="1"/>
    <col min="11018" max="11021" width="8" style="1015" customWidth="1"/>
    <col min="11022" max="11022" width="11.375" style="1015" customWidth="1"/>
    <col min="11023" max="11264" width="9" style="1015"/>
    <col min="11265" max="11265" width="7.5" style="1015" bestFit="1" customWidth="1"/>
    <col min="11266" max="11266" width="7.25" style="1015" customWidth="1"/>
    <col min="11267" max="11267" width="9.375" style="1015" customWidth="1"/>
    <col min="11268" max="11268" width="32.25" style="1015" customWidth="1"/>
    <col min="11269" max="11269" width="37.25" style="1015" customWidth="1"/>
    <col min="11270" max="11270" width="42.75" style="1015" customWidth="1"/>
    <col min="11271" max="11271" width="11.25" style="1015" customWidth="1"/>
    <col min="11272" max="11272" width="9.375" style="1015" customWidth="1"/>
    <col min="11273" max="11273" width="7.125" style="1015" customWidth="1"/>
    <col min="11274" max="11277" width="8" style="1015" customWidth="1"/>
    <col min="11278" max="11278" width="11.375" style="1015" customWidth="1"/>
    <col min="11279" max="11520" width="9" style="1015"/>
    <col min="11521" max="11521" width="7.5" style="1015" bestFit="1" customWidth="1"/>
    <col min="11522" max="11522" width="7.25" style="1015" customWidth="1"/>
    <col min="11523" max="11523" width="9.375" style="1015" customWidth="1"/>
    <col min="11524" max="11524" width="32.25" style="1015" customWidth="1"/>
    <col min="11525" max="11525" width="37.25" style="1015" customWidth="1"/>
    <col min="11526" max="11526" width="42.75" style="1015" customWidth="1"/>
    <col min="11527" max="11527" width="11.25" style="1015" customWidth="1"/>
    <col min="11528" max="11528" width="9.375" style="1015" customWidth="1"/>
    <col min="11529" max="11529" width="7.125" style="1015" customWidth="1"/>
    <col min="11530" max="11533" width="8" style="1015" customWidth="1"/>
    <col min="11534" max="11534" width="11.375" style="1015" customWidth="1"/>
    <col min="11535" max="11776" width="9" style="1015"/>
    <col min="11777" max="11777" width="7.5" style="1015" bestFit="1" customWidth="1"/>
    <col min="11778" max="11778" width="7.25" style="1015" customWidth="1"/>
    <col min="11779" max="11779" width="9.375" style="1015" customWidth="1"/>
    <col min="11780" max="11780" width="32.25" style="1015" customWidth="1"/>
    <col min="11781" max="11781" width="37.25" style="1015" customWidth="1"/>
    <col min="11782" max="11782" width="42.75" style="1015" customWidth="1"/>
    <col min="11783" max="11783" width="11.25" style="1015" customWidth="1"/>
    <col min="11784" max="11784" width="9.375" style="1015" customWidth="1"/>
    <col min="11785" max="11785" width="7.125" style="1015" customWidth="1"/>
    <col min="11786" max="11789" width="8" style="1015" customWidth="1"/>
    <col min="11790" max="11790" width="11.375" style="1015" customWidth="1"/>
    <col min="11791" max="12032" width="9" style="1015"/>
    <col min="12033" max="12033" width="7.5" style="1015" bestFit="1" customWidth="1"/>
    <col min="12034" max="12034" width="7.25" style="1015" customWidth="1"/>
    <col min="12035" max="12035" width="9.375" style="1015" customWidth="1"/>
    <col min="12036" max="12036" width="32.25" style="1015" customWidth="1"/>
    <col min="12037" max="12037" width="37.25" style="1015" customWidth="1"/>
    <col min="12038" max="12038" width="42.75" style="1015" customWidth="1"/>
    <col min="12039" max="12039" width="11.25" style="1015" customWidth="1"/>
    <col min="12040" max="12040" width="9.375" style="1015" customWidth="1"/>
    <col min="12041" max="12041" width="7.125" style="1015" customWidth="1"/>
    <col min="12042" max="12045" width="8" style="1015" customWidth="1"/>
    <col min="12046" max="12046" width="11.375" style="1015" customWidth="1"/>
    <col min="12047" max="12288" width="9" style="1015"/>
    <col min="12289" max="12289" width="7.5" style="1015" bestFit="1" customWidth="1"/>
    <col min="12290" max="12290" width="7.25" style="1015" customWidth="1"/>
    <col min="12291" max="12291" width="9.375" style="1015" customWidth="1"/>
    <col min="12292" max="12292" width="32.25" style="1015" customWidth="1"/>
    <col min="12293" max="12293" width="37.25" style="1015" customWidth="1"/>
    <col min="12294" max="12294" width="42.75" style="1015" customWidth="1"/>
    <col min="12295" max="12295" width="11.25" style="1015" customWidth="1"/>
    <col min="12296" max="12296" width="9.375" style="1015" customWidth="1"/>
    <col min="12297" max="12297" width="7.125" style="1015" customWidth="1"/>
    <col min="12298" max="12301" width="8" style="1015" customWidth="1"/>
    <col min="12302" max="12302" width="11.375" style="1015" customWidth="1"/>
    <col min="12303" max="12544" width="9" style="1015"/>
    <col min="12545" max="12545" width="7.5" style="1015" bestFit="1" customWidth="1"/>
    <col min="12546" max="12546" width="7.25" style="1015" customWidth="1"/>
    <col min="12547" max="12547" width="9.375" style="1015" customWidth="1"/>
    <col min="12548" max="12548" width="32.25" style="1015" customWidth="1"/>
    <col min="12549" max="12549" width="37.25" style="1015" customWidth="1"/>
    <col min="12550" max="12550" width="42.75" style="1015" customWidth="1"/>
    <col min="12551" max="12551" width="11.25" style="1015" customWidth="1"/>
    <col min="12552" max="12552" width="9.375" style="1015" customWidth="1"/>
    <col min="12553" max="12553" width="7.125" style="1015" customWidth="1"/>
    <col min="12554" max="12557" width="8" style="1015" customWidth="1"/>
    <col min="12558" max="12558" width="11.375" style="1015" customWidth="1"/>
    <col min="12559" max="12800" width="9" style="1015"/>
    <col min="12801" max="12801" width="7.5" style="1015" bestFit="1" customWidth="1"/>
    <col min="12802" max="12802" width="7.25" style="1015" customWidth="1"/>
    <col min="12803" max="12803" width="9.375" style="1015" customWidth="1"/>
    <col min="12804" max="12804" width="32.25" style="1015" customWidth="1"/>
    <col min="12805" max="12805" width="37.25" style="1015" customWidth="1"/>
    <col min="12806" max="12806" width="42.75" style="1015" customWidth="1"/>
    <col min="12807" max="12807" width="11.25" style="1015" customWidth="1"/>
    <col min="12808" max="12808" width="9.375" style="1015" customWidth="1"/>
    <col min="12809" max="12809" width="7.125" style="1015" customWidth="1"/>
    <col min="12810" max="12813" width="8" style="1015" customWidth="1"/>
    <col min="12814" max="12814" width="11.375" style="1015" customWidth="1"/>
    <col min="12815" max="13056" width="9" style="1015"/>
    <col min="13057" max="13057" width="7.5" style="1015" bestFit="1" customWidth="1"/>
    <col min="13058" max="13058" width="7.25" style="1015" customWidth="1"/>
    <col min="13059" max="13059" width="9.375" style="1015" customWidth="1"/>
    <col min="13060" max="13060" width="32.25" style="1015" customWidth="1"/>
    <col min="13061" max="13061" width="37.25" style="1015" customWidth="1"/>
    <col min="13062" max="13062" width="42.75" style="1015" customWidth="1"/>
    <col min="13063" max="13063" width="11.25" style="1015" customWidth="1"/>
    <col min="13064" max="13064" width="9.375" style="1015" customWidth="1"/>
    <col min="13065" max="13065" width="7.125" style="1015" customWidth="1"/>
    <col min="13066" max="13069" width="8" style="1015" customWidth="1"/>
    <col min="13070" max="13070" width="11.375" style="1015" customWidth="1"/>
    <col min="13071" max="13312" width="9" style="1015"/>
    <col min="13313" max="13313" width="7.5" style="1015" bestFit="1" customWidth="1"/>
    <col min="13314" max="13314" width="7.25" style="1015" customWidth="1"/>
    <col min="13315" max="13315" width="9.375" style="1015" customWidth="1"/>
    <col min="13316" max="13316" width="32.25" style="1015" customWidth="1"/>
    <col min="13317" max="13317" width="37.25" style="1015" customWidth="1"/>
    <col min="13318" max="13318" width="42.75" style="1015" customWidth="1"/>
    <col min="13319" max="13319" width="11.25" style="1015" customWidth="1"/>
    <col min="13320" max="13320" width="9.375" style="1015" customWidth="1"/>
    <col min="13321" max="13321" width="7.125" style="1015" customWidth="1"/>
    <col min="13322" max="13325" width="8" style="1015" customWidth="1"/>
    <col min="13326" max="13326" width="11.375" style="1015" customWidth="1"/>
    <col min="13327" max="13568" width="9" style="1015"/>
    <col min="13569" max="13569" width="7.5" style="1015" bestFit="1" customWidth="1"/>
    <col min="13570" max="13570" width="7.25" style="1015" customWidth="1"/>
    <col min="13571" max="13571" width="9.375" style="1015" customWidth="1"/>
    <col min="13572" max="13572" width="32.25" style="1015" customWidth="1"/>
    <col min="13573" max="13573" width="37.25" style="1015" customWidth="1"/>
    <col min="13574" max="13574" width="42.75" style="1015" customWidth="1"/>
    <col min="13575" max="13575" width="11.25" style="1015" customWidth="1"/>
    <col min="13576" max="13576" width="9.375" style="1015" customWidth="1"/>
    <col min="13577" max="13577" width="7.125" style="1015" customWidth="1"/>
    <col min="13578" max="13581" width="8" style="1015" customWidth="1"/>
    <col min="13582" max="13582" width="11.375" style="1015" customWidth="1"/>
    <col min="13583" max="13824" width="9" style="1015"/>
    <col min="13825" max="13825" width="7.5" style="1015" bestFit="1" customWidth="1"/>
    <col min="13826" max="13826" width="7.25" style="1015" customWidth="1"/>
    <col min="13827" max="13827" width="9.375" style="1015" customWidth="1"/>
    <col min="13828" max="13828" width="32.25" style="1015" customWidth="1"/>
    <col min="13829" max="13829" width="37.25" style="1015" customWidth="1"/>
    <col min="13830" max="13830" width="42.75" style="1015" customWidth="1"/>
    <col min="13831" max="13831" width="11.25" style="1015" customWidth="1"/>
    <col min="13832" max="13832" width="9.375" style="1015" customWidth="1"/>
    <col min="13833" max="13833" width="7.125" style="1015" customWidth="1"/>
    <col min="13834" max="13837" width="8" style="1015" customWidth="1"/>
    <col min="13838" max="13838" width="11.375" style="1015" customWidth="1"/>
    <col min="13839" max="14080" width="9" style="1015"/>
    <col min="14081" max="14081" width="7.5" style="1015" bestFit="1" customWidth="1"/>
    <col min="14082" max="14082" width="7.25" style="1015" customWidth="1"/>
    <col min="14083" max="14083" width="9.375" style="1015" customWidth="1"/>
    <col min="14084" max="14084" width="32.25" style="1015" customWidth="1"/>
    <col min="14085" max="14085" width="37.25" style="1015" customWidth="1"/>
    <col min="14086" max="14086" width="42.75" style="1015" customWidth="1"/>
    <col min="14087" max="14087" width="11.25" style="1015" customWidth="1"/>
    <col min="14088" max="14088" width="9.375" style="1015" customWidth="1"/>
    <col min="14089" max="14089" width="7.125" style="1015" customWidth="1"/>
    <col min="14090" max="14093" width="8" style="1015" customWidth="1"/>
    <col min="14094" max="14094" width="11.375" style="1015" customWidth="1"/>
    <col min="14095" max="14336" width="9" style="1015"/>
    <col min="14337" max="14337" width="7.5" style="1015" bestFit="1" customWidth="1"/>
    <col min="14338" max="14338" width="7.25" style="1015" customWidth="1"/>
    <col min="14339" max="14339" width="9.375" style="1015" customWidth="1"/>
    <col min="14340" max="14340" width="32.25" style="1015" customWidth="1"/>
    <col min="14341" max="14341" width="37.25" style="1015" customWidth="1"/>
    <col min="14342" max="14342" width="42.75" style="1015" customWidth="1"/>
    <col min="14343" max="14343" width="11.25" style="1015" customWidth="1"/>
    <col min="14344" max="14344" width="9.375" style="1015" customWidth="1"/>
    <col min="14345" max="14345" width="7.125" style="1015" customWidth="1"/>
    <col min="14346" max="14349" width="8" style="1015" customWidth="1"/>
    <col min="14350" max="14350" width="11.375" style="1015" customWidth="1"/>
    <col min="14351" max="14592" width="9" style="1015"/>
    <col min="14593" max="14593" width="7.5" style="1015" bestFit="1" customWidth="1"/>
    <col min="14594" max="14594" width="7.25" style="1015" customWidth="1"/>
    <col min="14595" max="14595" width="9.375" style="1015" customWidth="1"/>
    <col min="14596" max="14596" width="32.25" style="1015" customWidth="1"/>
    <col min="14597" max="14597" width="37.25" style="1015" customWidth="1"/>
    <col min="14598" max="14598" width="42.75" style="1015" customWidth="1"/>
    <col min="14599" max="14599" width="11.25" style="1015" customWidth="1"/>
    <col min="14600" max="14600" width="9.375" style="1015" customWidth="1"/>
    <col min="14601" max="14601" width="7.125" style="1015" customWidth="1"/>
    <col min="14602" max="14605" width="8" style="1015" customWidth="1"/>
    <col min="14606" max="14606" width="11.375" style="1015" customWidth="1"/>
    <col min="14607" max="14848" width="9" style="1015"/>
    <col min="14849" max="14849" width="7.5" style="1015" bestFit="1" customWidth="1"/>
    <col min="14850" max="14850" width="7.25" style="1015" customWidth="1"/>
    <col min="14851" max="14851" width="9.375" style="1015" customWidth="1"/>
    <col min="14852" max="14852" width="32.25" style="1015" customWidth="1"/>
    <col min="14853" max="14853" width="37.25" style="1015" customWidth="1"/>
    <col min="14854" max="14854" width="42.75" style="1015" customWidth="1"/>
    <col min="14855" max="14855" width="11.25" style="1015" customWidth="1"/>
    <col min="14856" max="14856" width="9.375" style="1015" customWidth="1"/>
    <col min="14857" max="14857" width="7.125" style="1015" customWidth="1"/>
    <col min="14858" max="14861" width="8" style="1015" customWidth="1"/>
    <col min="14862" max="14862" width="11.375" style="1015" customWidth="1"/>
    <col min="14863" max="15104" width="9" style="1015"/>
    <col min="15105" max="15105" width="7.5" style="1015" bestFit="1" customWidth="1"/>
    <col min="15106" max="15106" width="7.25" style="1015" customWidth="1"/>
    <col min="15107" max="15107" width="9.375" style="1015" customWidth="1"/>
    <col min="15108" max="15108" width="32.25" style="1015" customWidth="1"/>
    <col min="15109" max="15109" width="37.25" style="1015" customWidth="1"/>
    <col min="15110" max="15110" width="42.75" style="1015" customWidth="1"/>
    <col min="15111" max="15111" width="11.25" style="1015" customWidth="1"/>
    <col min="15112" max="15112" width="9.375" style="1015" customWidth="1"/>
    <col min="15113" max="15113" width="7.125" style="1015" customWidth="1"/>
    <col min="15114" max="15117" width="8" style="1015" customWidth="1"/>
    <col min="15118" max="15118" width="11.375" style="1015" customWidth="1"/>
    <col min="15119" max="15360" width="9" style="1015"/>
    <col min="15361" max="15361" width="7.5" style="1015" bestFit="1" customWidth="1"/>
    <col min="15362" max="15362" width="7.25" style="1015" customWidth="1"/>
    <col min="15363" max="15363" width="9.375" style="1015" customWidth="1"/>
    <col min="15364" max="15364" width="32.25" style="1015" customWidth="1"/>
    <col min="15365" max="15365" width="37.25" style="1015" customWidth="1"/>
    <col min="15366" max="15366" width="42.75" style="1015" customWidth="1"/>
    <col min="15367" max="15367" width="11.25" style="1015" customWidth="1"/>
    <col min="15368" max="15368" width="9.375" style="1015" customWidth="1"/>
    <col min="15369" max="15369" width="7.125" style="1015" customWidth="1"/>
    <col min="15370" max="15373" width="8" style="1015" customWidth="1"/>
    <col min="15374" max="15374" width="11.375" style="1015" customWidth="1"/>
    <col min="15375" max="15616" width="9" style="1015"/>
    <col min="15617" max="15617" width="7.5" style="1015" bestFit="1" customWidth="1"/>
    <col min="15618" max="15618" width="7.25" style="1015" customWidth="1"/>
    <col min="15619" max="15619" width="9.375" style="1015" customWidth="1"/>
    <col min="15620" max="15620" width="32.25" style="1015" customWidth="1"/>
    <col min="15621" max="15621" width="37.25" style="1015" customWidth="1"/>
    <col min="15622" max="15622" width="42.75" style="1015" customWidth="1"/>
    <col min="15623" max="15623" width="11.25" style="1015" customWidth="1"/>
    <col min="15624" max="15624" width="9.375" style="1015" customWidth="1"/>
    <col min="15625" max="15625" width="7.125" style="1015" customWidth="1"/>
    <col min="15626" max="15629" width="8" style="1015" customWidth="1"/>
    <col min="15630" max="15630" width="11.375" style="1015" customWidth="1"/>
    <col min="15631" max="15872" width="9" style="1015"/>
    <col min="15873" max="15873" width="7.5" style="1015" bestFit="1" customWidth="1"/>
    <col min="15874" max="15874" width="7.25" style="1015" customWidth="1"/>
    <col min="15875" max="15875" width="9.375" style="1015" customWidth="1"/>
    <col min="15876" max="15876" width="32.25" style="1015" customWidth="1"/>
    <col min="15877" max="15877" width="37.25" style="1015" customWidth="1"/>
    <col min="15878" max="15878" width="42.75" style="1015" customWidth="1"/>
    <col min="15879" max="15879" width="11.25" style="1015" customWidth="1"/>
    <col min="15880" max="15880" width="9.375" style="1015" customWidth="1"/>
    <col min="15881" max="15881" width="7.125" style="1015" customWidth="1"/>
    <col min="15882" max="15885" width="8" style="1015" customWidth="1"/>
    <col min="15886" max="15886" width="11.375" style="1015" customWidth="1"/>
    <col min="15887" max="16128" width="9" style="1015"/>
    <col min="16129" max="16129" width="7.5" style="1015" bestFit="1" customWidth="1"/>
    <col min="16130" max="16130" width="7.25" style="1015" customWidth="1"/>
    <col min="16131" max="16131" width="9.375" style="1015" customWidth="1"/>
    <col min="16132" max="16132" width="32.25" style="1015" customWidth="1"/>
    <col min="16133" max="16133" width="37.25" style="1015" customWidth="1"/>
    <col min="16134" max="16134" width="42.75" style="1015" customWidth="1"/>
    <col min="16135" max="16135" width="11.25" style="1015" customWidth="1"/>
    <col min="16136" max="16136" width="9.375" style="1015" customWidth="1"/>
    <col min="16137" max="16137" width="7.125" style="1015" customWidth="1"/>
    <col min="16138" max="16141" width="8" style="1015" customWidth="1"/>
    <col min="16142" max="16142" width="11.375" style="1015" customWidth="1"/>
    <col min="16143" max="16384" width="9" style="1015"/>
  </cols>
  <sheetData>
    <row r="1" spans="1:9" ht="19.5" customHeight="1">
      <c r="A1" s="1035" t="s">
        <v>332</v>
      </c>
      <c r="C1" s="1919"/>
      <c r="D1" s="1919"/>
    </row>
    <row r="2" spans="1:9" ht="15.75" customHeight="1">
      <c r="C2" s="1036" t="s">
        <v>350</v>
      </c>
      <c r="D2" s="1036"/>
      <c r="E2" s="1920" t="s">
        <v>351</v>
      </c>
      <c r="F2" s="1920"/>
      <c r="G2" s="1920"/>
      <c r="H2" s="1920"/>
      <c r="I2" s="1042"/>
    </row>
    <row r="3" spans="1:9" ht="6.75" customHeight="1"/>
    <row r="4" spans="1:9" s="1040" customFormat="1" ht="28.5">
      <c r="A4" s="1006">
        <f>Today_Date</f>
        <v>42577</v>
      </c>
      <c r="B4" s="1038" t="s">
        <v>150</v>
      </c>
      <c r="C4" s="1039" t="s">
        <v>335</v>
      </c>
      <c r="D4" s="1039" t="s">
        <v>336</v>
      </c>
      <c r="E4" s="1039" t="s">
        <v>337</v>
      </c>
      <c r="F4" s="1038" t="s">
        <v>150</v>
      </c>
      <c r="G4" s="1039" t="s">
        <v>152</v>
      </c>
      <c r="H4" s="1038" t="s">
        <v>338</v>
      </c>
      <c r="I4" s="1038" t="s">
        <v>339</v>
      </c>
    </row>
    <row r="5" spans="1:9" s="1021" customFormat="1" ht="15.75" customHeight="1">
      <c r="A5" s="1020"/>
      <c r="B5" s="1207" t="str">
        <f>IF(I5&lt;&gt;"",I5,"")</f>
        <v/>
      </c>
      <c r="C5" s="1208"/>
      <c r="D5" s="1581"/>
      <c r="E5" s="1582"/>
      <c r="F5" s="1583"/>
      <c r="G5" s="1584"/>
      <c r="H5" s="1208"/>
      <c r="I5" s="1210" t="str">
        <f>IF(C5&lt;&gt;"",$A$4-C5,"")</f>
        <v/>
      </c>
    </row>
    <row r="6" spans="1:9" s="1021" customFormat="1" ht="15.75" customHeight="1">
      <c r="A6" s="1020"/>
      <c r="B6" s="1207" t="str">
        <f>IF(I6&lt;&gt;"",I6,"")</f>
        <v/>
      </c>
      <c r="C6" s="1208"/>
      <c r="D6" s="1585"/>
      <c r="E6" s="1582"/>
      <c r="F6" s="1583"/>
      <c r="G6" s="1584"/>
      <c r="H6" s="1208"/>
      <c r="I6" s="1210" t="str">
        <f>IF(C6&lt;&gt;"",$A$4-C6,"")</f>
        <v/>
      </c>
    </row>
    <row r="7" spans="1:9" s="1021" customFormat="1" ht="15.75" customHeight="1">
      <c r="A7" s="1020"/>
      <c r="B7" s="1207" t="str">
        <f t="shared" ref="B7:B10" si="0">IF(I7&lt;&gt;"",I7,"")</f>
        <v/>
      </c>
      <c r="C7" s="1208"/>
      <c r="D7" s="1581"/>
      <c r="E7" s="1582"/>
      <c r="F7" s="1583"/>
      <c r="G7" s="1584"/>
      <c r="H7" s="1208"/>
      <c r="I7" s="1210" t="str">
        <f t="shared" ref="I7:I12" si="1">IF(C7&lt;&gt;"",$A$4-C7,"")</f>
        <v/>
      </c>
    </row>
    <row r="8" spans="1:9" s="1021" customFormat="1" ht="15.75" customHeight="1">
      <c r="A8" s="1020"/>
      <c r="B8" s="1207" t="str">
        <f t="shared" si="0"/>
        <v/>
      </c>
      <c r="C8" s="1208"/>
      <c r="D8" s="1581"/>
      <c r="E8" s="1582"/>
      <c r="F8" s="1582"/>
      <c r="G8" s="1583"/>
      <c r="H8" s="1208"/>
      <c r="I8" s="1210" t="str">
        <f t="shared" si="1"/>
        <v/>
      </c>
    </row>
    <row r="9" spans="1:9" s="1021" customFormat="1" ht="15.75" customHeight="1">
      <c r="A9" s="1020"/>
      <c r="B9" s="1207" t="str">
        <f t="shared" si="0"/>
        <v/>
      </c>
      <c r="C9" s="1208"/>
      <c r="D9" s="1581"/>
      <c r="E9" s="1582"/>
      <c r="F9" s="1582"/>
      <c r="G9" s="1583"/>
      <c r="H9" s="1208"/>
      <c r="I9" s="1210" t="str">
        <f t="shared" si="1"/>
        <v/>
      </c>
    </row>
    <row r="10" spans="1:9" ht="15.75" customHeight="1">
      <c r="B10" s="1207" t="str">
        <f t="shared" si="0"/>
        <v/>
      </c>
      <c r="C10" s="1208"/>
      <c r="D10" s="1581"/>
      <c r="E10" s="1582"/>
      <c r="F10" s="1582"/>
      <c r="G10" s="1583"/>
      <c r="H10" s="1208"/>
      <c r="I10" s="1210" t="str">
        <f t="shared" si="1"/>
        <v/>
      </c>
    </row>
    <row r="11" spans="1:9" ht="15.75" customHeight="1">
      <c r="B11" s="1207" t="str">
        <f>IF(I11&lt;&gt;"",I11,"")</f>
        <v/>
      </c>
      <c r="C11" s="1208"/>
      <c r="D11" s="1581"/>
      <c r="E11" s="1582"/>
      <c r="F11" s="1582"/>
      <c r="G11" s="1583"/>
      <c r="H11" s="1208"/>
      <c r="I11" s="1210" t="str">
        <f t="shared" si="1"/>
        <v/>
      </c>
    </row>
    <row r="12" spans="1:9" ht="15.75" customHeight="1">
      <c r="B12" s="1207" t="str">
        <f t="shared" ref="B12" si="2">IF(I12&lt;&gt;"",I12,"")</f>
        <v/>
      </c>
      <c r="C12" s="1208"/>
      <c r="D12" s="1581"/>
      <c r="E12" s="1582"/>
      <c r="F12" s="1582"/>
      <c r="G12" s="1583"/>
      <c r="H12" s="1208"/>
      <c r="I12" s="1210" t="str">
        <f t="shared" si="1"/>
        <v/>
      </c>
    </row>
  </sheetData>
  <mergeCells count="2">
    <mergeCell ref="C1:D1"/>
    <mergeCell ref="E2:H2"/>
  </mergeCells>
  <phoneticPr fontId="75"/>
  <conditionalFormatting sqref="B5 B7">
    <cfRule type="iconSet" priority="34">
      <iconSet iconSet="3TrafficLights2" showValue="0" reverse="1">
        <cfvo type="percent" val="0"/>
        <cfvo type="num" val="15"/>
        <cfvo type="num" val="30"/>
      </iconSet>
    </cfRule>
  </conditionalFormatting>
  <conditionalFormatting sqref="B5 B7">
    <cfRule type="iconSet" priority="33">
      <iconSet iconSet="3TrafficLights2" showValue="0" reverse="1">
        <cfvo type="percent" val="0"/>
        <cfvo type="num" val="15"/>
        <cfvo type="num" val="30"/>
      </iconSet>
    </cfRule>
  </conditionalFormatting>
  <conditionalFormatting sqref="B7">
    <cfRule type="iconSet" priority="32">
      <iconSet iconSet="3TrafficLights2" showValue="0" reverse="1">
        <cfvo type="percent" val="0"/>
        <cfvo type="num" val="15"/>
        <cfvo type="num" val="30"/>
      </iconSet>
    </cfRule>
  </conditionalFormatting>
  <conditionalFormatting sqref="B7">
    <cfRule type="iconSet" priority="31">
      <iconSet iconSet="3TrafficLights2" showValue="0" reverse="1">
        <cfvo type="percent" val="0"/>
        <cfvo type="num" val="15"/>
        <cfvo type="num" val="30"/>
      </iconSet>
    </cfRule>
  </conditionalFormatting>
  <conditionalFormatting sqref="B5:B7">
    <cfRule type="iconSet" priority="30">
      <iconSet iconSet="3TrafficLights2" showValue="0" reverse="1">
        <cfvo type="percent" val="0"/>
        <cfvo type="num" val="15"/>
        <cfvo type="num" val="30"/>
      </iconSet>
    </cfRule>
  </conditionalFormatting>
  <conditionalFormatting sqref="B5:B7">
    <cfRule type="iconSet" priority="29">
      <iconSet iconSet="3TrafficLights2" showValue="0" reverse="1">
        <cfvo type="percent" val="0"/>
        <cfvo type="num" val="15"/>
        <cfvo type="num" val="30"/>
      </iconSet>
    </cfRule>
  </conditionalFormatting>
  <conditionalFormatting sqref="B5:B7">
    <cfRule type="iconSet" priority="28">
      <iconSet iconSet="3TrafficLights2" showValue="0" reverse="1">
        <cfvo type="percent" val="0"/>
        <cfvo type="num" val="15"/>
        <cfvo type="num" val="30"/>
      </iconSet>
    </cfRule>
  </conditionalFormatting>
  <conditionalFormatting sqref="B5:B7">
    <cfRule type="iconSet" priority="27">
      <iconSet iconSet="3TrafficLights2" showValue="0" reverse="1">
        <cfvo type="percent" val="0"/>
        <cfvo type="num" val="15"/>
        <cfvo type="num" val="30"/>
      </iconSet>
    </cfRule>
  </conditionalFormatting>
  <conditionalFormatting sqref="B5:B7">
    <cfRule type="iconSet" priority="26">
      <iconSet iconSet="3TrafficLights2" showValue="0" reverse="1">
        <cfvo type="percent" val="0"/>
        <cfvo type="num" val="15"/>
        <cfvo type="num" val="30"/>
      </iconSet>
    </cfRule>
  </conditionalFormatting>
  <conditionalFormatting sqref="B5:B7">
    <cfRule type="iconSet" priority="25">
      <iconSet iconSet="3TrafficLights2" showValue="0" reverse="1">
        <cfvo type="percent" val="0"/>
        <cfvo type="num" val="15"/>
        <cfvo type="num" val="30"/>
      </iconSet>
    </cfRule>
  </conditionalFormatting>
  <conditionalFormatting sqref="B9">
    <cfRule type="iconSet" priority="12">
      <iconSet iconSet="3TrafficLights2" showValue="0" reverse="1">
        <cfvo type="percent" val="0"/>
        <cfvo type="num" val="15"/>
        <cfvo type="num" val="30"/>
      </iconSet>
    </cfRule>
  </conditionalFormatting>
  <conditionalFormatting sqref="B9:B10">
    <cfRule type="iconSet" priority="10">
      <iconSet iconSet="3TrafficLights2" showValue="0" reverse="1">
        <cfvo type="percent" val="0"/>
        <cfvo type="num" val="15"/>
        <cfvo type="num" val="30"/>
      </iconSet>
    </cfRule>
  </conditionalFormatting>
  <conditionalFormatting sqref="B8">
    <cfRule type="iconSet" priority="8">
      <iconSet iconSet="3TrafficLights2" showValue="0" reverse="1">
        <cfvo type="percent" val="0"/>
        <cfvo type="num" val="15"/>
        <cfvo type="num" val="30"/>
      </iconSet>
    </cfRule>
  </conditionalFormatting>
  <conditionalFormatting sqref="B8">
    <cfRule type="iconSet" priority="7">
      <iconSet iconSet="3TrafficLights2" showValue="0" reverse="1">
        <cfvo type="percent" val="0"/>
        <cfvo type="num" val="15"/>
        <cfvo type="num" val="30"/>
      </iconSet>
    </cfRule>
  </conditionalFormatting>
  <conditionalFormatting sqref="B9">
    <cfRule type="iconSet" priority="13">
      <iconSet iconSet="3TrafficLights2" showValue="0" reverse="1">
        <cfvo type="percent" val="0"/>
        <cfvo type="num" val="15"/>
        <cfvo type="num" val="30"/>
      </iconSet>
    </cfRule>
  </conditionalFormatting>
  <conditionalFormatting sqref="B9:B10">
    <cfRule type="iconSet" priority="11">
      <iconSet iconSet="3TrafficLights2" showValue="0" reverse="1">
        <cfvo type="percent" val="0"/>
        <cfvo type="num" val="15"/>
        <cfvo type="num" val="30"/>
      </iconSet>
    </cfRule>
  </conditionalFormatting>
  <conditionalFormatting sqref="B8">
    <cfRule type="iconSet" priority="9">
      <iconSet iconSet="3TrafficLights2" showValue="0" reverse="1">
        <cfvo type="percent" val="0"/>
        <cfvo type="num" val="15"/>
        <cfvo type="num" val="30"/>
      </iconSet>
    </cfRule>
  </conditionalFormatting>
  <conditionalFormatting sqref="B8:B10">
    <cfRule type="iconSet" priority="14">
      <iconSet iconSet="3TrafficLights2" showValue="0" reverse="1">
        <cfvo type="percent" val="0"/>
        <cfvo type="num" val="15"/>
        <cfvo type="num" val="30"/>
      </iconSet>
    </cfRule>
  </conditionalFormatting>
  <conditionalFormatting sqref="B8:B10">
    <cfRule type="iconSet" priority="15">
      <iconSet iconSet="3TrafficLights2" showValue="0" reverse="1">
        <cfvo type="percent" val="0"/>
        <cfvo type="num" val="15"/>
        <cfvo type="num" val="30"/>
      </iconSet>
    </cfRule>
  </conditionalFormatting>
  <conditionalFormatting sqref="B11">
    <cfRule type="iconSet" priority="6">
      <iconSet iconSet="3TrafficLights2" showValue="0" reverse="1">
        <cfvo type="percent" val="0"/>
        <cfvo type="num" val="15"/>
        <cfvo type="num" val="30"/>
      </iconSet>
    </cfRule>
  </conditionalFormatting>
  <conditionalFormatting sqref="B12">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2">
    <cfRule type="iconSet" priority="1">
      <iconSet iconSet="3TrafficLights2" showValue="0" reverse="1">
        <cfvo type="percent" val="0"/>
        <cfvo type="num" val="15"/>
        <cfvo type="num" val="30"/>
      </iconSet>
    </cfRule>
  </conditionalFormatting>
  <conditionalFormatting sqref="B12">
    <cfRule type="iconSet" priority="4">
      <iconSet iconSet="3TrafficLights2" showValue="0" reverse="1">
        <cfvo type="percent" val="0"/>
        <cfvo type="num" val="15"/>
        <cfvo type="num" val="30"/>
      </iconSet>
    </cfRule>
  </conditionalFormatting>
  <conditionalFormatting sqref="B12">
    <cfRule type="iconSet" priority="5">
      <iconSet iconSet="3TrafficLights2" showValue="0" reverse="1">
        <cfvo type="percent" val="0"/>
        <cfvo type="num" val="15"/>
        <cfvo type="num" val="30"/>
      </iconSet>
    </cfRule>
  </conditionalFormatting>
  <hyperlinks>
    <hyperlink ref="A1" location="Europe!A1" display="Back"/>
  </hyperlinks>
  <printOptions horizontalCentered="1"/>
  <pageMargins left="0.25" right="0.25" top="1" bottom="1" header="0.5" footer="0.5"/>
  <pageSetup scale="80" orientation="landscape" horizontalDpi="200" verticalDpi="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sheetPr>
  <dimension ref="A1:AY150"/>
  <sheetViews>
    <sheetView showGridLines="0" topLeftCell="AB4" zoomScale="85" zoomScaleNormal="85" workbookViewId="0">
      <pane ySplit="3" topLeftCell="A34" activePane="bottomLeft" state="frozen"/>
      <selection activeCell="A4" sqref="A4"/>
      <selection pane="bottomLeft" activeCell="K45" sqref="K45:AF47"/>
    </sheetView>
  </sheetViews>
  <sheetFormatPr defaultColWidth="9" defaultRowHeight="12.75"/>
  <cols>
    <col min="1" max="1" width="16.875" style="9" customWidth="1"/>
    <col min="2" max="2" width="14.875" style="9" customWidth="1"/>
    <col min="3" max="3" width="13.25" style="9" customWidth="1"/>
    <col min="4" max="5" width="12.125" style="9" customWidth="1"/>
    <col min="6" max="6" width="11.125" style="9" customWidth="1"/>
    <col min="7" max="7" width="10" style="9" customWidth="1"/>
    <col min="8" max="8" width="6.875" style="9" customWidth="1"/>
    <col min="9" max="9" width="13" style="9" customWidth="1"/>
    <col min="10" max="10" width="2" style="9" customWidth="1"/>
    <col min="11" max="14" width="9.5" style="9" customWidth="1"/>
    <col min="15" max="15" width="10.375" style="9" customWidth="1"/>
    <col min="16" max="16" width="11.75" style="9" customWidth="1"/>
    <col min="17" max="17" width="11.875" style="9" customWidth="1"/>
    <col min="18" max="18" width="1.5" style="9" customWidth="1"/>
    <col min="19" max="19" width="9.25" style="9" bestFit="1" customWidth="1"/>
    <col min="20" max="20" width="9" style="9" customWidth="1"/>
    <col min="21" max="22" width="10" style="9" customWidth="1"/>
    <col min="23" max="23" width="12.5" style="9" customWidth="1"/>
    <col min="24" max="24" width="11.25" style="9" customWidth="1"/>
    <col min="25" max="25" width="11.875" style="9" customWidth="1"/>
    <col min="26" max="26" width="11.25" style="9" customWidth="1"/>
    <col min="27" max="27" width="12.125" style="9" customWidth="1"/>
    <col min="28" max="28" width="12.375" style="9" customWidth="1"/>
    <col min="29" max="29" width="12.25" style="9" customWidth="1"/>
    <col min="30" max="30" width="12" style="9" customWidth="1"/>
    <col min="31" max="31" width="12.875" style="9" customWidth="1"/>
    <col min="32" max="32" width="8" style="148" customWidth="1"/>
    <col min="33" max="33" width="1.125" style="150" customWidth="1"/>
    <col min="34" max="34" width="32.5" style="70" customWidth="1"/>
    <col min="35" max="35" width="32.5" style="9" customWidth="1"/>
    <col min="36" max="36" width="12.5" style="9" customWidth="1"/>
    <col min="37" max="38" width="11.5" style="259" customWidth="1"/>
    <col min="39" max="40" width="18.5" style="25" customWidth="1"/>
    <col min="41" max="41" width="1.375" style="83" customWidth="1"/>
    <col min="42" max="44" width="9" style="9" hidden="1" customWidth="1"/>
    <col min="45" max="45" width="10.375" style="9" hidden="1" customWidth="1"/>
    <col min="46" max="46" width="10" style="9" hidden="1" customWidth="1"/>
    <col min="47" max="16384" width="9" style="9"/>
  </cols>
  <sheetData>
    <row r="1" spans="1:46" ht="19.5">
      <c r="A1" s="500"/>
    </row>
    <row r="2" spans="1:46" ht="20.25" thickBot="1">
      <c r="A2" s="500" t="s">
        <v>285</v>
      </c>
    </row>
    <row r="3" spans="1:46" s="23" customFormat="1" ht="20.25" thickBot="1">
      <c r="A3" s="499" t="s">
        <v>286</v>
      </c>
      <c r="K3" s="1928" t="s">
        <v>23</v>
      </c>
      <c r="L3" s="1929"/>
      <c r="M3" s="1929"/>
      <c r="N3" s="1929"/>
      <c r="O3" s="1929"/>
      <c r="P3" s="1929"/>
      <c r="Q3" s="1930"/>
      <c r="S3" s="1931" t="s">
        <v>366</v>
      </c>
      <c r="T3" s="1932"/>
      <c r="U3" s="1932"/>
      <c r="V3" s="1932"/>
      <c r="W3" s="1932"/>
      <c r="X3" s="1932"/>
      <c r="Y3" s="1932"/>
      <c r="Z3" s="1932"/>
      <c r="AA3" s="1932"/>
      <c r="AB3" s="1932"/>
      <c r="AC3" s="1932"/>
      <c r="AD3" s="1932"/>
      <c r="AE3" s="1932"/>
      <c r="AF3" s="1933"/>
      <c r="AG3" s="175"/>
      <c r="AH3" s="1934" t="s">
        <v>62</v>
      </c>
      <c r="AI3" s="1935"/>
      <c r="AJ3" s="1935"/>
      <c r="AK3" s="1935"/>
      <c r="AL3" s="1935"/>
      <c r="AM3" s="1935"/>
      <c r="AN3" s="1936"/>
      <c r="AO3" s="170"/>
      <c r="AP3" s="1921" t="s">
        <v>63</v>
      </c>
      <c r="AQ3" s="1922"/>
      <c r="AR3" s="1922"/>
      <c r="AS3" s="1922"/>
      <c r="AT3" s="1923"/>
    </row>
    <row r="4" spans="1:46" ht="16.5" hidden="1" thickBot="1">
      <c r="A4" s="10"/>
      <c r="B4" s="10" t="s">
        <v>35</v>
      </c>
      <c r="C4" s="10"/>
      <c r="D4" s="10"/>
      <c r="E4" s="10"/>
      <c r="F4" s="10"/>
      <c r="G4" s="10"/>
      <c r="H4" s="10"/>
      <c r="I4" s="10"/>
      <c r="J4" s="10"/>
      <c r="K4" s="10"/>
      <c r="L4" s="10"/>
      <c r="M4" s="10"/>
      <c r="N4" s="10"/>
      <c r="O4" s="10"/>
      <c r="P4" s="10"/>
      <c r="Q4" s="10"/>
      <c r="R4" s="10"/>
      <c r="S4" s="10"/>
      <c r="T4" s="10"/>
      <c r="U4" s="10"/>
      <c r="V4" s="10"/>
      <c r="W4" s="10"/>
      <c r="X4" s="10"/>
      <c r="Y4" s="10"/>
      <c r="Z4" s="10" t="s">
        <v>35</v>
      </c>
      <c r="AA4" s="10"/>
      <c r="AB4" s="10"/>
      <c r="AC4" s="10"/>
      <c r="AD4" s="10"/>
      <c r="AE4" s="10" t="s">
        <v>35</v>
      </c>
      <c r="AF4" s="149"/>
      <c r="AG4" s="176"/>
      <c r="AH4" s="2"/>
      <c r="AI4" s="10"/>
      <c r="AJ4" s="10"/>
      <c r="AK4" s="243"/>
      <c r="AL4" s="243"/>
      <c r="AM4" s="26"/>
      <c r="AP4" s="170" t="s">
        <v>35</v>
      </c>
      <c r="AQ4" s="170"/>
      <c r="AR4" s="170" t="s">
        <v>35</v>
      </c>
      <c r="AS4" s="10"/>
      <c r="AT4" s="10"/>
    </row>
    <row r="5" spans="1:46" ht="17.25" hidden="1" thickTop="1" thickBot="1">
      <c r="A5" s="10" t="s">
        <v>35</v>
      </c>
      <c r="B5" s="10"/>
      <c r="C5" s="10"/>
      <c r="D5" s="10"/>
      <c r="E5" s="10"/>
      <c r="F5" s="10"/>
      <c r="G5" s="10"/>
      <c r="H5" s="10"/>
      <c r="I5" s="10"/>
      <c r="J5" s="10"/>
      <c r="K5" s="10" t="s">
        <v>67</v>
      </c>
      <c r="L5" s="10" t="s">
        <v>68</v>
      </c>
      <c r="M5" s="10" t="s">
        <v>69</v>
      </c>
      <c r="N5" s="10" t="s">
        <v>70</v>
      </c>
      <c r="O5" s="119"/>
      <c r="P5" s="10"/>
      <c r="Q5" s="10"/>
      <c r="R5" s="10"/>
      <c r="S5" s="10" t="s">
        <v>144</v>
      </c>
      <c r="T5" s="10" t="s">
        <v>143</v>
      </c>
      <c r="U5" s="111" t="s">
        <v>142</v>
      </c>
      <c r="V5" s="126" t="s">
        <v>141</v>
      </c>
      <c r="W5" s="10" t="s">
        <v>140</v>
      </c>
      <c r="X5" s="10" t="s">
        <v>139</v>
      </c>
      <c r="Y5" s="10" t="s">
        <v>138</v>
      </c>
      <c r="Z5" s="10" t="s">
        <v>137</v>
      </c>
      <c r="AA5" s="10" t="s">
        <v>131</v>
      </c>
      <c r="AB5" s="10" t="s">
        <v>130</v>
      </c>
      <c r="AC5" s="106" t="s">
        <v>134</v>
      </c>
      <c r="AD5" s="106" t="s">
        <v>135</v>
      </c>
      <c r="AE5" s="106" t="s">
        <v>136</v>
      </c>
      <c r="AF5" s="153"/>
      <c r="AG5" s="174"/>
      <c r="AH5" s="2"/>
      <c r="AI5" s="10"/>
      <c r="AJ5" s="10"/>
      <c r="AK5" s="243"/>
      <c r="AL5" s="243"/>
      <c r="AM5" s="1924" t="s">
        <v>24</v>
      </c>
      <c r="AN5" s="1925"/>
      <c r="AO5" s="171"/>
      <c r="AP5" s="216" t="s">
        <v>13</v>
      </c>
      <c r="AQ5" s="215"/>
      <c r="AR5" s="217"/>
      <c r="AS5" s="10"/>
      <c r="AT5" s="10"/>
    </row>
    <row r="6" spans="1:46" s="7" customFormat="1" ht="90" thickBot="1">
      <c r="A6" s="5" t="s">
        <v>2</v>
      </c>
      <c r="B6" s="6" t="s">
        <v>370</v>
      </c>
      <c r="C6" s="6" t="s">
        <v>46</v>
      </c>
      <c r="D6" s="6" t="s">
        <v>4</v>
      </c>
      <c r="E6" s="6" t="s">
        <v>289</v>
      </c>
      <c r="F6" s="6" t="s">
        <v>5</v>
      </c>
      <c r="G6" s="6" t="s">
        <v>417</v>
      </c>
      <c r="H6" s="6" t="s">
        <v>6</v>
      </c>
      <c r="I6" s="18" t="s">
        <v>7</v>
      </c>
      <c r="J6" s="16"/>
      <c r="K6" s="117" t="str">
        <f>'Countdown Summary'!I6</f>
        <v>Booking  for 
Q116</v>
      </c>
      <c r="L6" s="118" t="str">
        <f>'Countdown Summary'!J6</f>
        <v>Booking  for 
Q216</v>
      </c>
      <c r="M6" s="118" t="str">
        <f>'Countdown Summary'!K6</f>
        <v>Booking  for 
Q316</v>
      </c>
      <c r="N6" s="118" t="str">
        <f>'Countdown Summary'!L6</f>
        <v>Booking  for 
Q416</v>
      </c>
      <c r="O6" s="120" t="s">
        <v>71</v>
      </c>
      <c r="P6" s="14" t="s">
        <v>20</v>
      </c>
      <c r="Q6" s="22" t="s">
        <v>21</v>
      </c>
      <c r="R6" s="16"/>
      <c r="S6" s="12" t="s">
        <v>366</v>
      </c>
      <c r="T6" s="98" t="s">
        <v>45</v>
      </c>
      <c r="U6" s="124" t="s">
        <v>316</v>
      </c>
      <c r="V6" s="125" t="s">
        <v>379</v>
      </c>
      <c r="W6" s="209" t="s">
        <v>145</v>
      </c>
      <c r="X6" s="222" t="s">
        <v>112</v>
      </c>
      <c r="Y6" s="237" t="s">
        <v>311</v>
      </c>
      <c r="Z6" s="224" t="s">
        <v>128</v>
      </c>
      <c r="AA6" s="224" t="s">
        <v>132</v>
      </c>
      <c r="AB6" s="224" t="s">
        <v>133</v>
      </c>
      <c r="AC6" s="63" t="s">
        <v>374</v>
      </c>
      <c r="AD6" s="63" t="s">
        <v>372</v>
      </c>
      <c r="AE6" s="63" t="s">
        <v>375</v>
      </c>
      <c r="AF6" s="154" t="s">
        <v>380</v>
      </c>
      <c r="AG6" s="179"/>
      <c r="AH6" s="253" t="s">
        <v>150</v>
      </c>
      <c r="AI6" s="253" t="s">
        <v>151</v>
      </c>
      <c r="AJ6" s="253" t="s">
        <v>152</v>
      </c>
      <c r="AK6" s="255" t="s">
        <v>153</v>
      </c>
      <c r="AL6" s="254" t="s">
        <v>157</v>
      </c>
      <c r="AM6" s="27" t="s">
        <v>308</v>
      </c>
      <c r="AN6" s="42" t="s">
        <v>26</v>
      </c>
      <c r="AO6" s="172"/>
      <c r="AP6" s="218" t="str">
        <f>'Countdown Summary'!AN6</f>
        <v>FCST
Q212</v>
      </c>
      <c r="AQ6" s="219" t="str">
        <f>'Countdown Summary'!AO6</f>
        <v>Funnel
Q212</v>
      </c>
      <c r="AR6" s="220" t="str">
        <f>'Countdown Summary'!AP6</f>
        <v>AOP
Q212</v>
      </c>
      <c r="AS6" s="14" t="s">
        <v>52</v>
      </c>
      <c r="AT6" s="13" t="s">
        <v>53</v>
      </c>
    </row>
    <row r="7" spans="1:46" s="1402" customFormat="1" ht="28.5" customHeight="1">
      <c r="A7" s="1592"/>
      <c r="B7" s="1380"/>
      <c r="C7" s="1381"/>
      <c r="D7" s="1380"/>
      <c r="E7" s="1380"/>
      <c r="F7" s="1376"/>
      <c r="G7" s="1376"/>
      <c r="H7" s="1382"/>
      <c r="I7" s="1383"/>
      <c r="J7" s="1377"/>
      <c r="K7" s="1384"/>
      <c r="L7" s="1385"/>
      <c r="M7" s="1385"/>
      <c r="N7" s="1386"/>
      <c r="O7" s="1479"/>
      <c r="P7" s="1652"/>
      <c r="Q7" s="1498"/>
      <c r="R7" s="1377"/>
      <c r="S7" s="1384"/>
      <c r="T7" s="1386"/>
      <c r="U7" s="1389"/>
      <c r="V7" s="1480"/>
      <c r="W7" s="1574"/>
      <c r="X7" s="1577"/>
      <c r="Y7" s="1575"/>
      <c r="Z7" s="1453"/>
      <c r="AA7" s="1453"/>
      <c r="AB7" s="1453"/>
      <c r="AC7" s="1392"/>
      <c r="AD7" s="1392"/>
      <c r="AE7" s="1392"/>
      <c r="AF7" s="1393"/>
      <c r="AG7" s="1831"/>
      <c r="AH7" s="1394"/>
      <c r="AI7" s="1394"/>
      <c r="AJ7" s="1395"/>
      <c r="AK7" s="1396"/>
      <c r="AL7" s="1492"/>
      <c r="AM7" s="1397"/>
      <c r="AN7" s="1499"/>
      <c r="AO7" s="1399"/>
      <c r="AP7" s="1495"/>
      <c r="AQ7" s="1400"/>
      <c r="AR7" s="1401"/>
      <c r="AS7" s="1390"/>
      <c r="AT7" s="1454"/>
    </row>
    <row r="8" spans="1:46" s="1866" customFormat="1" ht="28.5" customHeight="1">
      <c r="A8" s="1832"/>
      <c r="B8" s="1833"/>
      <c r="C8" s="1834"/>
      <c r="D8" s="1833"/>
      <c r="E8" s="1833"/>
      <c r="F8" s="1835"/>
      <c r="G8" s="1835"/>
      <c r="H8" s="1836"/>
      <c r="I8" s="1837"/>
      <c r="J8" s="1838"/>
      <c r="K8" s="1839"/>
      <c r="L8" s="1840"/>
      <c r="M8" s="1840"/>
      <c r="N8" s="1841"/>
      <c r="O8" s="1842"/>
      <c r="P8" s="1843"/>
      <c r="Q8" s="1844"/>
      <c r="R8" s="1838"/>
      <c r="S8" s="1839"/>
      <c r="T8" s="1841"/>
      <c r="U8" s="1845"/>
      <c r="V8" s="1846"/>
      <c r="W8" s="1847"/>
      <c r="X8" s="1848"/>
      <c r="Y8" s="1849"/>
      <c r="Z8" s="1850"/>
      <c r="AA8" s="1850"/>
      <c r="AB8" s="1850"/>
      <c r="AC8" s="1851"/>
      <c r="AD8" s="1851"/>
      <c r="AE8" s="1851"/>
      <c r="AF8" s="1852"/>
      <c r="AG8" s="1853"/>
      <c r="AH8" s="1854"/>
      <c r="AI8" s="1854"/>
      <c r="AJ8" s="1855"/>
      <c r="AK8" s="1856"/>
      <c r="AL8" s="1857"/>
      <c r="AM8" s="1858"/>
      <c r="AN8" s="1859"/>
      <c r="AO8" s="1860"/>
      <c r="AP8" s="1861"/>
      <c r="AQ8" s="1862"/>
      <c r="AR8" s="1863"/>
      <c r="AS8" s="1864"/>
      <c r="AT8" s="1865"/>
    </row>
    <row r="9" spans="1:46" s="1866" customFormat="1" ht="28.5" customHeight="1">
      <c r="A9" s="1832"/>
      <c r="B9" s="1833"/>
      <c r="C9" s="1834"/>
      <c r="D9" s="1833"/>
      <c r="E9" s="1833"/>
      <c r="F9" s="1835"/>
      <c r="G9" s="1835"/>
      <c r="H9" s="1836"/>
      <c r="I9" s="1837"/>
      <c r="J9" s="1838"/>
      <c r="K9" s="1839"/>
      <c r="L9" s="1840"/>
      <c r="M9" s="1840"/>
      <c r="N9" s="1841"/>
      <c r="O9" s="1842"/>
      <c r="P9" s="1843"/>
      <c r="Q9" s="1844"/>
      <c r="R9" s="1838"/>
      <c r="S9" s="1839"/>
      <c r="T9" s="1841"/>
      <c r="U9" s="1845"/>
      <c r="V9" s="1846"/>
      <c r="W9" s="1847"/>
      <c r="X9" s="1848"/>
      <c r="Y9" s="1849"/>
      <c r="Z9" s="1850"/>
      <c r="AA9" s="1850"/>
      <c r="AB9" s="1850"/>
      <c r="AC9" s="1851"/>
      <c r="AD9" s="1851"/>
      <c r="AE9" s="1851"/>
      <c r="AF9" s="1852"/>
      <c r="AG9" s="1853"/>
      <c r="AH9" s="1854"/>
      <c r="AI9" s="1854"/>
      <c r="AJ9" s="1855"/>
      <c r="AK9" s="1856"/>
      <c r="AL9" s="1857"/>
      <c r="AM9" s="1858"/>
      <c r="AN9" s="1859"/>
      <c r="AO9" s="1860"/>
      <c r="AP9" s="1861"/>
      <c r="AQ9" s="1862"/>
      <c r="AR9" s="1863"/>
      <c r="AS9" s="1864"/>
      <c r="AT9" s="1865"/>
    </row>
    <row r="10" spans="1:46" s="1402" customFormat="1" ht="28.5" customHeight="1">
      <c r="A10" s="1592"/>
      <c r="B10" s="1380"/>
      <c r="C10" s="1381"/>
      <c r="D10" s="1380"/>
      <c r="E10" s="1380"/>
      <c r="F10" s="1376"/>
      <c r="G10" s="1376"/>
      <c r="H10" s="1382"/>
      <c r="I10" s="1383"/>
      <c r="J10" s="1377"/>
      <c r="K10" s="1384"/>
      <c r="L10" s="1385"/>
      <c r="M10" s="1385"/>
      <c r="N10" s="1386"/>
      <c r="O10" s="1479"/>
      <c r="P10" s="1387"/>
      <c r="Q10" s="1498"/>
      <c r="R10" s="1377"/>
      <c r="S10" s="1384"/>
      <c r="T10" s="1386"/>
      <c r="U10" s="1389"/>
      <c r="V10" s="1480"/>
      <c r="W10" s="1574"/>
      <c r="X10" s="1577"/>
      <c r="Y10" s="1575"/>
      <c r="Z10" s="1453"/>
      <c r="AA10" s="1453"/>
      <c r="AB10" s="1453"/>
      <c r="AC10" s="1392"/>
      <c r="AD10" s="1392"/>
      <c r="AE10" s="1392"/>
      <c r="AF10" s="1393"/>
      <c r="AG10" s="1831"/>
      <c r="AH10" s="1394"/>
      <c r="AI10" s="1394"/>
      <c r="AJ10" s="1395"/>
      <c r="AK10" s="1396"/>
      <c r="AL10" s="1492"/>
      <c r="AM10" s="1397"/>
      <c r="AN10" s="1499"/>
      <c r="AO10" s="1399"/>
      <c r="AP10" s="1495"/>
      <c r="AQ10" s="1400"/>
      <c r="AR10" s="1401"/>
      <c r="AS10" s="1390"/>
      <c r="AT10" s="1454"/>
    </row>
    <row r="11" spans="1:46" s="1402" customFormat="1" ht="28.5" customHeight="1">
      <c r="A11" s="1592"/>
      <c r="B11" s="1380"/>
      <c r="C11" s="1381"/>
      <c r="D11" s="1380"/>
      <c r="E11" s="1380"/>
      <c r="F11" s="1376"/>
      <c r="G11" s="1376"/>
      <c r="H11" s="1382"/>
      <c r="I11" s="1383"/>
      <c r="J11" s="1377"/>
      <c r="K11" s="1384"/>
      <c r="L11" s="1385"/>
      <c r="M11" s="1385"/>
      <c r="N11" s="1386"/>
      <c r="O11" s="1479"/>
      <c r="P11" s="1387"/>
      <c r="Q11" s="1498"/>
      <c r="R11" s="1377"/>
      <c r="S11" s="1384"/>
      <c r="T11" s="1386"/>
      <c r="U11" s="1389"/>
      <c r="V11" s="1480"/>
      <c r="W11" s="1574"/>
      <c r="X11" s="1577"/>
      <c r="Y11" s="1575"/>
      <c r="Z11" s="1453"/>
      <c r="AA11" s="1453"/>
      <c r="AB11" s="1453"/>
      <c r="AC11" s="1392"/>
      <c r="AD11" s="1392"/>
      <c r="AE11" s="1392"/>
      <c r="AF11" s="1393"/>
      <c r="AG11" s="1831"/>
      <c r="AH11" s="1394"/>
      <c r="AI11" s="1394"/>
      <c r="AJ11" s="1395"/>
      <c r="AK11" s="1396"/>
      <c r="AL11" s="1492"/>
      <c r="AM11" s="1397"/>
      <c r="AN11" s="1499"/>
      <c r="AO11" s="1399"/>
      <c r="AP11" s="1495"/>
      <c r="AQ11" s="1400"/>
      <c r="AR11" s="1401"/>
      <c r="AS11" s="1390"/>
      <c r="AT11" s="1454"/>
    </row>
    <row r="12" spans="1:46" s="1402" customFormat="1" ht="28.5" customHeight="1">
      <c r="A12" s="1592"/>
      <c r="B12" s="1380"/>
      <c r="C12" s="1381"/>
      <c r="D12" s="1380"/>
      <c r="E12" s="1380"/>
      <c r="F12" s="1376"/>
      <c r="G12" s="1376"/>
      <c r="H12" s="1382"/>
      <c r="I12" s="1383"/>
      <c r="J12" s="1377"/>
      <c r="K12" s="1384"/>
      <c r="L12" s="1385"/>
      <c r="M12" s="1385"/>
      <c r="N12" s="1386"/>
      <c r="O12" s="1479"/>
      <c r="P12" s="1387"/>
      <c r="Q12" s="1498"/>
      <c r="R12" s="1377"/>
      <c r="S12" s="1384"/>
      <c r="T12" s="1386"/>
      <c r="U12" s="1389"/>
      <c r="V12" s="1480"/>
      <c r="W12" s="1574"/>
      <c r="X12" s="1577"/>
      <c r="Y12" s="1575"/>
      <c r="Z12" s="1453"/>
      <c r="AA12" s="1453"/>
      <c r="AB12" s="1453"/>
      <c r="AC12" s="1392"/>
      <c r="AD12" s="1392"/>
      <c r="AE12" s="1392"/>
      <c r="AF12" s="1393"/>
      <c r="AG12" s="1831"/>
      <c r="AH12" s="1394"/>
      <c r="AI12" s="1394"/>
      <c r="AJ12" s="1395"/>
      <c r="AK12" s="1396"/>
      <c r="AL12" s="1492"/>
      <c r="AM12" s="1397"/>
      <c r="AN12" s="1499"/>
      <c r="AO12" s="1399"/>
      <c r="AP12" s="1495"/>
      <c r="AQ12" s="1400"/>
      <c r="AR12" s="1401"/>
      <c r="AS12" s="1390"/>
      <c r="AT12" s="1454"/>
    </row>
    <row r="13" spans="1:46" s="1402" customFormat="1" ht="27.75" customHeight="1">
      <c r="A13" s="1592"/>
      <c r="B13" s="1380"/>
      <c r="C13" s="1381"/>
      <c r="D13" s="1380"/>
      <c r="E13" s="1380"/>
      <c r="F13" s="1376"/>
      <c r="G13" s="1376"/>
      <c r="H13" s="1382"/>
      <c r="I13" s="1383"/>
      <c r="J13" s="1377"/>
      <c r="K13" s="1384"/>
      <c r="L13" s="1385"/>
      <c r="M13" s="1385"/>
      <c r="N13" s="1386"/>
      <c r="O13" s="1479"/>
      <c r="P13" s="1387"/>
      <c r="Q13" s="1516"/>
      <c r="R13" s="1377"/>
      <c r="S13" s="1384"/>
      <c r="T13" s="1386"/>
      <c r="U13" s="1389"/>
      <c r="V13" s="1480"/>
      <c r="W13" s="1574"/>
      <c r="X13" s="1577"/>
      <c r="Y13" s="1575"/>
      <c r="Z13" s="1453"/>
      <c r="AA13" s="1453"/>
      <c r="AB13" s="1453"/>
      <c r="AC13" s="1392"/>
      <c r="AD13" s="1392"/>
      <c r="AE13" s="1392"/>
      <c r="AF13" s="1393"/>
      <c r="AG13" s="1831"/>
      <c r="AH13" s="1394"/>
      <c r="AI13" s="1394"/>
      <c r="AJ13" s="1395"/>
      <c r="AK13" s="1396"/>
      <c r="AL13" s="1492"/>
      <c r="AM13" s="1397"/>
      <c r="AN13" s="1499"/>
      <c r="AO13" s="1399"/>
      <c r="AP13" s="1495"/>
      <c r="AQ13" s="1400"/>
      <c r="AR13" s="1401"/>
      <c r="AS13" s="1390"/>
      <c r="AT13" s="1454"/>
    </row>
    <row r="14" spans="1:46" s="1402" customFormat="1" ht="27.75" customHeight="1">
      <c r="A14" s="1592"/>
      <c r="B14" s="1380"/>
      <c r="C14" s="1381"/>
      <c r="D14" s="1380"/>
      <c r="E14" s="1380"/>
      <c r="F14" s="1376"/>
      <c r="G14" s="1376"/>
      <c r="H14" s="1382"/>
      <c r="I14" s="1383"/>
      <c r="J14" s="1377"/>
      <c r="K14" s="1384"/>
      <c r="L14" s="1385"/>
      <c r="M14" s="1385"/>
      <c r="N14" s="1386"/>
      <c r="O14" s="1479"/>
      <c r="P14" s="1387"/>
      <c r="Q14" s="1516"/>
      <c r="R14" s="1377"/>
      <c r="S14" s="1384"/>
      <c r="T14" s="1386"/>
      <c r="U14" s="1389"/>
      <c r="V14" s="1480"/>
      <c r="W14" s="1574"/>
      <c r="X14" s="1577"/>
      <c r="Y14" s="1575"/>
      <c r="Z14" s="1453"/>
      <c r="AA14" s="1453"/>
      <c r="AB14" s="1453"/>
      <c r="AC14" s="1392"/>
      <c r="AD14" s="1392"/>
      <c r="AE14" s="1392"/>
      <c r="AF14" s="1393"/>
      <c r="AG14" s="1831"/>
      <c r="AH14" s="1394"/>
      <c r="AI14" s="1394"/>
      <c r="AJ14" s="1395"/>
      <c r="AK14" s="1396"/>
      <c r="AL14" s="1492"/>
      <c r="AM14" s="1397"/>
      <c r="AN14" s="1499"/>
      <c r="AO14" s="1399"/>
      <c r="AP14" s="1495"/>
      <c r="AQ14" s="1400"/>
      <c r="AR14" s="1401"/>
      <c r="AS14" s="1390"/>
      <c r="AT14" s="1454"/>
    </row>
    <row r="15" spans="1:46" s="1402" customFormat="1" ht="27.75" customHeight="1">
      <c r="A15" s="1592"/>
      <c r="B15" s="1380"/>
      <c r="C15" s="1381"/>
      <c r="D15" s="1380"/>
      <c r="E15" s="1380"/>
      <c r="F15" s="1376"/>
      <c r="G15" s="1376"/>
      <c r="H15" s="1382"/>
      <c r="I15" s="1383"/>
      <c r="J15" s="1377"/>
      <c r="K15" s="1384"/>
      <c r="L15" s="1385"/>
      <c r="M15" s="1385"/>
      <c r="N15" s="1386"/>
      <c r="O15" s="1479"/>
      <c r="P15" s="1387"/>
      <c r="Q15" s="1516"/>
      <c r="R15" s="1377"/>
      <c r="S15" s="1384"/>
      <c r="T15" s="1386"/>
      <c r="U15" s="1389"/>
      <c r="V15" s="1480"/>
      <c r="W15" s="1574"/>
      <c r="X15" s="1577"/>
      <c r="Y15" s="1575"/>
      <c r="Z15" s="1453"/>
      <c r="AA15" s="1453"/>
      <c r="AB15" s="1453"/>
      <c r="AC15" s="1392"/>
      <c r="AD15" s="1392"/>
      <c r="AE15" s="1392"/>
      <c r="AF15" s="1393"/>
      <c r="AG15" s="1831"/>
      <c r="AH15" s="1394"/>
      <c r="AI15" s="1394"/>
      <c r="AJ15" s="1395"/>
      <c r="AK15" s="1396"/>
      <c r="AL15" s="1492"/>
      <c r="AM15" s="1397"/>
      <c r="AN15" s="1499"/>
      <c r="AO15" s="1399"/>
      <c r="AP15" s="1495"/>
      <c r="AQ15" s="1400"/>
      <c r="AR15" s="1401"/>
      <c r="AS15" s="1390"/>
      <c r="AT15" s="1454"/>
    </row>
    <row r="16" spans="1:46" s="1402" customFormat="1" ht="27.75" customHeight="1">
      <c r="A16" s="1592"/>
      <c r="B16" s="1380"/>
      <c r="C16" s="1381"/>
      <c r="D16" s="1380"/>
      <c r="E16" s="1380"/>
      <c r="F16" s="1376"/>
      <c r="G16" s="1376"/>
      <c r="H16" s="1382"/>
      <c r="I16" s="1383"/>
      <c r="J16" s="1377"/>
      <c r="K16" s="1384"/>
      <c r="L16" s="1385"/>
      <c r="M16" s="1385"/>
      <c r="N16" s="1386"/>
      <c r="O16" s="1479"/>
      <c r="P16" s="1387"/>
      <c r="Q16" s="1516"/>
      <c r="R16" s="1377"/>
      <c r="S16" s="1384"/>
      <c r="T16" s="1386"/>
      <c r="U16" s="1389"/>
      <c r="V16" s="1480"/>
      <c r="W16" s="1574"/>
      <c r="X16" s="1577"/>
      <c r="Y16" s="1575"/>
      <c r="Z16" s="1453"/>
      <c r="AA16" s="1453"/>
      <c r="AB16" s="1453"/>
      <c r="AC16" s="1392"/>
      <c r="AD16" s="1392"/>
      <c r="AE16" s="1392"/>
      <c r="AF16" s="1393"/>
      <c r="AG16" s="1831"/>
      <c r="AH16" s="1394"/>
      <c r="AI16" s="1394"/>
      <c r="AJ16" s="1395"/>
      <c r="AK16" s="1396"/>
      <c r="AL16" s="1492"/>
      <c r="AM16" s="1397"/>
      <c r="AN16" s="1499"/>
      <c r="AO16" s="1399"/>
      <c r="AP16" s="1495"/>
      <c r="AQ16" s="1400"/>
      <c r="AR16" s="1401"/>
      <c r="AS16" s="1390"/>
      <c r="AT16" s="1454"/>
    </row>
    <row r="17" spans="1:46" s="1402" customFormat="1" ht="28.5" customHeight="1">
      <c r="A17" s="1592"/>
      <c r="B17" s="1380"/>
      <c r="C17" s="1381"/>
      <c r="D17" s="1380"/>
      <c r="E17" s="1380"/>
      <c r="F17" s="1376"/>
      <c r="G17" s="1376"/>
      <c r="H17" s="1382"/>
      <c r="I17" s="1383"/>
      <c r="J17" s="1377"/>
      <c r="K17" s="1384"/>
      <c r="L17" s="1385"/>
      <c r="M17" s="1385"/>
      <c r="N17" s="1386"/>
      <c r="O17" s="1479"/>
      <c r="P17" s="1387"/>
      <c r="Q17" s="1516"/>
      <c r="R17" s="1377"/>
      <c r="S17" s="1384"/>
      <c r="T17" s="1386"/>
      <c r="U17" s="1389"/>
      <c r="V17" s="1480"/>
      <c r="W17" s="1574"/>
      <c r="X17" s="1577"/>
      <c r="Y17" s="1575"/>
      <c r="Z17" s="1453"/>
      <c r="AA17" s="1453"/>
      <c r="AB17" s="1453"/>
      <c r="AC17" s="1392"/>
      <c r="AD17" s="1392"/>
      <c r="AE17" s="1392"/>
      <c r="AF17" s="1393"/>
      <c r="AG17" s="1831"/>
      <c r="AH17" s="1394"/>
      <c r="AI17" s="1394"/>
      <c r="AJ17" s="1395"/>
      <c r="AK17" s="1396"/>
      <c r="AL17" s="1492"/>
      <c r="AM17" s="1397"/>
      <c r="AN17" s="1499"/>
      <c r="AO17" s="1399"/>
      <c r="AP17" s="1495"/>
      <c r="AQ17" s="1400"/>
      <c r="AR17" s="1401"/>
      <c r="AS17" s="1390"/>
      <c r="AT17" s="1454"/>
    </row>
    <row r="18" spans="1:46" s="1402" customFormat="1" ht="28.5" customHeight="1">
      <c r="A18" s="1592"/>
      <c r="B18" s="1380"/>
      <c r="C18" s="1381"/>
      <c r="D18" s="1380"/>
      <c r="E18" s="1380"/>
      <c r="F18" s="1376"/>
      <c r="G18" s="1376"/>
      <c r="H18" s="1382"/>
      <c r="I18" s="1383"/>
      <c r="J18" s="1377"/>
      <c r="K18" s="1384"/>
      <c r="L18" s="1385"/>
      <c r="M18" s="1385"/>
      <c r="N18" s="1386"/>
      <c r="O18" s="1479"/>
      <c r="P18" s="1387"/>
      <c r="Q18" s="1516"/>
      <c r="R18" s="1377"/>
      <c r="S18" s="1384"/>
      <c r="T18" s="1386"/>
      <c r="U18" s="1389"/>
      <c r="V18" s="1480"/>
      <c r="W18" s="1574"/>
      <c r="X18" s="1577"/>
      <c r="Y18" s="1575"/>
      <c r="Z18" s="1453"/>
      <c r="AA18" s="1453"/>
      <c r="AB18" s="1453"/>
      <c r="AC18" s="1392"/>
      <c r="AD18" s="1392"/>
      <c r="AE18" s="1392"/>
      <c r="AF18" s="1393"/>
      <c r="AG18" s="1831"/>
      <c r="AH18" s="1394"/>
      <c r="AI18" s="1394"/>
      <c r="AJ18" s="1395"/>
      <c r="AK18" s="1396"/>
      <c r="AL18" s="1492"/>
      <c r="AM18" s="1397"/>
      <c r="AN18" s="1499"/>
      <c r="AO18" s="1399"/>
      <c r="AP18" s="1495"/>
      <c r="AQ18" s="1400"/>
      <c r="AR18" s="1401"/>
      <c r="AS18" s="1390"/>
      <c r="AT18" s="1454"/>
    </row>
    <row r="19" spans="1:46" s="1402" customFormat="1" ht="28.5" customHeight="1">
      <c r="A19" s="1592"/>
      <c r="B19" s="1380"/>
      <c r="C19" s="1381"/>
      <c r="D19" s="1380"/>
      <c r="E19" s="1380"/>
      <c r="F19" s="1376"/>
      <c r="G19" s="1376"/>
      <c r="H19" s="1382"/>
      <c r="I19" s="1383"/>
      <c r="J19" s="1377"/>
      <c r="K19" s="1384"/>
      <c r="L19" s="1385"/>
      <c r="M19" s="1385"/>
      <c r="N19" s="1386"/>
      <c r="O19" s="1479"/>
      <c r="P19" s="1387"/>
      <c r="Q19" s="1576"/>
      <c r="R19" s="1377"/>
      <c r="S19" s="1384"/>
      <c r="T19" s="1386"/>
      <c r="U19" s="1389"/>
      <c r="V19" s="1480"/>
      <c r="W19" s="1574"/>
      <c r="X19" s="1577"/>
      <c r="Y19" s="1575"/>
      <c r="Z19" s="1453"/>
      <c r="AA19" s="1453"/>
      <c r="AB19" s="1453"/>
      <c r="AC19" s="1392"/>
      <c r="AD19" s="1392"/>
      <c r="AE19" s="1392"/>
      <c r="AF19" s="1393"/>
      <c r="AG19" s="1831"/>
      <c r="AH19" s="1394"/>
      <c r="AI19" s="1394"/>
      <c r="AJ19" s="1395"/>
      <c r="AK19" s="1396"/>
      <c r="AL19" s="1492"/>
      <c r="AM19" s="1397"/>
      <c r="AN19" s="1499"/>
      <c r="AO19" s="1399"/>
      <c r="AP19" s="1495"/>
      <c r="AQ19" s="1400"/>
      <c r="AR19" s="1401"/>
      <c r="AS19" s="1390"/>
      <c r="AT19" s="1454"/>
    </row>
    <row r="20" spans="1:46" s="1402" customFormat="1" ht="27.75" customHeight="1">
      <c r="A20" s="1592"/>
      <c r="B20" s="1380"/>
      <c r="C20" s="1381"/>
      <c r="D20" s="1380"/>
      <c r="E20" s="1380"/>
      <c r="F20" s="1376"/>
      <c r="G20" s="1376"/>
      <c r="H20" s="1382"/>
      <c r="I20" s="1383"/>
      <c r="J20" s="1377"/>
      <c r="K20" s="1384"/>
      <c r="L20" s="1385"/>
      <c r="M20" s="1385"/>
      <c r="N20" s="1386"/>
      <c r="O20" s="1479"/>
      <c r="P20" s="1387"/>
      <c r="Q20" s="1516"/>
      <c r="R20" s="1377"/>
      <c r="S20" s="1384"/>
      <c r="T20" s="1386"/>
      <c r="U20" s="1389"/>
      <c r="V20" s="1480"/>
      <c r="W20" s="1574"/>
      <c r="X20" s="1577"/>
      <c r="Y20" s="1575"/>
      <c r="Z20" s="1453"/>
      <c r="AA20" s="1453"/>
      <c r="AB20" s="1453"/>
      <c r="AC20" s="1392"/>
      <c r="AD20" s="1392"/>
      <c r="AE20" s="1392"/>
      <c r="AF20" s="1393"/>
      <c r="AG20" s="1831"/>
      <c r="AH20" s="1394"/>
      <c r="AI20" s="1394"/>
      <c r="AJ20" s="1395"/>
      <c r="AK20" s="1396"/>
      <c r="AL20" s="1492"/>
      <c r="AM20" s="1397"/>
      <c r="AN20" s="1499"/>
      <c r="AO20" s="1399"/>
      <c r="AP20" s="1495"/>
      <c r="AQ20" s="1400"/>
      <c r="AR20" s="1401"/>
      <c r="AS20" s="1390"/>
      <c r="AT20" s="1454"/>
    </row>
    <row r="21" spans="1:46" s="1402" customFormat="1" ht="27.75" customHeight="1">
      <c r="A21" s="1592"/>
      <c r="B21" s="1380"/>
      <c r="C21" s="1381"/>
      <c r="D21" s="1380"/>
      <c r="E21" s="1380"/>
      <c r="F21" s="1376"/>
      <c r="G21" s="1376"/>
      <c r="H21" s="1382"/>
      <c r="I21" s="1383"/>
      <c r="J21" s="1377"/>
      <c r="K21" s="1384"/>
      <c r="L21" s="1385"/>
      <c r="M21" s="1385"/>
      <c r="N21" s="1386"/>
      <c r="O21" s="1479"/>
      <c r="P21" s="1387"/>
      <c r="Q21" s="1516"/>
      <c r="R21" s="1377"/>
      <c r="S21" s="1384"/>
      <c r="T21" s="1386"/>
      <c r="U21" s="1389"/>
      <c r="V21" s="1480"/>
      <c r="W21" s="1574"/>
      <c r="X21" s="1577"/>
      <c r="Y21" s="1575"/>
      <c r="Z21" s="1453"/>
      <c r="AA21" s="1453"/>
      <c r="AB21" s="1453"/>
      <c r="AC21" s="1392"/>
      <c r="AD21" s="1392"/>
      <c r="AE21" s="1392"/>
      <c r="AF21" s="1393"/>
      <c r="AG21" s="1831"/>
      <c r="AH21" s="1394"/>
      <c r="AI21" s="1394"/>
      <c r="AJ21" s="1395"/>
      <c r="AK21" s="1396"/>
      <c r="AL21" s="1492"/>
      <c r="AM21" s="1397"/>
      <c r="AN21" s="1499"/>
      <c r="AO21" s="1399"/>
      <c r="AP21" s="1495"/>
      <c r="AQ21" s="1400"/>
      <c r="AR21" s="1401"/>
      <c r="AS21" s="1390"/>
      <c r="AT21" s="1454"/>
    </row>
    <row r="22" spans="1:46" s="1402" customFormat="1" ht="28.5" customHeight="1">
      <c r="A22" s="1592"/>
      <c r="B22" s="1380"/>
      <c r="C22" s="1381"/>
      <c r="D22" s="1380"/>
      <c r="E22" s="1380"/>
      <c r="F22" s="1376"/>
      <c r="G22" s="1376"/>
      <c r="H22" s="1382"/>
      <c r="I22" s="1383"/>
      <c r="J22" s="1377"/>
      <c r="K22" s="1384"/>
      <c r="L22" s="1385"/>
      <c r="M22" s="1385"/>
      <c r="N22" s="1386"/>
      <c r="O22" s="1479"/>
      <c r="P22" s="1387"/>
      <c r="Q22" s="1576"/>
      <c r="R22" s="1377"/>
      <c r="S22" s="1384"/>
      <c r="T22" s="1386"/>
      <c r="U22" s="1389"/>
      <c r="V22" s="1480"/>
      <c r="W22" s="1574"/>
      <c r="X22" s="1577"/>
      <c r="Y22" s="1575"/>
      <c r="Z22" s="1453"/>
      <c r="AA22" s="1453"/>
      <c r="AB22" s="1453"/>
      <c r="AC22" s="1392"/>
      <c r="AD22" s="1392"/>
      <c r="AE22" s="1392"/>
      <c r="AF22" s="1393"/>
      <c r="AG22" s="1831"/>
      <c r="AH22" s="1394"/>
      <c r="AI22" s="1394"/>
      <c r="AJ22" s="1395"/>
      <c r="AK22" s="1396"/>
      <c r="AL22" s="1492"/>
      <c r="AM22" s="1397"/>
      <c r="AN22" s="1499"/>
      <c r="AO22" s="1399"/>
      <c r="AP22" s="1495"/>
      <c r="AQ22" s="1400"/>
      <c r="AR22" s="1401"/>
      <c r="AS22" s="1390"/>
      <c r="AT22" s="1454"/>
    </row>
    <row r="23" spans="1:46" s="1402" customFormat="1" ht="28.5" customHeight="1">
      <c r="A23" s="1592"/>
      <c r="B23" s="1380"/>
      <c r="C23" s="1381"/>
      <c r="D23" s="1380"/>
      <c r="E23" s="1380"/>
      <c r="F23" s="1376"/>
      <c r="G23" s="1376"/>
      <c r="H23" s="1382"/>
      <c r="I23" s="1383"/>
      <c r="J23" s="1377"/>
      <c r="K23" s="1384"/>
      <c r="L23" s="1385"/>
      <c r="M23" s="1385"/>
      <c r="N23" s="1386"/>
      <c r="O23" s="1479"/>
      <c r="P23" s="1387"/>
      <c r="Q23" s="1576"/>
      <c r="R23" s="1377"/>
      <c r="S23" s="1384"/>
      <c r="T23" s="1386"/>
      <c r="U23" s="1389"/>
      <c r="V23" s="1480"/>
      <c r="W23" s="1574"/>
      <c r="X23" s="1577"/>
      <c r="Y23" s="1575"/>
      <c r="Z23" s="1453"/>
      <c r="AA23" s="1453"/>
      <c r="AB23" s="1453"/>
      <c r="AC23" s="1392"/>
      <c r="AD23" s="1392"/>
      <c r="AE23" s="1392"/>
      <c r="AF23" s="1393"/>
      <c r="AG23" s="1831"/>
      <c r="AH23" s="1394"/>
      <c r="AI23" s="1394"/>
      <c r="AJ23" s="1395"/>
      <c r="AK23" s="1396"/>
      <c r="AL23" s="1492"/>
      <c r="AM23" s="1397"/>
      <c r="AN23" s="1499"/>
      <c r="AO23" s="1399"/>
      <c r="AP23" s="1495"/>
      <c r="AQ23" s="1400"/>
      <c r="AR23" s="1401"/>
      <c r="AS23" s="1390"/>
      <c r="AT23" s="1454"/>
    </row>
    <row r="24" spans="1:46" s="1402" customFormat="1" ht="28.5" customHeight="1">
      <c r="A24" s="1592"/>
      <c r="B24" s="1380"/>
      <c r="C24" s="1381"/>
      <c r="D24" s="1380"/>
      <c r="E24" s="1380"/>
      <c r="F24" s="1376"/>
      <c r="G24" s="1376"/>
      <c r="H24" s="1382"/>
      <c r="I24" s="1383"/>
      <c r="J24" s="1377"/>
      <c r="K24" s="1384"/>
      <c r="L24" s="1385"/>
      <c r="M24" s="1385"/>
      <c r="N24" s="1386"/>
      <c r="O24" s="1479"/>
      <c r="P24" s="1387"/>
      <c r="Q24" s="1576"/>
      <c r="R24" s="1377"/>
      <c r="S24" s="1384"/>
      <c r="T24" s="1386"/>
      <c r="U24" s="1389"/>
      <c r="V24" s="1480"/>
      <c r="W24" s="1574"/>
      <c r="X24" s="1577"/>
      <c r="Y24" s="1575"/>
      <c r="Z24" s="1453"/>
      <c r="AA24" s="1453"/>
      <c r="AB24" s="1453"/>
      <c r="AC24" s="1392"/>
      <c r="AD24" s="1392"/>
      <c r="AE24" s="1392"/>
      <c r="AF24" s="1393"/>
      <c r="AG24" s="1831"/>
      <c r="AH24" s="1394"/>
      <c r="AI24" s="1394"/>
      <c r="AJ24" s="1395"/>
      <c r="AK24" s="1396"/>
      <c r="AL24" s="1492"/>
      <c r="AM24" s="1397"/>
      <c r="AN24" s="1499"/>
      <c r="AO24" s="1399"/>
      <c r="AP24" s="1495"/>
      <c r="AQ24" s="1400"/>
      <c r="AR24" s="1401"/>
      <c r="AS24" s="1390"/>
      <c r="AT24" s="1454"/>
    </row>
    <row r="25" spans="1:46" s="1402" customFormat="1" ht="28.5" customHeight="1">
      <c r="A25" s="1592"/>
      <c r="B25" s="1380"/>
      <c r="C25" s="1381"/>
      <c r="D25" s="1380"/>
      <c r="E25" s="1380"/>
      <c r="F25" s="1376"/>
      <c r="G25" s="1376"/>
      <c r="H25" s="1382"/>
      <c r="I25" s="1383"/>
      <c r="J25" s="1377"/>
      <c r="K25" s="1384"/>
      <c r="L25" s="1385"/>
      <c r="M25" s="1385"/>
      <c r="N25" s="1386"/>
      <c r="O25" s="1479"/>
      <c r="P25" s="1387"/>
      <c r="Q25" s="1576"/>
      <c r="R25" s="1377"/>
      <c r="S25" s="1384"/>
      <c r="T25" s="1386"/>
      <c r="U25" s="1389"/>
      <c r="V25" s="1480"/>
      <c r="W25" s="1574"/>
      <c r="X25" s="1577"/>
      <c r="Y25" s="1575"/>
      <c r="Z25" s="1453"/>
      <c r="AA25" s="1453"/>
      <c r="AB25" s="1453"/>
      <c r="AC25" s="1392"/>
      <c r="AD25" s="1392"/>
      <c r="AE25" s="1392"/>
      <c r="AF25" s="1393"/>
      <c r="AG25" s="1831"/>
      <c r="AH25" s="1394"/>
      <c r="AI25" s="1394"/>
      <c r="AJ25" s="1395"/>
      <c r="AK25" s="1396"/>
      <c r="AL25" s="1492"/>
      <c r="AM25" s="1397"/>
      <c r="AN25" s="1499"/>
      <c r="AO25" s="1399"/>
      <c r="AP25" s="1495"/>
      <c r="AQ25" s="1400"/>
      <c r="AR25" s="1401"/>
      <c r="AS25" s="1390"/>
      <c r="AT25" s="1454"/>
    </row>
    <row r="26" spans="1:46" s="1402" customFormat="1" ht="28.5" customHeight="1">
      <c r="A26" s="1592"/>
      <c r="B26" s="1380"/>
      <c r="C26" s="1381"/>
      <c r="D26" s="1380"/>
      <c r="E26" s="1380"/>
      <c r="F26" s="1376"/>
      <c r="G26" s="1376"/>
      <c r="H26" s="1382"/>
      <c r="I26" s="1383"/>
      <c r="J26" s="1377"/>
      <c r="K26" s="1384"/>
      <c r="L26" s="1385"/>
      <c r="M26" s="1385"/>
      <c r="N26" s="1386"/>
      <c r="O26" s="1479"/>
      <c r="P26" s="1387"/>
      <c r="Q26" s="1576"/>
      <c r="R26" s="1377"/>
      <c r="S26" s="1384"/>
      <c r="T26" s="1386"/>
      <c r="U26" s="1389"/>
      <c r="V26" s="1480"/>
      <c r="W26" s="1574"/>
      <c r="X26" s="1577"/>
      <c r="Y26" s="1575"/>
      <c r="Z26" s="1453"/>
      <c r="AA26" s="1453"/>
      <c r="AB26" s="1453"/>
      <c r="AC26" s="1392"/>
      <c r="AD26" s="1392"/>
      <c r="AE26" s="1392"/>
      <c r="AF26" s="1393"/>
      <c r="AG26" s="1831"/>
      <c r="AH26" s="1394"/>
      <c r="AI26" s="1394"/>
      <c r="AJ26" s="1395"/>
      <c r="AK26" s="1396"/>
      <c r="AL26" s="1492"/>
      <c r="AM26" s="1397"/>
      <c r="AN26" s="1499"/>
      <c r="AO26" s="1399"/>
      <c r="AP26" s="1495"/>
      <c r="AQ26" s="1400"/>
      <c r="AR26" s="1401"/>
      <c r="AS26" s="1390"/>
      <c r="AT26" s="1454"/>
    </row>
    <row r="27" spans="1:46" s="1866" customFormat="1" ht="28.5" customHeight="1">
      <c r="A27" s="1832"/>
      <c r="B27" s="1833"/>
      <c r="C27" s="1834"/>
      <c r="D27" s="1833"/>
      <c r="E27" s="1833"/>
      <c r="F27" s="1835"/>
      <c r="G27" s="1835"/>
      <c r="H27" s="1836"/>
      <c r="I27" s="1837"/>
      <c r="J27" s="1838"/>
      <c r="K27" s="1839"/>
      <c r="L27" s="1840"/>
      <c r="M27" s="1840"/>
      <c r="N27" s="1841"/>
      <c r="O27" s="1842"/>
      <c r="P27" s="1843"/>
      <c r="Q27" s="1867"/>
      <c r="R27" s="1838"/>
      <c r="S27" s="1839"/>
      <c r="T27" s="1841"/>
      <c r="U27" s="1845"/>
      <c r="V27" s="1846"/>
      <c r="W27" s="1847"/>
      <c r="X27" s="1848"/>
      <c r="Y27" s="1849"/>
      <c r="Z27" s="1850"/>
      <c r="AA27" s="1850"/>
      <c r="AB27" s="1850"/>
      <c r="AC27" s="1851"/>
      <c r="AD27" s="1851"/>
      <c r="AE27" s="1851"/>
      <c r="AF27" s="1852"/>
      <c r="AG27" s="1853"/>
      <c r="AH27" s="1854"/>
      <c r="AI27" s="1854"/>
      <c r="AJ27" s="1855"/>
      <c r="AK27" s="1856"/>
      <c r="AL27" s="1857"/>
      <c r="AM27" s="1858"/>
      <c r="AN27" s="1859"/>
      <c r="AO27" s="1860"/>
      <c r="AP27" s="1861"/>
      <c r="AQ27" s="1862"/>
      <c r="AR27" s="1863"/>
      <c r="AS27" s="1864"/>
      <c r="AT27" s="1865"/>
    </row>
    <row r="28" spans="1:46" s="1402" customFormat="1" ht="28.5" customHeight="1">
      <c r="A28" s="1592"/>
      <c r="B28" s="1380"/>
      <c r="C28" s="1381"/>
      <c r="D28" s="1380"/>
      <c r="E28" s="1380"/>
      <c r="F28" s="1376"/>
      <c r="G28" s="1376"/>
      <c r="H28" s="1382"/>
      <c r="I28" s="1383"/>
      <c r="J28" s="1377"/>
      <c r="K28" s="1384"/>
      <c r="L28" s="1385"/>
      <c r="M28" s="1385"/>
      <c r="N28" s="1386"/>
      <c r="O28" s="1479"/>
      <c r="P28" s="1387"/>
      <c r="Q28" s="1653"/>
      <c r="R28" s="1377"/>
      <c r="S28" s="1384"/>
      <c r="T28" s="1386"/>
      <c r="U28" s="1389"/>
      <c r="V28" s="1480"/>
      <c r="W28" s="1574"/>
      <c r="X28" s="1577"/>
      <c r="Y28" s="1575"/>
      <c r="Z28" s="1453"/>
      <c r="AA28" s="1453"/>
      <c r="AB28" s="1453"/>
      <c r="AC28" s="1392"/>
      <c r="AD28" s="1392"/>
      <c r="AE28" s="1392"/>
      <c r="AF28" s="1393"/>
      <c r="AG28" s="1831"/>
      <c r="AH28" s="1394"/>
      <c r="AI28" s="1394"/>
      <c r="AJ28" s="1395"/>
      <c r="AK28" s="1396"/>
      <c r="AL28" s="1492"/>
      <c r="AM28" s="1397"/>
      <c r="AN28" s="1499"/>
      <c r="AO28" s="1399"/>
      <c r="AP28" s="1495"/>
      <c r="AQ28" s="1400"/>
      <c r="AR28" s="1401"/>
      <c r="AS28" s="1390"/>
      <c r="AT28" s="1454"/>
    </row>
    <row r="29" spans="1:46" s="1402" customFormat="1" ht="28.5" customHeight="1">
      <c r="A29" s="1592"/>
      <c r="B29" s="1380"/>
      <c r="C29" s="1381"/>
      <c r="D29" s="1380"/>
      <c r="E29" s="1380"/>
      <c r="F29" s="1376"/>
      <c r="G29" s="1376"/>
      <c r="H29" s="1382"/>
      <c r="I29" s="1383"/>
      <c r="J29" s="1377"/>
      <c r="K29" s="1384"/>
      <c r="L29" s="1385"/>
      <c r="M29" s="1385"/>
      <c r="N29" s="1386"/>
      <c r="O29" s="1479"/>
      <c r="P29" s="1387"/>
      <c r="Q29" s="1516"/>
      <c r="R29" s="1377"/>
      <c r="S29" s="1384"/>
      <c r="T29" s="1386"/>
      <c r="U29" s="1389"/>
      <c r="V29" s="1480"/>
      <c r="W29" s="1574"/>
      <c r="X29" s="1577"/>
      <c r="Y29" s="1575"/>
      <c r="Z29" s="1453"/>
      <c r="AA29" s="1453"/>
      <c r="AB29" s="1453"/>
      <c r="AC29" s="1392"/>
      <c r="AD29" s="1392"/>
      <c r="AE29" s="1392"/>
      <c r="AF29" s="1393"/>
      <c r="AG29" s="1831"/>
      <c r="AH29" s="1394"/>
      <c r="AI29" s="1394"/>
      <c r="AJ29" s="1395"/>
      <c r="AK29" s="1396"/>
      <c r="AL29" s="1492"/>
      <c r="AM29" s="1397"/>
      <c r="AN29" s="1499"/>
      <c r="AO29" s="1399"/>
      <c r="AP29" s="1495"/>
      <c r="AQ29" s="1400"/>
      <c r="AR29" s="1401"/>
      <c r="AS29" s="1390"/>
      <c r="AT29" s="1454"/>
    </row>
    <row r="30" spans="1:46" s="1402" customFormat="1" ht="28.5" customHeight="1">
      <c r="A30" s="1592"/>
      <c r="B30" s="1380"/>
      <c r="C30" s="1381"/>
      <c r="D30" s="1380"/>
      <c r="E30" s="1380"/>
      <c r="F30" s="1376"/>
      <c r="G30" s="1376"/>
      <c r="H30" s="1382"/>
      <c r="I30" s="1383"/>
      <c r="J30" s="1377"/>
      <c r="K30" s="1384"/>
      <c r="L30" s="1385"/>
      <c r="M30" s="1385"/>
      <c r="N30" s="1386"/>
      <c r="O30" s="1479"/>
      <c r="P30" s="1387"/>
      <c r="Q30" s="1516"/>
      <c r="R30" s="1377"/>
      <c r="S30" s="1384"/>
      <c r="T30" s="1386"/>
      <c r="U30" s="1389"/>
      <c r="V30" s="1480"/>
      <c r="W30" s="1574"/>
      <c r="X30" s="1577"/>
      <c r="Y30" s="1575"/>
      <c r="Z30" s="1453"/>
      <c r="AA30" s="1453"/>
      <c r="AB30" s="1453"/>
      <c r="AC30" s="1392"/>
      <c r="AD30" s="1392"/>
      <c r="AE30" s="1392"/>
      <c r="AF30" s="1393"/>
      <c r="AG30" s="1831"/>
      <c r="AH30" s="1394"/>
      <c r="AI30" s="1394"/>
      <c r="AJ30" s="1395"/>
      <c r="AK30" s="1396"/>
      <c r="AL30" s="1492"/>
      <c r="AM30" s="1397"/>
      <c r="AN30" s="1499"/>
      <c r="AO30" s="1399"/>
      <c r="AP30" s="1495"/>
      <c r="AQ30" s="1400"/>
      <c r="AR30" s="1401"/>
      <c r="AS30" s="1390"/>
      <c r="AT30" s="1454"/>
    </row>
    <row r="31" spans="1:46" s="1402" customFormat="1" ht="28.5" customHeight="1">
      <c r="A31" s="1592"/>
      <c r="B31" s="1380"/>
      <c r="C31" s="1381"/>
      <c r="D31" s="1380"/>
      <c r="E31" s="1380"/>
      <c r="F31" s="1376"/>
      <c r="G31" s="1376"/>
      <c r="H31" s="1382"/>
      <c r="I31" s="1383"/>
      <c r="J31" s="1377"/>
      <c r="K31" s="1384"/>
      <c r="L31" s="1385"/>
      <c r="M31" s="1385"/>
      <c r="N31" s="1386"/>
      <c r="O31" s="1479"/>
      <c r="P31" s="1387"/>
      <c r="Q31" s="1516"/>
      <c r="R31" s="1377"/>
      <c r="S31" s="1384"/>
      <c r="T31" s="1386"/>
      <c r="U31" s="1389"/>
      <c r="V31" s="1480"/>
      <c r="W31" s="1574"/>
      <c r="X31" s="1577"/>
      <c r="Y31" s="1575"/>
      <c r="Z31" s="1453"/>
      <c r="AA31" s="1453"/>
      <c r="AB31" s="1453"/>
      <c r="AC31" s="1392"/>
      <c r="AD31" s="1392"/>
      <c r="AE31" s="1392"/>
      <c r="AF31" s="1393"/>
      <c r="AG31" s="1831"/>
      <c r="AH31" s="1394"/>
      <c r="AI31" s="1394"/>
      <c r="AJ31" s="1395"/>
      <c r="AK31" s="1396"/>
      <c r="AL31" s="1492"/>
      <c r="AM31" s="1397"/>
      <c r="AN31" s="1499"/>
      <c r="AO31" s="1399"/>
      <c r="AP31" s="1495"/>
      <c r="AQ31" s="1400"/>
      <c r="AR31" s="1401"/>
      <c r="AS31" s="1390"/>
      <c r="AT31" s="1454"/>
    </row>
    <row r="32" spans="1:46" s="1402" customFormat="1" ht="28.5" customHeight="1">
      <c r="A32" s="1592"/>
      <c r="B32" s="1380"/>
      <c r="C32" s="1381"/>
      <c r="D32" s="1380"/>
      <c r="E32" s="1380"/>
      <c r="F32" s="1376"/>
      <c r="G32" s="1376"/>
      <c r="H32" s="1382"/>
      <c r="I32" s="1383"/>
      <c r="J32" s="1377"/>
      <c r="K32" s="1384"/>
      <c r="L32" s="1385"/>
      <c r="M32" s="1385"/>
      <c r="N32" s="1386"/>
      <c r="O32" s="1479"/>
      <c r="P32" s="1387"/>
      <c r="Q32" s="1516"/>
      <c r="R32" s="1377"/>
      <c r="S32" s="1384"/>
      <c r="T32" s="1386"/>
      <c r="U32" s="1389"/>
      <c r="V32" s="1480"/>
      <c r="W32" s="1574"/>
      <c r="X32" s="1577"/>
      <c r="Y32" s="1575"/>
      <c r="Z32" s="1453"/>
      <c r="AA32" s="1453"/>
      <c r="AB32" s="1453"/>
      <c r="AC32" s="1392"/>
      <c r="AD32" s="1392"/>
      <c r="AE32" s="1392"/>
      <c r="AF32" s="1393"/>
      <c r="AG32" s="1831"/>
      <c r="AH32" s="1394"/>
      <c r="AI32" s="1394"/>
      <c r="AJ32" s="1395"/>
      <c r="AK32" s="1396"/>
      <c r="AL32" s="1492"/>
      <c r="AM32" s="1397"/>
      <c r="AN32" s="1499"/>
      <c r="AO32" s="1399"/>
      <c r="AP32" s="1495"/>
      <c r="AQ32" s="1400"/>
      <c r="AR32" s="1401"/>
      <c r="AS32" s="1390"/>
      <c r="AT32" s="1454"/>
    </row>
    <row r="33" spans="1:51" s="1402" customFormat="1" ht="28.5" customHeight="1">
      <c r="A33" s="1592"/>
      <c r="B33" s="1380"/>
      <c r="C33" s="1381"/>
      <c r="D33" s="1380"/>
      <c r="E33" s="1380"/>
      <c r="F33" s="1376"/>
      <c r="G33" s="1376"/>
      <c r="H33" s="1382"/>
      <c r="I33" s="1383"/>
      <c r="J33" s="1377"/>
      <c r="K33" s="1384"/>
      <c r="L33" s="1385"/>
      <c r="M33" s="1385"/>
      <c r="N33" s="1386"/>
      <c r="O33" s="1479"/>
      <c r="P33" s="1387"/>
      <c r="Q33" s="1516"/>
      <c r="R33" s="1377"/>
      <c r="S33" s="1384"/>
      <c r="T33" s="1386"/>
      <c r="U33" s="1389"/>
      <c r="V33" s="1480"/>
      <c r="W33" s="1574"/>
      <c r="X33" s="1577"/>
      <c r="Y33" s="1575"/>
      <c r="Z33" s="1453"/>
      <c r="AA33" s="1453"/>
      <c r="AB33" s="1453"/>
      <c r="AC33" s="1392"/>
      <c r="AD33" s="1392"/>
      <c r="AE33" s="1392"/>
      <c r="AF33" s="1393"/>
      <c r="AG33" s="1831"/>
      <c r="AH33" s="1394"/>
      <c r="AI33" s="1394"/>
      <c r="AJ33" s="1395"/>
      <c r="AK33" s="1396"/>
      <c r="AL33" s="1492"/>
      <c r="AM33" s="1397"/>
      <c r="AN33" s="1499"/>
      <c r="AO33" s="1399"/>
      <c r="AP33" s="1495"/>
      <c r="AQ33" s="1400"/>
      <c r="AR33" s="1401"/>
      <c r="AS33" s="1390"/>
      <c r="AT33" s="1454"/>
    </row>
    <row r="34" spans="1:51" s="1402" customFormat="1" ht="28.5" customHeight="1">
      <c r="A34" s="1592"/>
      <c r="B34" s="1380"/>
      <c r="C34" s="1381"/>
      <c r="D34" s="1380"/>
      <c r="E34" s="1380"/>
      <c r="F34" s="1376"/>
      <c r="G34" s="1376"/>
      <c r="H34" s="1382"/>
      <c r="I34" s="1383"/>
      <c r="J34" s="1377"/>
      <c r="K34" s="1384"/>
      <c r="L34" s="1385"/>
      <c r="M34" s="1385"/>
      <c r="N34" s="1386"/>
      <c r="O34" s="1479"/>
      <c r="P34" s="1387"/>
      <c r="Q34" s="1516"/>
      <c r="R34" s="1377"/>
      <c r="S34" s="1384"/>
      <c r="T34" s="1386"/>
      <c r="U34" s="1389"/>
      <c r="V34" s="1480"/>
      <c r="W34" s="1574"/>
      <c r="X34" s="1577"/>
      <c r="Y34" s="1575"/>
      <c r="Z34" s="1453"/>
      <c r="AA34" s="1453"/>
      <c r="AB34" s="1453"/>
      <c r="AC34" s="1392"/>
      <c r="AD34" s="1392"/>
      <c r="AE34" s="1392"/>
      <c r="AF34" s="1393"/>
      <c r="AG34" s="1831"/>
      <c r="AH34" s="1394"/>
      <c r="AI34" s="1394"/>
      <c r="AJ34" s="1395"/>
      <c r="AK34" s="1396"/>
      <c r="AL34" s="1492"/>
      <c r="AM34" s="1397"/>
      <c r="AN34" s="1499"/>
      <c r="AO34" s="1399"/>
      <c r="AP34" s="1495"/>
      <c r="AQ34" s="1400"/>
      <c r="AR34" s="1401"/>
      <c r="AS34" s="1390"/>
      <c r="AT34" s="1454"/>
    </row>
    <row r="35" spans="1:51" s="1402" customFormat="1" ht="28.5" customHeight="1">
      <c r="A35" s="1592"/>
      <c r="B35" s="1380"/>
      <c r="C35" s="1381"/>
      <c r="D35" s="1380"/>
      <c r="E35" s="1380"/>
      <c r="F35" s="1376"/>
      <c r="G35" s="1376"/>
      <c r="H35" s="1382"/>
      <c r="I35" s="1383"/>
      <c r="J35" s="1377"/>
      <c r="K35" s="1384"/>
      <c r="L35" s="1385"/>
      <c r="M35" s="1385"/>
      <c r="N35" s="1386"/>
      <c r="O35" s="1479"/>
      <c r="P35" s="1387"/>
      <c r="Q35" s="1516"/>
      <c r="R35" s="1377"/>
      <c r="S35" s="1384"/>
      <c r="T35" s="1386"/>
      <c r="U35" s="1389"/>
      <c r="V35" s="1480"/>
      <c r="W35" s="1574"/>
      <c r="X35" s="1577"/>
      <c r="Y35" s="1575"/>
      <c r="Z35" s="1453"/>
      <c r="AA35" s="1453"/>
      <c r="AB35" s="1453"/>
      <c r="AC35" s="1392"/>
      <c r="AD35" s="1392"/>
      <c r="AE35" s="1392"/>
      <c r="AF35" s="1393"/>
      <c r="AG35" s="1831"/>
      <c r="AH35" s="1394"/>
      <c r="AI35" s="1394"/>
      <c r="AJ35" s="1395"/>
      <c r="AK35" s="1396"/>
      <c r="AL35" s="1492"/>
      <c r="AM35" s="1397"/>
      <c r="AN35" s="1499"/>
      <c r="AO35" s="1399"/>
      <c r="AP35" s="1495"/>
      <c r="AQ35" s="1400"/>
      <c r="AR35" s="1401"/>
      <c r="AS35" s="1390"/>
      <c r="AT35" s="1454"/>
    </row>
    <row r="36" spans="1:51" s="1402" customFormat="1" ht="28.5" customHeight="1">
      <c r="A36" s="1592"/>
      <c r="B36" s="1380"/>
      <c r="C36" s="1381"/>
      <c r="D36" s="1380"/>
      <c r="E36" s="1380"/>
      <c r="F36" s="1376"/>
      <c r="G36" s="1376"/>
      <c r="H36" s="1382"/>
      <c r="I36" s="1383"/>
      <c r="J36" s="1377"/>
      <c r="K36" s="1384"/>
      <c r="L36" s="1385"/>
      <c r="M36" s="1385"/>
      <c r="N36" s="1386"/>
      <c r="O36" s="1479"/>
      <c r="P36" s="1387"/>
      <c r="Q36" s="1516"/>
      <c r="R36" s="1377"/>
      <c r="S36" s="1384"/>
      <c r="T36" s="1386"/>
      <c r="U36" s="1389"/>
      <c r="V36" s="1480"/>
      <c r="W36" s="1574"/>
      <c r="X36" s="1577"/>
      <c r="Y36" s="1575"/>
      <c r="Z36" s="1453"/>
      <c r="AA36" s="1453"/>
      <c r="AB36" s="1453"/>
      <c r="AC36" s="1392"/>
      <c r="AD36" s="1392"/>
      <c r="AE36" s="1392"/>
      <c r="AF36" s="1393"/>
      <c r="AG36" s="1831"/>
      <c r="AH36" s="1394"/>
      <c r="AI36" s="1394"/>
      <c r="AJ36" s="1395"/>
      <c r="AK36" s="1396"/>
      <c r="AL36" s="1492"/>
      <c r="AM36" s="1397"/>
      <c r="AN36" s="1499"/>
      <c r="AO36" s="1399"/>
      <c r="AP36" s="1495"/>
      <c r="AQ36" s="1400"/>
      <c r="AR36" s="1401"/>
      <c r="AS36" s="1390"/>
      <c r="AT36" s="1454"/>
    </row>
    <row r="37" spans="1:51" s="1402" customFormat="1" ht="28.5" customHeight="1">
      <c r="A37" s="1592"/>
      <c r="B37" s="1380"/>
      <c r="C37" s="1381"/>
      <c r="D37" s="1380"/>
      <c r="E37" s="1380"/>
      <c r="F37" s="1376"/>
      <c r="G37" s="1376"/>
      <c r="H37" s="1382"/>
      <c r="I37" s="1383"/>
      <c r="J37" s="1377"/>
      <c r="K37" s="1384"/>
      <c r="L37" s="1385"/>
      <c r="M37" s="1385"/>
      <c r="N37" s="1386"/>
      <c r="O37" s="1479"/>
      <c r="P37" s="1387"/>
      <c r="Q37" s="1516"/>
      <c r="R37" s="1377"/>
      <c r="S37" s="1384"/>
      <c r="T37" s="1386"/>
      <c r="U37" s="1389"/>
      <c r="V37" s="1480"/>
      <c r="W37" s="1574"/>
      <c r="X37" s="1577"/>
      <c r="Y37" s="1575"/>
      <c r="Z37" s="1453"/>
      <c r="AA37" s="1453"/>
      <c r="AB37" s="1453"/>
      <c r="AC37" s="1392"/>
      <c r="AD37" s="1392"/>
      <c r="AE37" s="1392"/>
      <c r="AF37" s="1393"/>
      <c r="AG37" s="1831"/>
      <c r="AH37" s="1394"/>
      <c r="AI37" s="1394"/>
      <c r="AJ37" s="1395"/>
      <c r="AK37" s="1396"/>
      <c r="AL37" s="1492"/>
      <c r="AM37" s="1397"/>
      <c r="AN37" s="1499"/>
      <c r="AO37" s="1399"/>
      <c r="AP37" s="1495"/>
      <c r="AQ37" s="1400"/>
      <c r="AR37" s="1401"/>
      <c r="AS37" s="1390"/>
      <c r="AT37" s="1454"/>
    </row>
    <row r="38" spans="1:51" s="1402" customFormat="1" ht="28.5" customHeight="1">
      <c r="A38" s="1592"/>
      <c r="B38" s="1380"/>
      <c r="C38" s="1381"/>
      <c r="D38" s="1380"/>
      <c r="E38" s="1380"/>
      <c r="F38" s="1376"/>
      <c r="G38" s="1376"/>
      <c r="H38" s="1382"/>
      <c r="I38" s="1383"/>
      <c r="J38" s="1377"/>
      <c r="K38" s="1384"/>
      <c r="L38" s="1385"/>
      <c r="M38" s="1385"/>
      <c r="N38" s="1386"/>
      <c r="O38" s="1479"/>
      <c r="P38" s="1387"/>
      <c r="Q38" s="1516"/>
      <c r="R38" s="1377"/>
      <c r="S38" s="1384"/>
      <c r="T38" s="1386"/>
      <c r="U38" s="1389"/>
      <c r="V38" s="1480"/>
      <c r="W38" s="1574"/>
      <c r="X38" s="1577"/>
      <c r="Y38" s="1575"/>
      <c r="Z38" s="1453"/>
      <c r="AA38" s="1453"/>
      <c r="AB38" s="1453"/>
      <c r="AC38" s="1392"/>
      <c r="AD38" s="1392"/>
      <c r="AE38" s="1392"/>
      <c r="AF38" s="1393"/>
      <c r="AG38" s="1831"/>
      <c r="AH38" s="1394"/>
      <c r="AI38" s="1394"/>
      <c r="AJ38" s="1395"/>
      <c r="AK38" s="1396"/>
      <c r="AL38" s="1492"/>
      <c r="AM38" s="1397"/>
      <c r="AN38" s="1499"/>
      <c r="AO38" s="1399"/>
      <c r="AP38" s="1495"/>
      <c r="AQ38" s="1400"/>
      <c r="AR38" s="1401"/>
      <c r="AS38" s="1390"/>
      <c r="AT38" s="1454"/>
    </row>
    <row r="39" spans="1:51" s="1402" customFormat="1" ht="28.5" customHeight="1">
      <c r="A39" s="1592"/>
      <c r="B39" s="1380"/>
      <c r="C39" s="1381"/>
      <c r="D39" s="1380"/>
      <c r="E39" s="1380"/>
      <c r="F39" s="1376"/>
      <c r="G39" s="1376"/>
      <c r="H39" s="1382"/>
      <c r="I39" s="1383"/>
      <c r="J39" s="1377"/>
      <c r="K39" s="1384"/>
      <c r="L39" s="1385"/>
      <c r="M39" s="1385"/>
      <c r="N39" s="1386"/>
      <c r="O39" s="1479"/>
      <c r="P39" s="1387"/>
      <c r="Q39" s="1516"/>
      <c r="R39" s="1377"/>
      <c r="S39" s="1384"/>
      <c r="T39" s="1386"/>
      <c r="U39" s="1389"/>
      <c r="V39" s="1480"/>
      <c r="W39" s="1574"/>
      <c r="X39" s="1577"/>
      <c r="Y39" s="1575"/>
      <c r="Z39" s="1453"/>
      <c r="AA39" s="1453"/>
      <c r="AB39" s="1453"/>
      <c r="AC39" s="1392"/>
      <c r="AD39" s="1392"/>
      <c r="AE39" s="1392"/>
      <c r="AF39" s="1393"/>
      <c r="AG39" s="1831"/>
      <c r="AH39" s="1394"/>
      <c r="AI39" s="1394"/>
      <c r="AJ39" s="1395"/>
      <c r="AK39" s="1396"/>
      <c r="AL39" s="1492"/>
      <c r="AM39" s="1397"/>
      <c r="AN39" s="1499"/>
      <c r="AO39" s="1399"/>
      <c r="AP39" s="1495"/>
      <c r="AQ39" s="1400"/>
      <c r="AR39" s="1401"/>
      <c r="AS39" s="1390"/>
      <c r="AT39" s="1454"/>
    </row>
    <row r="40" spans="1:51" s="1402" customFormat="1" ht="28.5" customHeight="1">
      <c r="A40" s="1592"/>
      <c r="B40" s="1380"/>
      <c r="C40" s="1381"/>
      <c r="D40" s="1380"/>
      <c r="E40" s="1380"/>
      <c r="F40" s="1376"/>
      <c r="G40" s="1376"/>
      <c r="H40" s="1382"/>
      <c r="I40" s="1383"/>
      <c r="J40" s="1377"/>
      <c r="K40" s="1384"/>
      <c r="L40" s="1385"/>
      <c r="M40" s="1385"/>
      <c r="N40" s="1386"/>
      <c r="O40" s="1479"/>
      <c r="P40" s="1387"/>
      <c r="Q40" s="1516"/>
      <c r="R40" s="1377"/>
      <c r="S40" s="1384"/>
      <c r="T40" s="1386"/>
      <c r="U40" s="1389"/>
      <c r="V40" s="1480"/>
      <c r="W40" s="1574"/>
      <c r="X40" s="1577"/>
      <c r="Y40" s="1575"/>
      <c r="Z40" s="1453"/>
      <c r="AA40" s="1453"/>
      <c r="AB40" s="1453"/>
      <c r="AC40" s="1392"/>
      <c r="AD40" s="1392"/>
      <c r="AE40" s="1392"/>
      <c r="AF40" s="1393"/>
      <c r="AG40" s="1831"/>
      <c r="AH40" s="1394"/>
      <c r="AI40" s="1394"/>
      <c r="AJ40" s="1395"/>
      <c r="AK40" s="1396"/>
      <c r="AL40" s="1492"/>
      <c r="AM40" s="1397"/>
      <c r="AN40" s="1499"/>
      <c r="AO40" s="1399"/>
      <c r="AP40" s="1495"/>
      <c r="AQ40" s="1400"/>
      <c r="AR40" s="1401"/>
      <c r="AS40" s="1390"/>
      <c r="AT40" s="1454"/>
    </row>
    <row r="41" spans="1:51" s="1402" customFormat="1" ht="28.5" customHeight="1">
      <c r="A41" s="1592"/>
      <c r="B41" s="1380"/>
      <c r="C41" s="1381"/>
      <c r="D41" s="1380"/>
      <c r="E41" s="1380"/>
      <c r="F41" s="1376"/>
      <c r="G41" s="1376"/>
      <c r="H41" s="1382"/>
      <c r="I41" s="1383"/>
      <c r="J41" s="1377"/>
      <c r="K41" s="1384"/>
      <c r="L41" s="1385"/>
      <c r="M41" s="1385"/>
      <c r="N41" s="1386"/>
      <c r="O41" s="1479"/>
      <c r="P41" s="1387"/>
      <c r="Q41" s="1516"/>
      <c r="R41" s="1377"/>
      <c r="S41" s="1384"/>
      <c r="T41" s="1386"/>
      <c r="U41" s="1389"/>
      <c r="V41" s="1480"/>
      <c r="W41" s="1574"/>
      <c r="X41" s="1577"/>
      <c r="Y41" s="1575"/>
      <c r="Z41" s="1453"/>
      <c r="AA41" s="1453"/>
      <c r="AB41" s="1453"/>
      <c r="AC41" s="1392"/>
      <c r="AD41" s="1392"/>
      <c r="AE41" s="1392"/>
      <c r="AF41" s="1393"/>
      <c r="AG41" s="1831"/>
      <c r="AH41" s="1394"/>
      <c r="AI41" s="1394"/>
      <c r="AJ41" s="1395"/>
      <c r="AK41" s="1396"/>
      <c r="AL41" s="1492"/>
      <c r="AM41" s="1397"/>
      <c r="AN41" s="1499"/>
      <c r="AO41" s="1399"/>
      <c r="AP41" s="1495"/>
      <c r="AQ41" s="1400"/>
      <c r="AR41" s="1401"/>
      <c r="AS41" s="1390"/>
      <c r="AT41" s="1454"/>
    </row>
    <row r="42" spans="1:51" s="1402" customFormat="1" ht="27.75" customHeight="1">
      <c r="A42" s="1592"/>
      <c r="B42" s="1380"/>
      <c r="C42" s="1381"/>
      <c r="D42" s="1380"/>
      <c r="E42" s="1380"/>
      <c r="F42" s="1376"/>
      <c r="G42" s="1376"/>
      <c r="H42" s="1382"/>
      <c r="I42" s="1383"/>
      <c r="J42" s="1377"/>
      <c r="K42" s="1384"/>
      <c r="L42" s="1385"/>
      <c r="M42" s="1385"/>
      <c r="N42" s="1386"/>
      <c r="O42" s="1479"/>
      <c r="P42" s="1387"/>
      <c r="Q42" s="1516"/>
      <c r="R42" s="1377"/>
      <c r="S42" s="1384"/>
      <c r="T42" s="1386"/>
      <c r="U42" s="1389"/>
      <c r="V42" s="1480"/>
      <c r="W42" s="1574"/>
      <c r="X42" s="1577"/>
      <c r="Y42" s="1575"/>
      <c r="Z42" s="1452"/>
      <c r="AA42" s="1453"/>
      <c r="AB42" s="1453"/>
      <c r="AC42" s="1392"/>
      <c r="AD42" s="1392"/>
      <c r="AE42" s="1392"/>
      <c r="AF42" s="1393"/>
      <c r="AG42" s="1831"/>
      <c r="AH42" s="1394"/>
      <c r="AI42" s="1394"/>
      <c r="AJ42" s="1395"/>
      <c r="AK42" s="1396"/>
      <c r="AL42" s="1492"/>
      <c r="AM42" s="1397"/>
      <c r="AN42" s="1499"/>
      <c r="AO42" s="1399"/>
      <c r="AP42" s="1495"/>
      <c r="AQ42" s="1400"/>
      <c r="AR42" s="1401"/>
      <c r="AS42" s="1390"/>
      <c r="AT42" s="1454"/>
    </row>
    <row r="43" spans="1:51" s="1402" customFormat="1" ht="28.5" customHeight="1" thickBot="1">
      <c r="A43" s="1461"/>
      <c r="B43" s="1462"/>
      <c r="C43" s="1463"/>
      <c r="D43" s="1462"/>
      <c r="E43" s="1462"/>
      <c r="F43" s="1464"/>
      <c r="G43" s="1464"/>
      <c r="H43" s="1465"/>
      <c r="I43" s="1472"/>
      <c r="J43" s="1377"/>
      <c r="K43" s="1384"/>
      <c r="L43" s="1385"/>
      <c r="M43" s="1386"/>
      <c r="N43" s="1386"/>
      <c r="O43" s="1479"/>
      <c r="P43" s="1387"/>
      <c r="Q43" s="1388"/>
      <c r="R43" s="1377"/>
      <c r="S43" s="1384"/>
      <c r="T43" s="1386"/>
      <c r="U43" s="1389"/>
      <c r="V43" s="1480"/>
      <c r="W43" s="1390"/>
      <c r="X43" s="1452"/>
      <c r="Y43" s="1391"/>
      <c r="Z43" s="1452"/>
      <c r="AA43" s="1453"/>
      <c r="AB43" s="1453"/>
      <c r="AC43" s="1392"/>
      <c r="AD43" s="1392"/>
      <c r="AE43" s="1392"/>
      <c r="AF43" s="1393"/>
      <c r="AG43" s="1491"/>
      <c r="AH43" s="1394"/>
      <c r="AI43" s="1394"/>
      <c r="AJ43" s="1395"/>
      <c r="AK43" s="1396"/>
      <c r="AL43" s="1492"/>
      <c r="AM43" s="1397"/>
      <c r="AN43" s="1398"/>
      <c r="AO43" s="1399"/>
      <c r="AP43" s="1493"/>
      <c r="AQ43" s="1400"/>
      <c r="AR43" s="1401"/>
      <c r="AS43" s="1390"/>
      <c r="AT43" s="1454"/>
    </row>
    <row r="44" spans="1:51" s="8" customFormat="1" ht="28.5" customHeight="1" thickBot="1">
      <c r="A44" s="19" t="s">
        <v>11</v>
      </c>
      <c r="B44" s="20"/>
      <c r="C44" s="20"/>
      <c r="D44" s="20"/>
      <c r="E44" s="20"/>
      <c r="F44" s="20"/>
      <c r="G44" s="20"/>
      <c r="H44" s="20"/>
      <c r="I44" s="21"/>
      <c r="J44" s="17"/>
      <c r="K44" s="139"/>
      <c r="L44" s="139"/>
      <c r="M44" s="139">
        <f>'WW Weekly Sales Call SUMMARY'!$C$34</f>
        <v>0</v>
      </c>
      <c r="N44" s="139"/>
      <c r="O44" s="168">
        <f>K44+L44+M44+N44</f>
        <v>0</v>
      </c>
      <c r="P44" s="58">
        <f>SUM(P7:P43)</f>
        <v>0</v>
      </c>
      <c r="Q44" s="59">
        <f>SUM(Q7:Q43)</f>
        <v>0</v>
      </c>
      <c r="R44" s="60"/>
      <c r="S44" s="61">
        <f>'WW Weekly Sales Call SUMMARY'!$G$34</f>
        <v>0</v>
      </c>
      <c r="T44" s="62">
        <f>'WW Weekly Sales Call SUMMARY'!$J$34</f>
        <v>0</v>
      </c>
      <c r="U44" s="1325">
        <f ca="1">SUMIF('WW Weekly Sales Call SUMMARY'!A135:A146,"=JP",'WW Weekly Sales Call SUMMARY'!F144:F144)/1000</f>
        <v>0</v>
      </c>
      <c r="V44" s="127">
        <f ca="1">S44+T44+U44</f>
        <v>0</v>
      </c>
      <c r="W44" s="121">
        <f t="shared" ref="W44:AB44" si="0">SUM(W7:W43)</f>
        <v>0</v>
      </c>
      <c r="X44" s="205">
        <f t="shared" si="0"/>
        <v>0</v>
      </c>
      <c r="Y44" s="238">
        <f t="shared" si="0"/>
        <v>0</v>
      </c>
      <c r="Z44" s="92">
        <f t="shared" si="0"/>
        <v>0</v>
      </c>
      <c r="AA44" s="232">
        <f t="shared" si="0"/>
        <v>0</v>
      </c>
      <c r="AB44" s="231">
        <f t="shared" si="0"/>
        <v>0</v>
      </c>
      <c r="AC44" s="108">
        <f ca="1">V44+W44+X44</f>
        <v>0</v>
      </c>
      <c r="AD44" s="108">
        <f ca="1">V44+W44+Y44+AA44</f>
        <v>0</v>
      </c>
      <c r="AE44" s="64">
        <f ca="1">V44+W44+X44+Y44+Z44+AA44+AB44</f>
        <v>0</v>
      </c>
      <c r="AF44" s="155">
        <f>IF(S44&gt;0,O44/S44,0)</f>
        <v>0</v>
      </c>
      <c r="AG44" s="180"/>
      <c r="AH44" s="249"/>
      <c r="AI44" s="267"/>
      <c r="AJ44" s="274"/>
      <c r="AK44" s="261"/>
      <c r="AL44" s="262"/>
      <c r="AM44" s="251"/>
      <c r="AN44" s="250"/>
      <c r="AO44" s="83"/>
      <c r="AP44" s="156"/>
      <c r="AQ44" s="210"/>
      <c r="AR44" s="102"/>
      <c r="AS44" s="68">
        <f ca="1">V44-AP44</f>
        <v>0</v>
      </c>
      <c r="AT44" s="169">
        <f ca="1">V44-AR44</f>
        <v>0</v>
      </c>
      <c r="AW44" s="290" t="s">
        <v>167</v>
      </c>
      <c r="AX44" s="290" t="s">
        <v>376</v>
      </c>
      <c r="AY44" s="290" t="s">
        <v>168</v>
      </c>
    </row>
    <row r="45" spans="1:51" s="4" customFormat="1">
      <c r="A45" s="28" t="s">
        <v>106</v>
      </c>
      <c r="B45" s="29"/>
      <c r="C45" s="29"/>
      <c r="D45" s="29"/>
      <c r="E45" s="29"/>
      <c r="F45" s="30"/>
      <c r="G45" s="30"/>
      <c r="H45" s="31"/>
      <c r="I45" s="32"/>
      <c r="J45" s="15"/>
      <c r="K45" s="534"/>
      <c r="L45" s="532"/>
      <c r="M45" s="532"/>
      <c r="N45" s="532"/>
      <c r="O45" s="122"/>
      <c r="P45" s="43"/>
      <c r="Q45" s="44"/>
      <c r="R45" s="45"/>
      <c r="S45" s="46"/>
      <c r="T45" s="47"/>
      <c r="U45" s="99"/>
      <c r="V45" s="128"/>
      <c r="W45" s="48"/>
      <c r="X45" s="50"/>
      <c r="Y45" s="239"/>
      <c r="Z45" s="50"/>
      <c r="AA45" s="50"/>
      <c r="AB45" s="228"/>
      <c r="AC45" s="107"/>
      <c r="AD45" s="107"/>
      <c r="AE45" s="107"/>
      <c r="AF45" s="186"/>
      <c r="AG45" s="181"/>
      <c r="AH45" s="80"/>
      <c r="AI45" s="266"/>
      <c r="AJ45" s="273"/>
      <c r="AK45" s="273"/>
      <c r="AL45" s="273"/>
      <c r="AM45" s="65"/>
      <c r="AN45" s="34"/>
      <c r="AO45" s="83"/>
      <c r="AP45" s="158"/>
      <c r="AQ45" s="211"/>
      <c r="AR45" s="100"/>
      <c r="AS45" s="48"/>
      <c r="AT45" s="49"/>
      <c r="AV45" s="286"/>
      <c r="AW45" s="291"/>
      <c r="AX45" s="291"/>
      <c r="AY45" s="293"/>
    </row>
    <row r="46" spans="1:51" s="4" customFormat="1">
      <c r="A46" s="28" t="s">
        <v>107</v>
      </c>
      <c r="B46" s="29"/>
      <c r="C46" s="29"/>
      <c r="D46" s="29"/>
      <c r="E46" s="29"/>
      <c r="F46" s="30"/>
      <c r="G46" s="30"/>
      <c r="H46" s="31"/>
      <c r="I46" s="32"/>
      <c r="J46" s="15"/>
      <c r="K46" s="534"/>
      <c r="L46" s="532"/>
      <c r="M46" s="532"/>
      <c r="N46" s="532"/>
      <c r="O46" s="122"/>
      <c r="P46" s="43"/>
      <c r="Q46" s="44"/>
      <c r="R46" s="45"/>
      <c r="S46" s="46"/>
      <c r="T46" s="47"/>
      <c r="U46" s="1093"/>
      <c r="V46" s="128"/>
      <c r="W46" s="48"/>
      <c r="X46" s="50"/>
      <c r="Y46" s="239"/>
      <c r="Z46" s="50"/>
      <c r="AA46" s="50"/>
      <c r="AB46" s="228"/>
      <c r="AC46" s="107"/>
      <c r="AD46" s="107"/>
      <c r="AE46" s="107"/>
      <c r="AF46" s="186"/>
      <c r="AG46" s="181"/>
      <c r="AH46" s="80"/>
      <c r="AI46" s="266"/>
      <c r="AJ46" s="273"/>
      <c r="AK46" s="273"/>
      <c r="AL46" s="273"/>
      <c r="AM46" s="65"/>
      <c r="AN46" s="519"/>
      <c r="AO46" s="83"/>
      <c r="AP46" s="158"/>
      <c r="AQ46" s="211"/>
      <c r="AR46" s="100"/>
      <c r="AS46" s="48"/>
      <c r="AT46" s="49"/>
      <c r="AV46" s="289"/>
      <c r="AW46" s="292"/>
      <c r="AX46" s="292"/>
      <c r="AY46" s="294"/>
    </row>
    <row r="47" spans="1:51" s="4" customFormat="1">
      <c r="A47" s="28" t="s">
        <v>108</v>
      </c>
      <c r="B47" s="29"/>
      <c r="C47" s="29"/>
      <c r="D47" s="29"/>
      <c r="E47" s="29"/>
      <c r="F47" s="30"/>
      <c r="G47" s="30"/>
      <c r="H47" s="31"/>
      <c r="I47" s="32"/>
      <c r="J47" s="15"/>
      <c r="K47" s="534"/>
      <c r="L47" s="532"/>
      <c r="M47" s="532"/>
      <c r="N47" s="532"/>
      <c r="O47" s="122"/>
      <c r="P47" s="43"/>
      <c r="Q47" s="44"/>
      <c r="R47" s="45"/>
      <c r="S47" s="46"/>
      <c r="T47" s="47"/>
      <c r="U47" s="1093"/>
      <c r="V47" s="128"/>
      <c r="W47" s="48"/>
      <c r="X47" s="50"/>
      <c r="Y47" s="239"/>
      <c r="Z47" s="50"/>
      <c r="AA47" s="50"/>
      <c r="AB47" s="228"/>
      <c r="AC47" s="107"/>
      <c r="AD47" s="107"/>
      <c r="AE47" s="107"/>
      <c r="AF47" s="186"/>
      <c r="AG47" s="181"/>
      <c r="AH47" s="80"/>
      <c r="AI47" s="266"/>
      <c r="AJ47" s="273"/>
      <c r="AK47" s="273"/>
      <c r="AL47" s="273"/>
      <c r="AM47" s="65"/>
      <c r="AN47" s="66"/>
      <c r="AO47" s="83"/>
      <c r="AP47" s="158"/>
      <c r="AQ47" s="211"/>
      <c r="AR47" s="100"/>
      <c r="AS47" s="48"/>
      <c r="AT47" s="49"/>
      <c r="AV47" s="289"/>
      <c r="AW47" s="292"/>
      <c r="AX47" s="292"/>
      <c r="AY47" s="294"/>
    </row>
    <row r="48" spans="1:51" s="4" customFormat="1">
      <c r="A48" s="28" t="s">
        <v>109</v>
      </c>
      <c r="B48" s="29"/>
      <c r="C48" s="29"/>
      <c r="D48" s="29"/>
      <c r="E48" s="29"/>
      <c r="F48" s="30"/>
      <c r="G48" s="30"/>
      <c r="H48" s="31"/>
      <c r="I48" s="32"/>
      <c r="J48" s="15"/>
      <c r="K48" s="534"/>
      <c r="L48" s="532"/>
      <c r="M48" s="532"/>
      <c r="N48" s="532"/>
      <c r="O48" s="122"/>
      <c r="P48" s="43"/>
      <c r="Q48" s="44"/>
      <c r="R48" s="45"/>
      <c r="S48" s="46"/>
      <c r="T48" s="47"/>
      <c r="U48" s="1093"/>
      <c r="V48" s="128"/>
      <c r="W48" s="48"/>
      <c r="X48" s="50"/>
      <c r="Y48" s="239"/>
      <c r="Z48" s="50"/>
      <c r="AA48" s="50"/>
      <c r="AB48" s="228"/>
      <c r="AC48" s="107"/>
      <c r="AD48" s="107"/>
      <c r="AE48" s="107"/>
      <c r="AF48" s="186"/>
      <c r="AG48" s="181"/>
      <c r="AH48" s="80"/>
      <c r="AI48" s="266"/>
      <c r="AJ48" s="273"/>
      <c r="AK48" s="273"/>
      <c r="AL48" s="273"/>
      <c r="AM48" s="65"/>
      <c r="AN48" s="66"/>
      <c r="AO48" s="83"/>
      <c r="AP48" s="158"/>
      <c r="AQ48" s="211"/>
      <c r="AR48" s="100"/>
      <c r="AS48" s="48"/>
      <c r="AT48" s="49"/>
      <c r="AV48" s="287"/>
      <c r="AW48" s="292"/>
      <c r="AX48" s="292"/>
      <c r="AY48" s="294"/>
    </row>
    <row r="49" spans="1:51" s="4" customFormat="1">
      <c r="A49" s="28" t="s">
        <v>110</v>
      </c>
      <c r="B49" s="29"/>
      <c r="C49" s="29"/>
      <c r="D49" s="29"/>
      <c r="E49" s="29"/>
      <c r="F49" s="30"/>
      <c r="G49" s="30"/>
      <c r="H49" s="31"/>
      <c r="I49" s="32"/>
      <c r="J49" s="15"/>
      <c r="K49" s="534"/>
      <c r="L49" s="532"/>
      <c r="M49" s="532"/>
      <c r="N49" s="532"/>
      <c r="O49" s="122"/>
      <c r="P49" s="43"/>
      <c r="Q49" s="44"/>
      <c r="R49" s="45"/>
      <c r="S49" s="46"/>
      <c r="T49" s="47"/>
      <c r="U49" s="1093"/>
      <c r="V49" s="128"/>
      <c r="W49" s="48"/>
      <c r="X49" s="50"/>
      <c r="Y49" s="239"/>
      <c r="Z49" s="50"/>
      <c r="AA49" s="50"/>
      <c r="AB49" s="228"/>
      <c r="AC49" s="107"/>
      <c r="AD49" s="107"/>
      <c r="AE49" s="107"/>
      <c r="AF49" s="186"/>
      <c r="AG49" s="181"/>
      <c r="AH49" s="80"/>
      <c r="AI49" s="266"/>
      <c r="AJ49" s="273"/>
      <c r="AK49" s="273"/>
      <c r="AL49" s="273"/>
      <c r="AM49" s="65"/>
      <c r="AN49" s="285"/>
      <c r="AO49" s="83"/>
      <c r="AP49" s="158"/>
      <c r="AQ49" s="211"/>
      <c r="AR49" s="100"/>
      <c r="AS49" s="48"/>
      <c r="AT49" s="49"/>
      <c r="AV49" s="287"/>
      <c r="AW49" s="292"/>
      <c r="AX49" s="292"/>
      <c r="AY49" s="294"/>
    </row>
    <row r="50" spans="1:51" s="4" customFormat="1">
      <c r="A50" s="28" t="s">
        <v>29</v>
      </c>
      <c r="B50" s="29"/>
      <c r="C50" s="29"/>
      <c r="D50" s="29"/>
      <c r="E50" s="29"/>
      <c r="F50" s="30"/>
      <c r="G50" s="30"/>
      <c r="H50" s="31"/>
      <c r="I50" s="32"/>
      <c r="J50" s="15"/>
      <c r="K50" s="534"/>
      <c r="L50" s="532"/>
      <c r="M50" s="532"/>
      <c r="N50" s="532"/>
      <c r="O50" s="122"/>
      <c r="P50" s="43"/>
      <c r="Q50" s="44"/>
      <c r="R50" s="45"/>
      <c r="S50" s="46"/>
      <c r="T50" s="47"/>
      <c r="U50" s="1093"/>
      <c r="V50" s="128"/>
      <c r="W50" s="48"/>
      <c r="X50" s="50"/>
      <c r="Y50" s="239"/>
      <c r="Z50" s="50"/>
      <c r="AA50" s="50"/>
      <c r="AB50" s="228"/>
      <c r="AC50" s="107"/>
      <c r="AD50" s="107"/>
      <c r="AE50" s="107"/>
      <c r="AF50" s="186"/>
      <c r="AG50" s="181"/>
      <c r="AH50" s="80"/>
      <c r="AI50" s="266"/>
      <c r="AJ50" s="273"/>
      <c r="AK50" s="273"/>
      <c r="AL50" s="273"/>
      <c r="AM50" s="65"/>
      <c r="AN50" s="285"/>
      <c r="AO50" s="83"/>
      <c r="AP50" s="158"/>
      <c r="AQ50" s="211"/>
      <c r="AR50" s="100"/>
      <c r="AS50" s="48"/>
      <c r="AT50" s="49"/>
      <c r="AV50" s="287"/>
      <c r="AW50" s="292"/>
      <c r="AX50" s="292"/>
      <c r="AY50" s="294"/>
    </row>
    <row r="51" spans="1:51" s="4" customFormat="1">
      <c r="A51" s="28" t="s">
        <v>28</v>
      </c>
      <c r="B51" s="29"/>
      <c r="C51" s="29"/>
      <c r="D51" s="29"/>
      <c r="E51" s="29"/>
      <c r="F51" s="30"/>
      <c r="G51" s="30"/>
      <c r="H51" s="31"/>
      <c r="I51" s="32"/>
      <c r="J51" s="15"/>
      <c r="K51" s="534"/>
      <c r="L51" s="532"/>
      <c r="M51" s="532"/>
      <c r="N51" s="532"/>
      <c r="O51" s="122"/>
      <c r="P51" s="43"/>
      <c r="Q51" s="44"/>
      <c r="R51" s="45"/>
      <c r="S51" s="46"/>
      <c r="T51" s="47"/>
      <c r="U51" s="1093"/>
      <c r="V51" s="128"/>
      <c r="W51" s="48"/>
      <c r="X51" s="50"/>
      <c r="Y51" s="239"/>
      <c r="Z51" s="50"/>
      <c r="AA51" s="50"/>
      <c r="AB51" s="228"/>
      <c r="AC51" s="107"/>
      <c r="AD51" s="107"/>
      <c r="AE51" s="107"/>
      <c r="AF51" s="186"/>
      <c r="AG51" s="181"/>
      <c r="AH51" s="80"/>
      <c r="AI51" s="266"/>
      <c r="AJ51" s="273"/>
      <c r="AK51" s="273"/>
      <c r="AL51" s="273"/>
      <c r="AM51" s="65"/>
      <c r="AN51" s="285"/>
      <c r="AO51" s="83"/>
      <c r="AP51" s="158"/>
      <c r="AQ51" s="211"/>
      <c r="AR51" s="100"/>
      <c r="AS51" s="48"/>
      <c r="AT51" s="49"/>
      <c r="AV51" s="287"/>
      <c r="AW51" s="292"/>
      <c r="AX51" s="292"/>
      <c r="AY51" s="294"/>
    </row>
    <row r="52" spans="1:51" s="4" customFormat="1">
      <c r="A52" s="28" t="s">
        <v>27</v>
      </c>
      <c r="B52" s="29"/>
      <c r="C52" s="29"/>
      <c r="D52" s="29"/>
      <c r="E52" s="29"/>
      <c r="F52" s="30"/>
      <c r="G52" s="30"/>
      <c r="H52" s="31"/>
      <c r="I52" s="32"/>
      <c r="J52" s="15"/>
      <c r="K52" s="534"/>
      <c r="L52" s="532"/>
      <c r="M52" s="532"/>
      <c r="N52" s="532"/>
      <c r="O52" s="122"/>
      <c r="P52" s="43"/>
      <c r="Q52" s="44"/>
      <c r="R52" s="45"/>
      <c r="S52" s="46"/>
      <c r="T52" s="47"/>
      <c r="U52" s="1093"/>
      <c r="V52" s="128"/>
      <c r="W52" s="48"/>
      <c r="X52" s="50"/>
      <c r="Y52" s="239"/>
      <c r="Z52" s="50"/>
      <c r="AA52" s="50"/>
      <c r="AB52" s="228"/>
      <c r="AC52" s="107"/>
      <c r="AD52" s="107"/>
      <c r="AE52" s="107"/>
      <c r="AF52" s="186"/>
      <c r="AG52" s="181"/>
      <c r="AH52" s="80"/>
      <c r="AI52" s="284"/>
      <c r="AJ52" s="57"/>
      <c r="AK52" s="57"/>
      <c r="AL52" s="57"/>
      <c r="AM52" s="65"/>
      <c r="AN52" s="285"/>
      <c r="AO52" s="83"/>
      <c r="AP52" s="158"/>
      <c r="AQ52" s="211"/>
      <c r="AR52" s="100"/>
      <c r="AS52" s="48"/>
      <c r="AT52" s="49"/>
      <c r="AV52" s="287"/>
      <c r="AW52" s="292"/>
      <c r="AX52" s="292"/>
      <c r="AY52" s="294"/>
    </row>
    <row r="53" spans="1:51" s="4" customFormat="1">
      <c r="A53" s="28" t="s">
        <v>154</v>
      </c>
      <c r="B53" s="29"/>
      <c r="C53" s="29"/>
      <c r="D53" s="29"/>
      <c r="E53" s="29"/>
      <c r="F53" s="30"/>
      <c r="G53" s="30"/>
      <c r="H53" s="31"/>
      <c r="I53" s="32"/>
      <c r="J53" s="15"/>
      <c r="K53" s="534"/>
      <c r="L53" s="532"/>
      <c r="M53" s="532"/>
      <c r="N53" s="532"/>
      <c r="O53" s="122"/>
      <c r="P53" s="43"/>
      <c r="Q53" s="44"/>
      <c r="R53" s="45"/>
      <c r="S53" s="46"/>
      <c r="T53" s="47"/>
      <c r="U53" s="1093"/>
      <c r="V53" s="128"/>
      <c r="W53" s="48"/>
      <c r="X53" s="50"/>
      <c r="Y53" s="239"/>
      <c r="Z53" s="50"/>
      <c r="AA53" s="50"/>
      <c r="AB53" s="228"/>
      <c r="AC53" s="107"/>
      <c r="AD53" s="107"/>
      <c r="AE53" s="107"/>
      <c r="AF53" s="186"/>
      <c r="AG53" s="181"/>
      <c r="AH53" s="80"/>
      <c r="AI53" s="266"/>
      <c r="AJ53" s="273"/>
      <c r="AK53" s="273"/>
      <c r="AL53" s="273"/>
      <c r="AM53" s="65"/>
      <c r="AN53" s="285"/>
      <c r="AO53" s="83"/>
      <c r="AP53" s="158"/>
      <c r="AQ53" s="211"/>
      <c r="AR53" s="100"/>
      <c r="AS53" s="48"/>
      <c r="AT53" s="49"/>
      <c r="AV53" s="287"/>
      <c r="AW53" s="292"/>
      <c r="AX53" s="292"/>
      <c r="AY53" s="294"/>
    </row>
    <row r="54" spans="1:51" s="4" customFormat="1">
      <c r="A54" s="28" t="s">
        <v>155</v>
      </c>
      <c r="B54" s="29"/>
      <c r="C54" s="29"/>
      <c r="D54" s="29"/>
      <c r="E54" s="29"/>
      <c r="F54" s="30"/>
      <c r="G54" s="30"/>
      <c r="H54" s="31"/>
      <c r="I54" s="32"/>
      <c r="J54" s="15"/>
      <c r="K54" s="534"/>
      <c r="L54" s="532"/>
      <c r="M54" s="532"/>
      <c r="N54" s="532"/>
      <c r="O54" s="122"/>
      <c r="P54" s="43"/>
      <c r="Q54" s="44"/>
      <c r="R54" s="45"/>
      <c r="S54" s="46"/>
      <c r="T54" s="47"/>
      <c r="U54" s="1093"/>
      <c r="V54" s="128"/>
      <c r="W54" s="48"/>
      <c r="X54" s="50"/>
      <c r="Y54" s="239"/>
      <c r="Z54" s="50"/>
      <c r="AA54" s="50"/>
      <c r="AB54" s="228"/>
      <c r="AC54" s="107"/>
      <c r="AD54" s="107"/>
      <c r="AE54" s="107"/>
      <c r="AF54" s="186"/>
      <c r="AG54" s="181"/>
      <c r="AH54" s="80"/>
      <c r="AI54" s="266"/>
      <c r="AJ54" s="273"/>
      <c r="AK54" s="273"/>
      <c r="AL54" s="273"/>
      <c r="AM54" s="67"/>
      <c r="AN54" s="285"/>
      <c r="AO54" s="83"/>
      <c r="AP54" s="158"/>
      <c r="AQ54" s="211"/>
      <c r="AR54" s="100"/>
      <c r="AS54" s="48"/>
      <c r="AT54" s="49"/>
      <c r="AV54" s="287"/>
      <c r="AW54" s="292"/>
      <c r="AX54" s="292"/>
      <c r="AY54" s="294"/>
    </row>
    <row r="55" spans="1:51" s="4" customFormat="1">
      <c r="A55" s="28" t="s">
        <v>156</v>
      </c>
      <c r="B55" s="29"/>
      <c r="C55" s="29"/>
      <c r="D55" s="29"/>
      <c r="E55" s="29"/>
      <c r="F55" s="30"/>
      <c r="G55" s="30"/>
      <c r="H55" s="31"/>
      <c r="I55" s="32"/>
      <c r="J55" s="15"/>
      <c r="K55" s="534"/>
      <c r="L55" s="532"/>
      <c r="M55" s="532"/>
      <c r="N55" s="532"/>
      <c r="O55" s="122"/>
      <c r="P55" s="43"/>
      <c r="Q55" s="44"/>
      <c r="R55" s="45"/>
      <c r="S55" s="46"/>
      <c r="T55" s="47"/>
      <c r="U55" s="1093"/>
      <c r="V55" s="128"/>
      <c r="W55" s="48"/>
      <c r="X55" s="50"/>
      <c r="Y55" s="239"/>
      <c r="Z55" s="50"/>
      <c r="AA55" s="50"/>
      <c r="AB55" s="228"/>
      <c r="AC55" s="107"/>
      <c r="AD55" s="107"/>
      <c r="AE55" s="107"/>
      <c r="AF55" s="186"/>
      <c r="AG55" s="181"/>
      <c r="AH55" s="80"/>
      <c r="AI55" s="266"/>
      <c r="AJ55" s="273"/>
      <c r="AK55" s="273"/>
      <c r="AL55" s="273"/>
      <c r="AM55" s="67"/>
      <c r="AN55" s="285"/>
      <c r="AO55" s="83"/>
      <c r="AP55" s="158"/>
      <c r="AQ55" s="211"/>
      <c r="AR55" s="100"/>
      <c r="AS55" s="48"/>
      <c r="AT55" s="49"/>
      <c r="AV55" s="287"/>
      <c r="AW55" s="292"/>
      <c r="AX55" s="292"/>
      <c r="AY55" s="294"/>
    </row>
    <row r="56" spans="1:51" s="4" customFormat="1" ht="13.5" thickBot="1">
      <c r="A56" s="28" t="s">
        <v>169</v>
      </c>
      <c r="B56" s="29"/>
      <c r="C56" s="29"/>
      <c r="D56" s="29"/>
      <c r="E56" s="29"/>
      <c r="F56" s="30"/>
      <c r="G56" s="30"/>
      <c r="H56" s="31"/>
      <c r="I56" s="32"/>
      <c r="J56" s="15"/>
      <c r="K56" s="534"/>
      <c r="L56" s="532"/>
      <c r="M56" s="532"/>
      <c r="N56" s="532"/>
      <c r="O56" s="122"/>
      <c r="P56" s="43"/>
      <c r="Q56" s="44"/>
      <c r="R56" s="45"/>
      <c r="S56" s="46"/>
      <c r="T56" s="47"/>
      <c r="U56" s="1093"/>
      <c r="V56" s="128"/>
      <c r="W56" s="48"/>
      <c r="X56" s="50"/>
      <c r="Y56" s="239"/>
      <c r="Z56" s="50"/>
      <c r="AA56" s="50"/>
      <c r="AB56" s="228"/>
      <c r="AC56" s="107"/>
      <c r="AD56" s="107"/>
      <c r="AE56" s="107"/>
      <c r="AF56" s="186"/>
      <c r="AG56" s="181"/>
      <c r="AH56" s="80"/>
      <c r="AI56" s="266"/>
      <c r="AJ56" s="273"/>
      <c r="AK56" s="273"/>
      <c r="AL56" s="273"/>
      <c r="AM56" s="67"/>
      <c r="AN56" s="285"/>
      <c r="AO56" s="83"/>
      <c r="AP56" s="158"/>
      <c r="AQ56" s="211"/>
      <c r="AR56" s="100"/>
      <c r="AS56" s="48"/>
      <c r="AT56" s="49"/>
      <c r="AV56" s="288"/>
      <c r="AW56" s="328"/>
      <c r="AX56" s="328"/>
      <c r="AY56" s="329"/>
    </row>
    <row r="57" spans="1:51" s="4" customFormat="1" ht="13.5" thickBot="1">
      <c r="A57" s="28" t="s">
        <v>170</v>
      </c>
      <c r="B57" s="35"/>
      <c r="C57" s="35"/>
      <c r="D57" s="35"/>
      <c r="E57" s="35"/>
      <c r="F57" s="36"/>
      <c r="G57" s="36"/>
      <c r="H57" s="37"/>
      <c r="I57" s="38"/>
      <c r="J57" s="39"/>
      <c r="K57" s="535"/>
      <c r="L57" s="533"/>
      <c r="M57" s="533"/>
      <c r="N57" s="533"/>
      <c r="O57" s="122"/>
      <c r="P57" s="43"/>
      <c r="Q57" s="44"/>
      <c r="R57" s="45"/>
      <c r="S57" s="46"/>
      <c r="T57" s="47"/>
      <c r="U57" s="99"/>
      <c r="V57" s="128"/>
      <c r="W57" s="48"/>
      <c r="X57" s="50"/>
      <c r="Y57" s="239"/>
      <c r="Z57" s="50"/>
      <c r="AA57" s="50"/>
      <c r="AB57" s="228"/>
      <c r="AC57" s="107"/>
      <c r="AD57" s="107"/>
      <c r="AE57" s="107"/>
      <c r="AF57" s="536"/>
      <c r="AG57" s="181"/>
      <c r="AH57" s="81"/>
      <c r="AI57" s="268"/>
      <c r="AJ57" s="275"/>
      <c r="AK57" s="275"/>
      <c r="AL57" s="275"/>
      <c r="AM57" s="279"/>
      <c r="AN57" s="280"/>
      <c r="AO57" s="83"/>
      <c r="AP57" s="159"/>
      <c r="AQ57" s="214"/>
      <c r="AR57" s="103"/>
      <c r="AS57" s="54"/>
      <c r="AT57" s="55"/>
      <c r="AV57" s="25"/>
      <c r="AW57" s="9"/>
      <c r="AX57" s="9"/>
      <c r="AY57" s="9"/>
    </row>
    <row r="58" spans="1:51" ht="9" customHeight="1" thickBot="1">
      <c r="A58" s="94"/>
      <c r="B58" s="95"/>
      <c r="C58" s="94"/>
      <c r="D58" s="94"/>
      <c r="E58" s="94"/>
      <c r="F58" s="94"/>
      <c r="G58" s="94"/>
      <c r="H58" s="94"/>
      <c r="I58" s="94"/>
      <c r="J58" s="94"/>
      <c r="K58" s="94"/>
      <c r="L58" s="94"/>
      <c r="M58" s="94"/>
      <c r="N58" s="94"/>
      <c r="O58" s="123"/>
      <c r="P58" s="94"/>
      <c r="Q58" s="94"/>
      <c r="R58" s="94"/>
      <c r="S58" s="94"/>
      <c r="T58" s="94"/>
      <c r="U58" s="94"/>
      <c r="V58" s="130"/>
      <c r="W58" s="94"/>
      <c r="X58" s="94"/>
      <c r="Y58" s="94"/>
      <c r="Z58" s="94"/>
      <c r="AA58" s="94"/>
      <c r="AB58" s="94"/>
      <c r="AC58" s="110"/>
      <c r="AD58" s="110"/>
      <c r="AE58" s="187"/>
      <c r="AF58" s="150"/>
      <c r="AH58" s="96"/>
      <c r="AI58" s="269"/>
      <c r="AJ58" s="276"/>
      <c r="AK58" s="263"/>
      <c r="AL58" s="263"/>
      <c r="AP58" s="160"/>
      <c r="AQ58" s="212"/>
      <c r="AR58" s="161"/>
      <c r="AS58" s="94"/>
      <c r="AT58" s="94"/>
      <c r="AV58" s="25"/>
    </row>
    <row r="59" spans="1:51" ht="18" hidden="1">
      <c r="A59" s="69" t="s">
        <v>37</v>
      </c>
      <c r="W59" s="70"/>
      <c r="X59" s="70"/>
      <c r="Y59" s="70"/>
      <c r="AE59" s="70"/>
      <c r="AF59" s="150"/>
      <c r="AI59" s="270"/>
      <c r="AJ59" s="277"/>
      <c r="AS59" s="115"/>
      <c r="AV59" s="25"/>
    </row>
    <row r="60" spans="1:51" s="71" customFormat="1" ht="25.5" hidden="1">
      <c r="A60" s="72" t="s">
        <v>42</v>
      </c>
      <c r="B60" s="72" t="s">
        <v>370</v>
      </c>
      <c r="C60" s="140" t="s">
        <v>55</v>
      </c>
      <c r="D60" s="140" t="s">
        <v>58</v>
      </c>
      <c r="E60" s="140"/>
      <c r="F60" s="140" t="s">
        <v>59</v>
      </c>
      <c r="G60" s="140"/>
      <c r="H60" s="140" t="s">
        <v>99</v>
      </c>
      <c r="I60" s="87" t="s">
        <v>64</v>
      </c>
      <c r="J60" s="72"/>
      <c r="K60" s="162" t="s">
        <v>54</v>
      </c>
      <c r="L60" s="162"/>
      <c r="N60" s="134"/>
      <c r="O60" s="134"/>
      <c r="P60" s="134"/>
      <c r="Q60" s="134"/>
      <c r="R60" s="134"/>
      <c r="S60" s="134"/>
      <c r="T60" s="134"/>
      <c r="AC60" s="116"/>
      <c r="AD60" s="116"/>
      <c r="AF60" s="151"/>
      <c r="AG60" s="178"/>
      <c r="AI60" s="271"/>
      <c r="AJ60" s="278"/>
      <c r="AK60" s="264"/>
      <c r="AL60" s="264"/>
      <c r="AO60" s="173"/>
      <c r="AV60" s="25"/>
      <c r="AW60" s="9"/>
      <c r="AX60" s="9"/>
      <c r="AY60" s="9"/>
    </row>
    <row r="61" spans="1:51" hidden="1">
      <c r="A61" s="189" t="s">
        <v>93</v>
      </c>
      <c r="B61" s="296" t="s">
        <v>56</v>
      </c>
      <c r="C61" s="298">
        <f>81000*1.95</f>
        <v>157950</v>
      </c>
      <c r="D61" s="146"/>
      <c r="E61" s="142"/>
      <c r="F61" s="142"/>
      <c r="G61" s="86"/>
      <c r="H61" s="86"/>
      <c r="I61" s="143">
        <f t="shared" ref="I61:I73" si="1">SUM(C61:H61)</f>
        <v>157950</v>
      </c>
      <c r="J61" s="74"/>
      <c r="K61" s="182"/>
      <c r="L61" s="182" t="s">
        <v>35</v>
      </c>
      <c r="N61" s="132"/>
      <c r="O61" s="132"/>
      <c r="P61" s="132"/>
      <c r="Q61" s="133"/>
      <c r="R61" s="132"/>
      <c r="S61" s="132"/>
      <c r="T61" s="114"/>
      <c r="AH61" s="9"/>
      <c r="AI61" s="295"/>
      <c r="AJ61" s="70"/>
      <c r="AK61" s="265"/>
      <c r="AL61" s="265"/>
      <c r="AM61" s="9"/>
      <c r="AN61" s="9"/>
      <c r="AO61" s="70"/>
      <c r="AR61" s="70"/>
      <c r="AU61" s="25"/>
    </row>
    <row r="62" spans="1:51" hidden="1">
      <c r="A62" s="189" t="s">
        <v>93</v>
      </c>
      <c r="B62" s="112" t="s">
        <v>56</v>
      </c>
      <c r="C62" s="146">
        <f>37908+37908+42282+46332+94770</f>
        <v>259200</v>
      </c>
      <c r="D62" s="146"/>
      <c r="E62" s="142"/>
      <c r="F62" s="142"/>
      <c r="G62" s="86"/>
      <c r="H62" s="86"/>
      <c r="I62" s="143">
        <f t="shared" si="1"/>
        <v>259200</v>
      </c>
      <c r="J62" s="74"/>
      <c r="K62" s="182" t="s">
        <v>220</v>
      </c>
      <c r="L62" s="182"/>
      <c r="N62" s="132"/>
      <c r="O62" s="132"/>
      <c r="P62" s="132"/>
      <c r="Q62" s="133"/>
      <c r="R62" s="132"/>
      <c r="S62" s="132"/>
      <c r="T62" s="114"/>
      <c r="AH62" s="9"/>
      <c r="AI62" s="295"/>
      <c r="AJ62" s="70"/>
      <c r="AK62" s="265"/>
      <c r="AL62" s="265"/>
      <c r="AM62" s="9"/>
      <c r="AN62" s="9"/>
      <c r="AO62" s="70"/>
      <c r="AR62" s="70"/>
      <c r="AU62" s="25"/>
    </row>
    <row r="63" spans="1:51" hidden="1">
      <c r="A63" s="297" t="s">
        <v>93</v>
      </c>
      <c r="B63" s="296" t="s">
        <v>56</v>
      </c>
      <c r="C63" s="298">
        <v>75816</v>
      </c>
      <c r="D63" s="146"/>
      <c r="E63" s="142"/>
      <c r="F63" s="142"/>
      <c r="G63" s="86"/>
      <c r="H63" s="86"/>
      <c r="I63" s="143">
        <f t="shared" si="1"/>
        <v>75816</v>
      </c>
      <c r="J63" s="74"/>
      <c r="K63" s="182" t="s">
        <v>220</v>
      </c>
      <c r="L63" s="182"/>
      <c r="N63" s="132"/>
      <c r="O63" s="132"/>
      <c r="P63" s="132"/>
      <c r="Q63" s="133"/>
      <c r="R63" s="132"/>
      <c r="S63" s="132"/>
      <c r="T63" s="114"/>
      <c r="AH63" s="9"/>
      <c r="AI63" s="295"/>
      <c r="AJ63" s="70"/>
      <c r="AK63" s="265"/>
      <c r="AL63" s="265"/>
      <c r="AM63" s="9"/>
      <c r="AN63" s="9"/>
      <c r="AO63" s="70"/>
      <c r="AR63" s="70"/>
      <c r="AU63" s="25"/>
    </row>
    <row r="64" spans="1:51" hidden="1">
      <c r="A64" s="297" t="s">
        <v>93</v>
      </c>
      <c r="B64" s="296" t="s">
        <v>56</v>
      </c>
      <c r="C64" s="298">
        <v>75816</v>
      </c>
      <c r="D64" s="146"/>
      <c r="E64" s="142"/>
      <c r="F64" s="142"/>
      <c r="G64" s="86"/>
      <c r="H64" s="86"/>
      <c r="I64" s="143">
        <f t="shared" si="1"/>
        <v>75816</v>
      </c>
      <c r="J64" s="74"/>
      <c r="K64" s="182" t="s">
        <v>220</v>
      </c>
      <c r="L64" s="182"/>
      <c r="N64" s="132"/>
      <c r="O64" s="132"/>
      <c r="P64" s="132"/>
      <c r="Q64" s="133"/>
      <c r="R64" s="132"/>
      <c r="S64" s="132"/>
      <c r="T64" s="114"/>
      <c r="AH64" s="9"/>
      <c r="AI64" s="295"/>
      <c r="AJ64" s="70"/>
      <c r="AK64" s="265"/>
      <c r="AL64" s="265"/>
      <c r="AM64" s="9"/>
      <c r="AN64" s="9"/>
      <c r="AO64" s="70"/>
      <c r="AR64" s="70"/>
      <c r="AU64" s="25"/>
    </row>
    <row r="65" spans="1:48" hidden="1">
      <c r="A65" s="297" t="s">
        <v>93</v>
      </c>
      <c r="B65" s="296" t="s">
        <v>56</v>
      </c>
      <c r="C65" s="298">
        <v>37908</v>
      </c>
      <c r="D65" s="146"/>
      <c r="E65" s="142"/>
      <c r="F65" s="142"/>
      <c r="G65" s="86"/>
      <c r="H65" s="86"/>
      <c r="I65" s="143">
        <f t="shared" si="1"/>
        <v>37908</v>
      </c>
      <c r="J65" s="74"/>
      <c r="K65" s="182" t="s">
        <v>220</v>
      </c>
      <c r="L65" s="182"/>
      <c r="N65" s="132"/>
      <c r="O65" s="132"/>
      <c r="P65" s="132"/>
      <c r="Q65" s="133"/>
      <c r="R65" s="132"/>
      <c r="S65" s="132"/>
      <c r="T65" s="114"/>
      <c r="AH65" s="9"/>
      <c r="AI65" s="295"/>
      <c r="AJ65" s="70"/>
      <c r="AK65" s="265"/>
      <c r="AL65" s="265"/>
      <c r="AM65" s="9"/>
      <c r="AN65" s="9"/>
      <c r="AO65" s="70"/>
      <c r="AR65" s="70"/>
      <c r="AU65" s="25"/>
    </row>
    <row r="66" spans="1:48" hidden="1">
      <c r="A66" s="297" t="s">
        <v>93</v>
      </c>
      <c r="B66" s="296" t="s">
        <v>56</v>
      </c>
      <c r="C66" s="298">
        <v>37908</v>
      </c>
      <c r="D66" s="146"/>
      <c r="E66" s="142"/>
      <c r="F66" s="142"/>
      <c r="G66" s="86"/>
      <c r="H66" s="86"/>
      <c r="I66" s="143">
        <f t="shared" si="1"/>
        <v>37908</v>
      </c>
      <c r="J66" s="74"/>
      <c r="K66" s="182" t="s">
        <v>220</v>
      </c>
      <c r="L66" s="182"/>
      <c r="N66" s="132"/>
      <c r="O66" s="132"/>
      <c r="P66" s="132"/>
      <c r="Q66" s="133"/>
      <c r="R66" s="132"/>
      <c r="S66" s="132"/>
      <c r="T66" s="114"/>
      <c r="AH66" s="9"/>
      <c r="AI66" s="295"/>
      <c r="AJ66" s="70"/>
      <c r="AK66" s="265"/>
      <c r="AL66" s="265"/>
      <c r="AM66" s="9"/>
      <c r="AN66" s="9"/>
      <c r="AO66" s="70"/>
      <c r="AR66" s="70"/>
      <c r="AU66" s="25"/>
    </row>
    <row r="67" spans="1:48" hidden="1">
      <c r="A67" s="297" t="s">
        <v>93</v>
      </c>
      <c r="B67" s="296" t="s">
        <v>56</v>
      </c>
      <c r="C67" s="298">
        <v>37908</v>
      </c>
      <c r="D67" s="146"/>
      <c r="E67" s="142"/>
      <c r="F67" s="142"/>
      <c r="G67" s="86"/>
      <c r="H67" s="86"/>
      <c r="I67" s="143">
        <f t="shared" si="1"/>
        <v>37908</v>
      </c>
      <c r="J67" s="74"/>
      <c r="K67" s="182" t="s">
        <v>220</v>
      </c>
      <c r="L67" s="182"/>
      <c r="N67" s="132"/>
      <c r="O67" s="132"/>
      <c r="P67" s="132"/>
      <c r="Q67" s="133"/>
      <c r="R67" s="132"/>
      <c r="S67" s="132"/>
      <c r="T67" s="114"/>
      <c r="AH67" s="9"/>
      <c r="AI67" s="295"/>
      <c r="AJ67" s="70"/>
      <c r="AK67" s="265"/>
      <c r="AL67" s="265"/>
      <c r="AM67" s="9"/>
      <c r="AN67" s="9"/>
      <c r="AO67" s="70"/>
      <c r="AR67" s="70"/>
      <c r="AU67" s="25"/>
      <c r="AV67" s="25"/>
    </row>
    <row r="68" spans="1:48" hidden="1">
      <c r="A68" s="297" t="s">
        <v>93</v>
      </c>
      <c r="B68" s="296" t="s">
        <v>56</v>
      </c>
      <c r="C68" s="298">
        <v>116964</v>
      </c>
      <c r="D68" s="146"/>
      <c r="E68" s="142"/>
      <c r="F68" s="142"/>
      <c r="G68" s="86"/>
      <c r="H68" s="86"/>
      <c r="I68" s="143">
        <f t="shared" si="1"/>
        <v>116964</v>
      </c>
      <c r="J68" s="74"/>
      <c r="K68" s="182" t="s">
        <v>253</v>
      </c>
      <c r="L68" s="182"/>
      <c r="N68" s="132"/>
      <c r="O68" s="132"/>
      <c r="P68" s="132"/>
      <c r="Q68" s="133"/>
      <c r="R68" s="132"/>
      <c r="S68" s="132"/>
      <c r="T68" s="114"/>
      <c r="AH68" s="9"/>
      <c r="AI68" s="295"/>
      <c r="AJ68" s="70"/>
      <c r="AK68" s="265"/>
      <c r="AL68" s="265"/>
      <c r="AM68" s="9"/>
      <c r="AN68" s="9"/>
      <c r="AO68" s="70"/>
      <c r="AR68" s="70"/>
      <c r="AU68" s="25"/>
      <c r="AV68" s="25"/>
    </row>
    <row r="69" spans="1:48" hidden="1">
      <c r="A69" s="297" t="s">
        <v>93</v>
      </c>
      <c r="B69" s="296" t="s">
        <v>56</v>
      </c>
      <c r="C69" s="298">
        <v>139536</v>
      </c>
      <c r="D69" s="146"/>
      <c r="E69" s="142"/>
      <c r="F69" s="142"/>
      <c r="G69" s="86"/>
      <c r="H69" s="86"/>
      <c r="I69" s="143">
        <f t="shared" si="1"/>
        <v>139536</v>
      </c>
      <c r="J69" s="74"/>
      <c r="K69" s="182" t="s">
        <v>253</v>
      </c>
      <c r="L69" s="182"/>
      <c r="N69" s="132"/>
      <c r="O69" s="132"/>
      <c r="P69" s="132"/>
      <c r="Q69" s="133"/>
      <c r="R69" s="132"/>
      <c r="S69" s="132"/>
      <c r="T69" s="114"/>
      <c r="AH69" s="9"/>
      <c r="AI69" s="295"/>
      <c r="AJ69" s="70"/>
      <c r="AK69" s="265"/>
      <c r="AL69" s="265"/>
      <c r="AM69" s="9"/>
      <c r="AN69" s="9"/>
      <c r="AO69" s="70"/>
      <c r="AR69" s="70"/>
      <c r="AU69" s="25"/>
      <c r="AV69" s="25"/>
    </row>
    <row r="70" spans="1:48" hidden="1">
      <c r="A70" s="297" t="s">
        <v>93</v>
      </c>
      <c r="B70" s="296" t="s">
        <v>56</v>
      </c>
      <c r="C70" s="298">
        <v>82080</v>
      </c>
      <c r="D70" s="146"/>
      <c r="E70" s="142"/>
      <c r="F70" s="142"/>
      <c r="G70" s="86"/>
      <c r="H70" s="86"/>
      <c r="I70" s="143">
        <f t="shared" si="1"/>
        <v>82080</v>
      </c>
      <c r="J70" s="74"/>
      <c r="K70" s="182" t="s">
        <v>253</v>
      </c>
      <c r="L70" s="182"/>
      <c r="N70" s="132"/>
      <c r="O70" s="132"/>
      <c r="P70" s="132"/>
      <c r="Q70" s="133"/>
      <c r="R70" s="132"/>
      <c r="S70" s="132"/>
      <c r="T70" s="114"/>
      <c r="AH70" s="9"/>
      <c r="AI70" s="295"/>
      <c r="AJ70" s="70"/>
      <c r="AK70" s="265"/>
      <c r="AL70" s="265"/>
      <c r="AM70" s="9"/>
      <c r="AN70" s="9"/>
      <c r="AO70" s="70"/>
      <c r="AR70" s="70"/>
      <c r="AU70" s="25"/>
      <c r="AV70" s="25"/>
    </row>
    <row r="71" spans="1:48" hidden="1">
      <c r="A71" s="297" t="s">
        <v>93</v>
      </c>
      <c r="B71" s="296" t="s">
        <v>56</v>
      </c>
      <c r="C71" s="298">
        <v>75924</v>
      </c>
      <c r="D71" s="146"/>
      <c r="E71" s="142"/>
      <c r="F71" s="142"/>
      <c r="G71" s="86"/>
      <c r="H71" s="86"/>
      <c r="I71" s="143">
        <f t="shared" si="1"/>
        <v>75924</v>
      </c>
      <c r="J71" s="74"/>
      <c r="K71" s="182" t="s">
        <v>253</v>
      </c>
      <c r="L71" s="182"/>
      <c r="N71" s="132"/>
      <c r="O71" s="132"/>
      <c r="P71" s="132"/>
      <c r="Q71" s="133"/>
      <c r="R71" s="132"/>
      <c r="S71" s="132"/>
      <c r="T71" s="114"/>
      <c r="AH71" s="9"/>
      <c r="AI71" s="295"/>
      <c r="AJ71" s="70"/>
      <c r="AK71" s="265"/>
      <c r="AL71" s="265"/>
      <c r="AM71" s="9"/>
      <c r="AN71" s="9"/>
      <c r="AO71" s="70"/>
      <c r="AR71" s="70"/>
      <c r="AU71" s="25"/>
      <c r="AV71" s="25"/>
    </row>
    <row r="72" spans="1:48" hidden="1">
      <c r="A72" s="297" t="s">
        <v>93</v>
      </c>
      <c r="B72" s="296" t="s">
        <v>56</v>
      </c>
      <c r="C72" s="298">
        <v>121068</v>
      </c>
      <c r="D72" s="146"/>
      <c r="E72" s="142"/>
      <c r="F72" s="142"/>
      <c r="G72" s="86"/>
      <c r="H72" s="86"/>
      <c r="I72" s="143">
        <f t="shared" si="1"/>
        <v>121068</v>
      </c>
      <c r="J72" s="74"/>
      <c r="K72" s="182" t="s">
        <v>253</v>
      </c>
      <c r="L72" s="182"/>
      <c r="N72" s="132"/>
      <c r="O72" s="132"/>
      <c r="P72" s="132"/>
      <c r="Q72" s="133"/>
      <c r="R72" s="132"/>
      <c r="S72" s="132"/>
      <c r="T72" s="114"/>
      <c r="AH72" s="9"/>
      <c r="AI72" s="295"/>
      <c r="AJ72" s="70"/>
      <c r="AK72" s="265"/>
      <c r="AL72" s="265"/>
      <c r="AM72" s="9"/>
      <c r="AN72" s="9"/>
      <c r="AO72" s="70"/>
      <c r="AR72" s="70"/>
      <c r="AU72" s="25"/>
      <c r="AV72" s="25"/>
    </row>
    <row r="73" spans="1:48" hidden="1">
      <c r="A73" s="297" t="s">
        <v>93</v>
      </c>
      <c r="B73" s="296" t="s">
        <v>56</v>
      </c>
      <c r="C73" s="298">
        <v>123120</v>
      </c>
      <c r="D73" s="146"/>
      <c r="E73" s="142"/>
      <c r="F73" s="142"/>
      <c r="G73" s="86"/>
      <c r="H73" s="86"/>
      <c r="I73" s="143">
        <f t="shared" si="1"/>
        <v>123120</v>
      </c>
      <c r="J73" s="74"/>
      <c r="K73" s="182" t="s">
        <v>253</v>
      </c>
      <c r="L73" s="182"/>
      <c r="N73" s="132"/>
      <c r="O73" s="132"/>
      <c r="P73" s="132"/>
      <c r="Q73" s="133"/>
      <c r="R73" s="132"/>
      <c r="S73" s="132"/>
      <c r="T73" s="114"/>
      <c r="AH73" s="9"/>
      <c r="AI73" s="295"/>
      <c r="AJ73" s="70"/>
      <c r="AK73" s="265"/>
      <c r="AL73" s="265"/>
      <c r="AM73" s="9"/>
      <c r="AN73" s="9"/>
      <c r="AO73" s="70"/>
      <c r="AR73" s="70"/>
      <c r="AU73" s="25"/>
      <c r="AV73" s="25"/>
    </row>
    <row r="74" spans="1:48" hidden="1">
      <c r="A74" s="189" t="s">
        <v>178</v>
      </c>
      <c r="B74" s="112" t="s">
        <v>177</v>
      </c>
      <c r="C74" s="146">
        <v>142152.5</v>
      </c>
      <c r="D74" s="146"/>
      <c r="E74" s="142"/>
      <c r="F74" s="142"/>
      <c r="G74" s="86"/>
      <c r="H74" s="86"/>
      <c r="I74" s="143">
        <f t="shared" ref="I74:I80" si="2">SUM(C74:H74)</f>
        <v>142152.5</v>
      </c>
      <c r="J74" s="74"/>
      <c r="K74" s="182"/>
      <c r="L74" s="182"/>
      <c r="N74" s="132"/>
      <c r="O74" s="132"/>
      <c r="P74" s="132"/>
      <c r="Q74" s="133"/>
      <c r="R74" s="132"/>
      <c r="S74" s="132"/>
      <c r="T74" s="114"/>
      <c r="AH74" s="9"/>
      <c r="AI74" s="295"/>
      <c r="AJ74" s="70"/>
      <c r="AK74" s="265"/>
      <c r="AL74" s="265"/>
      <c r="AM74" s="9"/>
      <c r="AN74" s="9"/>
      <c r="AO74" s="70"/>
      <c r="AR74" s="70"/>
      <c r="AU74" s="25"/>
      <c r="AV74" s="25"/>
    </row>
    <row r="75" spans="1:48" hidden="1">
      <c r="A75" s="189" t="s">
        <v>89</v>
      </c>
      <c r="B75" s="112" t="s">
        <v>75</v>
      </c>
      <c r="C75" s="146">
        <v>9.1999999999999993</v>
      </c>
      <c r="D75" s="146"/>
      <c r="E75" s="142"/>
      <c r="F75" s="142"/>
      <c r="G75" s="86"/>
      <c r="H75" s="86"/>
      <c r="I75" s="143">
        <f t="shared" si="2"/>
        <v>9.1999999999999993</v>
      </c>
      <c r="J75" s="74"/>
      <c r="K75" s="182"/>
      <c r="L75" s="182"/>
      <c r="N75" s="132"/>
      <c r="O75" s="132"/>
      <c r="P75" s="132"/>
      <c r="Q75" s="133"/>
      <c r="R75" s="132"/>
      <c r="S75" s="132"/>
      <c r="T75" s="114"/>
      <c r="AH75" s="9"/>
      <c r="AI75" s="295"/>
      <c r="AJ75" s="70"/>
      <c r="AK75" s="265"/>
      <c r="AL75" s="265"/>
      <c r="AM75" s="9"/>
      <c r="AN75" s="9"/>
      <c r="AO75" s="70"/>
      <c r="AR75" s="70"/>
      <c r="AU75" s="25"/>
      <c r="AV75" s="25"/>
    </row>
    <row r="76" spans="1:48" hidden="1">
      <c r="A76" s="189" t="s">
        <v>176</v>
      </c>
      <c r="B76" s="112" t="s">
        <v>180</v>
      </c>
      <c r="C76" s="146">
        <v>200000</v>
      </c>
      <c r="D76" s="146"/>
      <c r="E76" s="142"/>
      <c r="F76" s="142"/>
      <c r="G76" s="86"/>
      <c r="H76" s="86"/>
      <c r="I76" s="143">
        <f t="shared" si="2"/>
        <v>200000</v>
      </c>
      <c r="J76" s="74"/>
      <c r="K76" s="182" t="s">
        <v>181</v>
      </c>
      <c r="L76" s="182"/>
      <c r="N76" s="132"/>
      <c r="O76" s="132"/>
      <c r="P76" s="132"/>
      <c r="Q76" s="133"/>
      <c r="R76" s="132"/>
      <c r="S76" s="132"/>
      <c r="T76" s="114"/>
      <c r="AH76" s="9"/>
      <c r="AI76" s="295"/>
      <c r="AJ76" s="70"/>
      <c r="AK76" s="265"/>
      <c r="AL76" s="265"/>
      <c r="AM76" s="9"/>
      <c r="AN76" s="9"/>
      <c r="AO76" s="70"/>
      <c r="AR76" s="70"/>
      <c r="AU76" s="25"/>
      <c r="AV76" s="25"/>
    </row>
    <row r="77" spans="1:48" hidden="1">
      <c r="A77" s="189" t="s">
        <v>176</v>
      </c>
      <c r="B77" s="112" t="s">
        <v>75</v>
      </c>
      <c r="C77" s="146">
        <v>499511</v>
      </c>
      <c r="D77" s="146"/>
      <c r="E77" s="142"/>
      <c r="F77" s="142"/>
      <c r="G77" s="86"/>
      <c r="H77" s="86"/>
      <c r="I77" s="143">
        <f t="shared" si="2"/>
        <v>499511</v>
      </c>
      <c r="J77" s="74"/>
      <c r="K77" s="182"/>
      <c r="L77" s="182"/>
      <c r="N77" s="132"/>
      <c r="O77" s="132"/>
      <c r="P77" s="132"/>
      <c r="Q77" s="133"/>
      <c r="R77" s="132"/>
      <c r="S77" s="132"/>
      <c r="T77" s="114"/>
      <c r="AH77" s="9"/>
      <c r="AI77" s="295"/>
      <c r="AJ77" s="70"/>
      <c r="AK77" s="265"/>
      <c r="AL77" s="265"/>
      <c r="AM77" s="9"/>
      <c r="AN77" s="9"/>
      <c r="AO77" s="70"/>
      <c r="AR77" s="70"/>
      <c r="AU77" s="25"/>
    </row>
    <row r="78" spans="1:48" hidden="1">
      <c r="A78" s="189" t="s">
        <v>175</v>
      </c>
      <c r="B78" s="112" t="s">
        <v>174</v>
      </c>
      <c r="C78" s="146">
        <f>941*0.441</f>
        <v>414.98099999999999</v>
      </c>
      <c r="D78" s="146"/>
      <c r="E78" s="142"/>
      <c r="F78" s="142"/>
      <c r="G78" s="86"/>
      <c r="H78" s="86"/>
      <c r="I78" s="143">
        <f t="shared" si="2"/>
        <v>414.98099999999999</v>
      </c>
      <c r="J78" s="74"/>
      <c r="K78" s="182" t="s">
        <v>182</v>
      </c>
      <c r="L78" s="182" t="s">
        <v>35</v>
      </c>
      <c r="N78" s="132"/>
      <c r="O78" s="132"/>
      <c r="P78" s="132"/>
      <c r="Q78" s="133"/>
      <c r="R78" s="132"/>
      <c r="S78" s="132"/>
      <c r="T78" s="114"/>
      <c r="AH78" s="9"/>
      <c r="AI78" s="295"/>
      <c r="AJ78" s="70"/>
      <c r="AK78" s="265"/>
      <c r="AL78" s="265"/>
      <c r="AM78" s="9"/>
      <c r="AN78" s="9"/>
      <c r="AO78" s="70"/>
      <c r="AR78" s="70"/>
      <c r="AU78" s="25"/>
    </row>
    <row r="79" spans="1:48" hidden="1">
      <c r="A79" s="189" t="s">
        <v>175</v>
      </c>
      <c r="B79" s="112" t="s">
        <v>174</v>
      </c>
      <c r="C79" s="146">
        <v>12957.46</v>
      </c>
      <c r="D79" s="146"/>
      <c r="E79" s="142"/>
      <c r="F79" s="142"/>
      <c r="G79" s="86"/>
      <c r="H79" s="86"/>
      <c r="I79" s="143">
        <f t="shared" si="2"/>
        <v>12957.46</v>
      </c>
      <c r="J79" s="74"/>
      <c r="K79" s="182" t="s">
        <v>182</v>
      </c>
      <c r="L79" s="182" t="s">
        <v>35</v>
      </c>
      <c r="N79" s="132"/>
      <c r="O79" s="132"/>
      <c r="P79" s="132"/>
      <c r="Q79" s="133"/>
      <c r="R79" s="132"/>
      <c r="S79" s="132"/>
      <c r="T79" s="114"/>
      <c r="AH79" s="9"/>
      <c r="AI79" s="295"/>
      <c r="AJ79" s="70"/>
      <c r="AK79" s="265"/>
      <c r="AL79" s="265"/>
      <c r="AM79" s="9"/>
      <c r="AN79" s="9"/>
      <c r="AO79" s="70"/>
      <c r="AR79" s="70"/>
      <c r="AU79" s="25"/>
    </row>
    <row r="80" spans="1:48" hidden="1">
      <c r="A80" s="189" t="s">
        <v>175</v>
      </c>
      <c r="B80" s="112" t="s">
        <v>174</v>
      </c>
      <c r="C80" s="146">
        <v>18301.5</v>
      </c>
      <c r="D80" s="146"/>
      <c r="E80" s="142"/>
      <c r="F80" s="142"/>
      <c r="G80" s="86"/>
      <c r="H80" s="86"/>
      <c r="I80" s="143">
        <f t="shared" si="2"/>
        <v>18301.5</v>
      </c>
      <c r="J80" s="74"/>
      <c r="K80" s="182" t="s">
        <v>182</v>
      </c>
      <c r="L80" s="182" t="s">
        <v>35</v>
      </c>
      <c r="N80" s="132"/>
      <c r="O80" s="132"/>
      <c r="P80" s="132"/>
      <c r="Q80" s="133"/>
      <c r="R80" s="132"/>
      <c r="S80" s="132"/>
      <c r="T80" s="114"/>
      <c r="AH80" s="9"/>
      <c r="AI80" s="295"/>
      <c r="AJ80" s="70"/>
      <c r="AK80" s="265"/>
      <c r="AL80" s="265"/>
      <c r="AM80" s="9"/>
      <c r="AN80" s="9"/>
      <c r="AO80" s="70"/>
      <c r="AR80" s="70"/>
      <c r="AU80" s="25"/>
    </row>
    <row r="81" spans="1:47" hidden="1">
      <c r="A81" s="189" t="s">
        <v>175</v>
      </c>
      <c r="B81" s="112" t="s">
        <v>56</v>
      </c>
      <c r="C81" s="146">
        <f>13230+131.25+58212</f>
        <v>71573.25</v>
      </c>
      <c r="D81" s="146"/>
      <c r="E81" s="142"/>
      <c r="F81" s="142"/>
      <c r="G81" s="86"/>
      <c r="H81" s="86"/>
      <c r="I81" s="143">
        <f t="shared" ref="I81:I88" si="3">SUM(C81:H81)</f>
        <v>71573.25</v>
      </c>
      <c r="J81" s="74"/>
      <c r="K81" s="182" t="s">
        <v>221</v>
      </c>
      <c r="L81" s="182"/>
      <c r="N81" s="132"/>
      <c r="O81" s="132"/>
      <c r="P81" s="132"/>
      <c r="Q81" s="133"/>
      <c r="R81" s="132"/>
      <c r="S81" s="132"/>
      <c r="T81" s="114"/>
      <c r="AH81" s="9"/>
      <c r="AI81" s="295"/>
      <c r="AJ81" s="70"/>
      <c r="AK81" s="265"/>
      <c r="AL81" s="265"/>
      <c r="AM81" s="9"/>
      <c r="AN81" s="9"/>
      <c r="AO81" s="70"/>
      <c r="AR81" s="70"/>
      <c r="AU81" s="25"/>
    </row>
    <row r="82" spans="1:47" hidden="1">
      <c r="A82" s="189" t="s">
        <v>175</v>
      </c>
      <c r="B82" s="112" t="s">
        <v>259</v>
      </c>
      <c r="C82" s="146">
        <f>-8000*0.441</f>
        <v>-3528</v>
      </c>
      <c r="D82" s="146"/>
      <c r="E82" s="142"/>
      <c r="F82" s="142"/>
      <c r="G82" s="86"/>
      <c r="H82" s="86"/>
      <c r="I82" s="143">
        <f t="shared" si="3"/>
        <v>-3528</v>
      </c>
      <c r="J82" s="74"/>
      <c r="K82" s="182"/>
      <c r="L82" s="182"/>
      <c r="N82" s="132"/>
      <c r="O82" s="132"/>
      <c r="P82" s="132"/>
      <c r="Q82" s="133"/>
      <c r="R82" s="132"/>
      <c r="S82" s="132"/>
      <c r="T82" s="114"/>
      <c r="AH82" s="9"/>
      <c r="AI82" s="295"/>
      <c r="AJ82" s="70"/>
      <c r="AK82" s="265"/>
      <c r="AL82" s="265"/>
      <c r="AM82" s="9"/>
      <c r="AN82" s="9"/>
      <c r="AO82" s="70"/>
      <c r="AR82" s="70"/>
      <c r="AU82" s="25"/>
    </row>
    <row r="83" spans="1:47" hidden="1">
      <c r="A83" s="189" t="s">
        <v>179</v>
      </c>
      <c r="B83" s="112" t="s">
        <v>177</v>
      </c>
      <c r="C83" s="146">
        <v>72448</v>
      </c>
      <c r="D83" s="146"/>
      <c r="E83" s="142"/>
      <c r="F83" s="142"/>
      <c r="G83" s="86"/>
      <c r="H83" s="86"/>
      <c r="I83" s="143">
        <f t="shared" si="3"/>
        <v>72448</v>
      </c>
      <c r="J83" s="74"/>
      <c r="K83" s="182"/>
      <c r="L83" s="182"/>
      <c r="N83" s="132"/>
      <c r="O83" s="132"/>
      <c r="P83" s="132"/>
      <c r="Q83" s="133"/>
      <c r="R83" s="132"/>
      <c r="S83" s="132"/>
      <c r="T83" s="114"/>
      <c r="AH83" s="9"/>
      <c r="AI83" s="295"/>
      <c r="AJ83" s="70"/>
      <c r="AK83" s="265"/>
      <c r="AL83" s="265"/>
      <c r="AM83" s="9"/>
      <c r="AN83" s="9"/>
      <c r="AO83" s="70"/>
      <c r="AR83" s="70"/>
      <c r="AU83" s="25"/>
    </row>
    <row r="84" spans="1:47" hidden="1">
      <c r="A84" s="189" t="s">
        <v>83</v>
      </c>
      <c r="B84" s="112" t="s">
        <v>38</v>
      </c>
      <c r="C84" s="146">
        <v>14000</v>
      </c>
      <c r="D84" s="146"/>
      <c r="E84" s="142"/>
      <c r="F84" s="142"/>
      <c r="G84" s="86"/>
      <c r="H84" s="86"/>
      <c r="I84" s="143">
        <f t="shared" si="3"/>
        <v>14000</v>
      </c>
      <c r="J84" s="74"/>
      <c r="K84" s="182" t="s">
        <v>254</v>
      </c>
      <c r="L84" s="182"/>
      <c r="N84" s="132"/>
      <c r="O84" s="132"/>
      <c r="P84" s="132"/>
      <c r="Q84" s="133"/>
      <c r="R84" s="132"/>
      <c r="S84" s="132"/>
      <c r="T84" s="114"/>
      <c r="AH84" s="9"/>
      <c r="AI84" s="295"/>
      <c r="AJ84" s="70"/>
      <c r="AK84" s="265"/>
      <c r="AL84" s="265"/>
      <c r="AM84" s="9"/>
      <c r="AN84" s="9"/>
      <c r="AO84" s="70"/>
      <c r="AR84" s="70"/>
      <c r="AU84" s="25"/>
    </row>
    <row r="85" spans="1:47" hidden="1">
      <c r="A85" s="189" t="s">
        <v>83</v>
      </c>
      <c r="B85" s="112" t="s">
        <v>38</v>
      </c>
      <c r="C85" s="146">
        <v>9000</v>
      </c>
      <c r="D85" s="146"/>
      <c r="E85" s="142"/>
      <c r="F85" s="142"/>
      <c r="G85" s="86"/>
      <c r="H85" s="86"/>
      <c r="I85" s="143">
        <f t="shared" si="3"/>
        <v>9000</v>
      </c>
      <c r="J85" s="74"/>
      <c r="K85" s="182" t="s">
        <v>255</v>
      </c>
      <c r="L85" s="182"/>
      <c r="N85" s="132"/>
      <c r="O85" s="132"/>
      <c r="P85" s="132"/>
      <c r="Q85" s="133"/>
      <c r="R85" s="132"/>
      <c r="S85" s="132"/>
      <c r="T85" s="114"/>
      <c r="AH85" s="9"/>
      <c r="AI85" s="295"/>
      <c r="AJ85" s="70"/>
      <c r="AK85" s="265"/>
      <c r="AL85" s="265"/>
      <c r="AM85" s="9"/>
      <c r="AN85" s="9"/>
      <c r="AO85" s="70"/>
      <c r="AR85" s="70"/>
      <c r="AU85" s="25"/>
    </row>
    <row r="86" spans="1:47" hidden="1">
      <c r="A86" s="189" t="s">
        <v>256</v>
      </c>
      <c r="B86" s="112" t="s">
        <v>257</v>
      </c>
      <c r="C86" s="302">
        <v>156900</v>
      </c>
      <c r="D86" s="146"/>
      <c r="E86" s="142"/>
      <c r="F86" s="142"/>
      <c r="G86" s="86"/>
      <c r="H86" s="86"/>
      <c r="I86" s="143">
        <f t="shared" si="3"/>
        <v>156900</v>
      </c>
      <c r="J86" s="74"/>
      <c r="K86" s="182"/>
      <c r="L86" s="182"/>
      <c r="N86" s="132"/>
      <c r="O86" s="132"/>
      <c r="P86" s="132"/>
      <c r="Q86" s="133"/>
      <c r="R86" s="132"/>
      <c r="S86" s="132"/>
      <c r="T86" s="114"/>
      <c r="AH86" s="9"/>
      <c r="AI86" s="295"/>
      <c r="AJ86" s="70"/>
      <c r="AK86" s="265"/>
      <c r="AL86" s="265"/>
      <c r="AM86" s="9"/>
      <c r="AN86" s="9"/>
      <c r="AO86" s="70"/>
      <c r="AR86" s="70"/>
      <c r="AU86" s="25"/>
    </row>
    <row r="87" spans="1:47" hidden="1">
      <c r="A87" s="189" t="s">
        <v>258</v>
      </c>
      <c r="B87" s="112" t="s">
        <v>257</v>
      </c>
      <c r="C87" s="141">
        <v>14600</v>
      </c>
      <c r="D87" s="146"/>
      <c r="E87" s="142"/>
      <c r="F87" s="142"/>
      <c r="G87" s="86"/>
      <c r="H87" s="86"/>
      <c r="I87" s="143">
        <f t="shared" si="3"/>
        <v>14600</v>
      </c>
      <c r="J87" s="74"/>
      <c r="K87" s="182"/>
      <c r="L87" s="182"/>
      <c r="N87" s="132"/>
      <c r="O87" s="132"/>
      <c r="P87" s="132"/>
      <c r="Q87" s="133"/>
      <c r="R87" s="132"/>
      <c r="S87" s="132"/>
      <c r="T87" s="114"/>
      <c r="AH87" s="9"/>
      <c r="AI87" s="295"/>
      <c r="AJ87" s="70"/>
      <c r="AK87" s="265"/>
      <c r="AL87" s="265"/>
      <c r="AM87" s="9"/>
      <c r="AN87" s="9"/>
      <c r="AO87" s="70"/>
      <c r="AR87" s="70"/>
      <c r="AU87" s="25"/>
    </row>
    <row r="88" spans="1:47" hidden="1">
      <c r="A88" s="297"/>
      <c r="B88" s="112"/>
      <c r="C88" s="141"/>
      <c r="D88" s="146"/>
      <c r="E88" s="142"/>
      <c r="F88" s="142"/>
      <c r="G88" s="86"/>
      <c r="H88" s="86"/>
      <c r="I88" s="143">
        <f t="shared" si="3"/>
        <v>0</v>
      </c>
      <c r="J88" s="74"/>
      <c r="K88" s="182"/>
      <c r="L88" s="182"/>
      <c r="N88" s="132"/>
      <c r="O88" s="132"/>
      <c r="P88" s="132"/>
      <c r="Q88" s="133"/>
      <c r="R88" s="132"/>
      <c r="S88" s="132"/>
      <c r="T88" s="114"/>
      <c r="AH88" s="9"/>
      <c r="AI88" s="270"/>
      <c r="AJ88" s="70"/>
      <c r="AK88" s="265"/>
      <c r="AL88" s="265"/>
      <c r="AM88" s="9"/>
      <c r="AN88" s="9"/>
      <c r="AO88" s="70"/>
      <c r="AR88" s="70"/>
      <c r="AU88" s="25"/>
    </row>
    <row r="89" spans="1:47" hidden="1">
      <c r="A89" s="77" t="s">
        <v>35</v>
      </c>
      <c r="B89" s="85" t="s">
        <v>65</v>
      </c>
      <c r="C89" s="145">
        <f>SUM(C61:C88)</f>
        <v>2549537.8910000003</v>
      </c>
      <c r="D89" s="145">
        <f>SUM(D61:D88)</f>
        <v>0</v>
      </c>
      <c r="E89" s="145"/>
      <c r="F89" s="145">
        <f>SUM(F61:F88)</f>
        <v>0</v>
      </c>
      <c r="G89" s="145"/>
      <c r="H89" s="145">
        <f>SUM(H61:H88)</f>
        <v>0</v>
      </c>
      <c r="I89" s="145">
        <f>SUM(I61:I88)</f>
        <v>2549537.8910000003</v>
      </c>
      <c r="J89" s="78"/>
      <c r="K89" s="163" t="s">
        <v>35</v>
      </c>
      <c r="L89" s="163" t="s">
        <v>35</v>
      </c>
      <c r="N89" s="132"/>
      <c r="O89" s="137"/>
      <c r="P89" s="137"/>
      <c r="Q89" s="138"/>
      <c r="R89" s="137"/>
      <c r="S89" s="137"/>
      <c r="T89" s="137"/>
      <c r="AH89" s="9"/>
      <c r="AI89" s="270"/>
      <c r="AJ89" s="70"/>
      <c r="AK89" s="265"/>
      <c r="AL89" s="265"/>
      <c r="AM89" s="9"/>
      <c r="AN89" s="9"/>
      <c r="AO89" s="70"/>
      <c r="AR89" s="70"/>
      <c r="AU89" s="25"/>
    </row>
    <row r="90" spans="1:47" ht="18" hidden="1">
      <c r="A90" s="69"/>
      <c r="C90" s="9" t="s">
        <v>35</v>
      </c>
      <c r="D90" s="9" t="s">
        <v>35</v>
      </c>
      <c r="N90" s="132"/>
      <c r="AE90" s="70"/>
      <c r="AF90" s="150"/>
      <c r="AI90" s="270"/>
    </row>
    <row r="91" spans="1:47" ht="18" hidden="1">
      <c r="A91" s="41" t="s">
        <v>366</v>
      </c>
      <c r="D91" s="9" t="s">
        <v>35</v>
      </c>
      <c r="AE91" s="25"/>
      <c r="AF91" s="152"/>
      <c r="AG91" s="177"/>
      <c r="AH91" s="83"/>
      <c r="AI91" s="272"/>
      <c r="AJ91" s="25"/>
      <c r="AK91" s="260"/>
      <c r="AL91" s="260"/>
      <c r="AM91" s="9"/>
      <c r="AN91" s="9"/>
      <c r="AO91" s="70"/>
    </row>
    <row r="92" spans="1:47" ht="25.5" hidden="1" customHeight="1">
      <c r="A92" s="72" t="s">
        <v>42</v>
      </c>
      <c r="B92" s="72" t="s">
        <v>39</v>
      </c>
      <c r="C92" s="72" t="s">
        <v>38</v>
      </c>
      <c r="D92" s="72" t="s">
        <v>188</v>
      </c>
      <c r="E92" s="72"/>
      <c r="F92" s="72" t="s">
        <v>40</v>
      </c>
      <c r="G92" s="72"/>
      <c r="H92" s="72" t="s">
        <v>76</v>
      </c>
      <c r="I92" s="87" t="s">
        <v>44</v>
      </c>
      <c r="J92" s="1944" t="s">
        <v>54</v>
      </c>
      <c r="K92" s="1945"/>
      <c r="L92" s="1945"/>
      <c r="M92" s="1945"/>
      <c r="AF92" s="25"/>
      <c r="AG92" s="152"/>
      <c r="AH92" s="177"/>
      <c r="AI92" s="83"/>
      <c r="AJ92" s="272"/>
      <c r="AK92" s="25"/>
      <c r="AL92" s="260"/>
      <c r="AM92" s="260"/>
      <c r="AN92" s="9"/>
      <c r="AO92" s="9"/>
      <c r="AP92" s="70"/>
    </row>
    <row r="93" spans="1:47" hidden="1">
      <c r="A93" s="76" t="s">
        <v>231</v>
      </c>
      <c r="B93" s="112"/>
      <c r="C93" s="112"/>
      <c r="D93" s="112"/>
      <c r="E93" s="112"/>
      <c r="F93" s="112">
        <v>263748</v>
      </c>
      <c r="G93" s="112"/>
      <c r="H93" s="86"/>
      <c r="I93" s="202">
        <f>SUM(B93:H93)</f>
        <v>263748</v>
      </c>
      <c r="J93" s="166" t="s">
        <v>232</v>
      </c>
      <c r="K93" s="203"/>
      <c r="L93" s="203"/>
      <c r="M93" s="203"/>
      <c r="AF93" s="70"/>
      <c r="AH93" s="150"/>
      <c r="AI93" s="70"/>
      <c r="AK93" s="9"/>
      <c r="AL93" s="25"/>
      <c r="AN93" s="83"/>
      <c r="AO93" s="9"/>
    </row>
    <row r="94" spans="1:47" hidden="1">
      <c r="A94" s="79" t="s">
        <v>187</v>
      </c>
      <c r="B94" s="112"/>
      <c r="C94" s="112"/>
      <c r="D94" s="112"/>
      <c r="E94" s="112"/>
      <c r="F94" s="112"/>
      <c r="G94" s="112"/>
      <c r="H94" s="112">
        <v>9</v>
      </c>
      <c r="I94" s="202">
        <f t="shared" ref="I94:I107" si="4">SUM(B94:H94)</f>
        <v>9</v>
      </c>
      <c r="J94" s="166"/>
      <c r="K94" s="203"/>
      <c r="L94" s="203"/>
      <c r="M94" s="203"/>
      <c r="AF94" s="70"/>
      <c r="AH94" s="150"/>
      <c r="AI94" s="70"/>
      <c r="AK94" s="9"/>
      <c r="AM94" s="259"/>
      <c r="AO94" s="25"/>
      <c r="AP94" s="83"/>
    </row>
    <row r="95" spans="1:47" hidden="1">
      <c r="A95" s="79" t="s">
        <v>258</v>
      </c>
      <c r="B95" s="184">
        <v>14600</v>
      </c>
      <c r="C95" s="113">
        <v>1125</v>
      </c>
      <c r="D95" s="113"/>
      <c r="E95" s="113"/>
      <c r="F95" s="184"/>
      <c r="G95" s="184"/>
      <c r="H95" s="184"/>
      <c r="I95" s="88">
        <f t="shared" si="4"/>
        <v>15725</v>
      </c>
      <c r="J95" s="165"/>
      <c r="K95" s="203"/>
      <c r="L95" s="203"/>
      <c r="M95" s="203"/>
      <c r="AF95" s="70"/>
      <c r="AH95" s="150"/>
      <c r="AI95" s="70"/>
      <c r="AK95" s="9"/>
      <c r="AM95" s="259"/>
      <c r="AO95" s="25"/>
      <c r="AP95" s="83"/>
    </row>
    <row r="96" spans="1:47" hidden="1">
      <c r="A96" s="79" t="s">
        <v>178</v>
      </c>
      <c r="B96" s="112"/>
      <c r="C96" s="112">
        <v>11250</v>
      </c>
      <c r="D96" s="112"/>
      <c r="E96" s="112"/>
      <c r="F96" s="112"/>
      <c r="G96" s="112"/>
      <c r="H96" s="112">
        <v>142153</v>
      </c>
      <c r="I96" s="202">
        <f t="shared" si="4"/>
        <v>153403</v>
      </c>
      <c r="J96" s="166"/>
      <c r="K96" s="203"/>
      <c r="L96" s="203"/>
      <c r="M96" s="203"/>
      <c r="AF96" s="70"/>
      <c r="AH96" s="150"/>
      <c r="AI96" s="70"/>
      <c r="AK96" s="9"/>
      <c r="AL96" s="25"/>
      <c r="AN96" s="83"/>
      <c r="AO96" s="9"/>
    </row>
    <row r="97" spans="1:42" hidden="1">
      <c r="A97" s="79" t="s">
        <v>176</v>
      </c>
      <c r="B97" s="112"/>
      <c r="C97" s="112"/>
      <c r="D97" s="112"/>
      <c r="E97" s="112"/>
      <c r="F97" s="112"/>
      <c r="G97" s="112"/>
      <c r="H97" s="112">
        <v>499511</v>
      </c>
      <c r="I97" s="202">
        <f t="shared" si="4"/>
        <v>499511</v>
      </c>
      <c r="J97" s="166"/>
      <c r="K97" s="203"/>
      <c r="L97" s="203"/>
      <c r="M97" s="203"/>
      <c r="AF97" s="70"/>
      <c r="AH97" s="150"/>
      <c r="AI97" s="70"/>
      <c r="AK97" s="9"/>
      <c r="AL97" s="25"/>
      <c r="AN97" s="83"/>
      <c r="AO97" s="9"/>
    </row>
    <row r="98" spans="1:42" hidden="1">
      <c r="A98" s="79" t="s">
        <v>176</v>
      </c>
      <c r="B98" s="112"/>
      <c r="C98" s="112">
        <v>200000</v>
      </c>
      <c r="D98" s="112"/>
      <c r="E98" s="112"/>
      <c r="F98" s="112"/>
      <c r="G98" s="112"/>
      <c r="H98" s="112"/>
      <c r="I98" s="202">
        <f t="shared" si="4"/>
        <v>200000</v>
      </c>
      <c r="J98" s="166"/>
      <c r="K98" s="203"/>
      <c r="L98" s="203"/>
      <c r="M98" s="203"/>
      <c r="AF98" s="70"/>
      <c r="AH98" s="150"/>
      <c r="AI98" s="70"/>
      <c r="AK98" s="9"/>
      <c r="AL98" s="25"/>
      <c r="AN98" s="83"/>
      <c r="AO98" s="9"/>
    </row>
    <row r="99" spans="1:42" hidden="1">
      <c r="A99" s="79" t="s">
        <v>269</v>
      </c>
      <c r="B99" s="112"/>
      <c r="C99" s="112">
        <v>14950</v>
      </c>
      <c r="D99" s="112"/>
      <c r="E99" s="112"/>
      <c r="F99" s="112"/>
      <c r="G99" s="112"/>
      <c r="H99" s="112"/>
      <c r="I99" s="202">
        <f t="shared" si="4"/>
        <v>14950</v>
      </c>
      <c r="J99" s="166"/>
      <c r="K99" s="203"/>
      <c r="L99" s="203"/>
      <c r="M99" s="203"/>
      <c r="AF99" s="70"/>
      <c r="AH99" s="150"/>
      <c r="AI99" s="70"/>
      <c r="AK99" s="9"/>
      <c r="AL99" s="25"/>
      <c r="AN99" s="83"/>
      <c r="AO99" s="9"/>
    </row>
    <row r="100" spans="1:42" hidden="1">
      <c r="A100" s="79" t="s">
        <v>189</v>
      </c>
      <c r="B100" s="112">
        <v>75000</v>
      </c>
      <c r="C100" s="112"/>
      <c r="D100" s="112"/>
      <c r="E100" s="112"/>
      <c r="F100" s="112"/>
      <c r="G100" s="112"/>
      <c r="H100" s="112"/>
      <c r="I100" s="202">
        <f t="shared" si="4"/>
        <v>75000</v>
      </c>
      <c r="J100" s="166" t="s">
        <v>186</v>
      </c>
      <c r="K100" s="203"/>
      <c r="L100" s="203"/>
      <c r="M100" s="203"/>
      <c r="AF100" s="70"/>
      <c r="AH100" s="150"/>
      <c r="AI100" s="70"/>
      <c r="AK100" s="9"/>
      <c r="AM100" s="259"/>
      <c r="AO100" s="25"/>
      <c r="AP100" s="83"/>
    </row>
    <row r="101" spans="1:42" hidden="1">
      <c r="A101" s="76" t="s">
        <v>183</v>
      </c>
      <c r="B101" s="112"/>
      <c r="C101" s="112"/>
      <c r="D101" s="112">
        <v>1600</v>
      </c>
      <c r="E101" s="112"/>
      <c r="F101" s="112"/>
      <c r="G101" s="112"/>
      <c r="H101" s="112"/>
      <c r="I101" s="202">
        <f t="shared" si="4"/>
        <v>1600</v>
      </c>
      <c r="J101" s="166" t="s">
        <v>190</v>
      </c>
      <c r="K101" s="203"/>
      <c r="L101" s="203"/>
      <c r="M101" s="203"/>
      <c r="AF101" s="70"/>
      <c r="AH101" s="150"/>
      <c r="AI101" s="70"/>
      <c r="AK101" s="9"/>
      <c r="AM101" s="259"/>
      <c r="AO101" s="25"/>
      <c r="AP101" s="83"/>
    </row>
    <row r="102" spans="1:42" hidden="1">
      <c r="A102" s="76" t="s">
        <v>183</v>
      </c>
      <c r="B102" s="112"/>
      <c r="C102" s="112"/>
      <c r="D102" s="112"/>
      <c r="E102" s="112"/>
      <c r="F102" s="112">
        <v>31258.959999999999</v>
      </c>
      <c r="G102" s="112"/>
      <c r="H102" s="112"/>
      <c r="I102" s="202">
        <f t="shared" si="4"/>
        <v>31258.959999999999</v>
      </c>
      <c r="J102" s="166" t="s">
        <v>185</v>
      </c>
      <c r="K102" s="203"/>
      <c r="L102" s="203"/>
      <c r="M102" s="203"/>
      <c r="AF102" s="70"/>
      <c r="AH102" s="150"/>
      <c r="AI102" s="70"/>
      <c r="AK102" s="9"/>
      <c r="AM102" s="259"/>
      <c r="AO102" s="25"/>
      <c r="AP102" s="83"/>
    </row>
    <row r="103" spans="1:42" hidden="1">
      <c r="A103" s="76" t="s">
        <v>175</v>
      </c>
      <c r="B103" s="112"/>
      <c r="C103" s="112"/>
      <c r="D103" s="112"/>
      <c r="E103" s="112"/>
      <c r="F103" s="112">
        <f>407044-31259</f>
        <v>375785</v>
      </c>
      <c r="G103" s="112"/>
      <c r="H103" s="112"/>
      <c r="I103" s="202">
        <f t="shared" si="4"/>
        <v>375785</v>
      </c>
      <c r="J103" s="166" t="s">
        <v>184</v>
      </c>
      <c r="K103" s="203"/>
      <c r="L103" s="203"/>
      <c r="M103" s="203"/>
      <c r="AF103" s="70"/>
      <c r="AH103" s="150"/>
      <c r="AI103" s="70"/>
      <c r="AK103" s="9"/>
      <c r="AL103" s="25"/>
      <c r="AN103" s="83"/>
      <c r="AO103" s="9"/>
    </row>
    <row r="104" spans="1:42" hidden="1">
      <c r="A104" s="79" t="s">
        <v>82</v>
      </c>
      <c r="B104" s="112"/>
      <c r="C104" s="112">
        <v>375</v>
      </c>
      <c r="D104" s="112"/>
      <c r="E104" s="112"/>
      <c r="F104" s="112"/>
      <c r="G104" s="112"/>
      <c r="H104" s="112"/>
      <c r="I104" s="202">
        <f t="shared" si="4"/>
        <v>375</v>
      </c>
      <c r="J104" s="166"/>
      <c r="K104" s="203"/>
      <c r="L104" s="203"/>
      <c r="M104" s="203"/>
      <c r="AF104" s="70"/>
      <c r="AH104" s="150"/>
      <c r="AI104" s="70"/>
      <c r="AK104" s="9"/>
      <c r="AL104" s="25"/>
      <c r="AN104" s="83"/>
      <c r="AO104" s="9"/>
    </row>
    <row r="105" spans="1:42" hidden="1">
      <c r="A105" s="79" t="s">
        <v>179</v>
      </c>
      <c r="B105" s="112"/>
      <c r="C105" s="112"/>
      <c r="D105" s="112"/>
      <c r="E105" s="112"/>
      <c r="F105" s="112"/>
      <c r="G105" s="112"/>
      <c r="H105" s="112">
        <v>72448</v>
      </c>
      <c r="I105" s="202">
        <f t="shared" si="4"/>
        <v>72448</v>
      </c>
      <c r="J105" s="166"/>
      <c r="K105" s="203"/>
      <c r="L105" s="203"/>
      <c r="M105" s="203"/>
      <c r="AF105" s="70"/>
      <c r="AH105" s="150"/>
      <c r="AI105" s="70"/>
      <c r="AK105" s="9"/>
      <c r="AL105" s="25"/>
      <c r="AN105" s="83"/>
      <c r="AO105" s="9"/>
    </row>
    <row r="106" spans="1:42" hidden="1">
      <c r="A106" s="76" t="s">
        <v>83</v>
      </c>
      <c r="B106" s="112"/>
      <c r="C106" s="112">
        <v>17250</v>
      </c>
      <c r="D106" s="112"/>
      <c r="E106" s="112"/>
      <c r="F106" s="112"/>
      <c r="G106" s="112"/>
      <c r="H106" s="112"/>
      <c r="I106" s="202">
        <f t="shared" si="4"/>
        <v>17250</v>
      </c>
      <c r="J106" s="166" t="s">
        <v>245</v>
      </c>
      <c r="K106" s="203"/>
      <c r="L106" s="203"/>
      <c r="M106" s="203"/>
      <c r="AF106" s="70"/>
      <c r="AH106" s="150"/>
      <c r="AI106" s="70"/>
      <c r="AK106" s="9"/>
      <c r="AM106" s="259"/>
      <c r="AO106" s="25"/>
      <c r="AP106" s="83"/>
    </row>
    <row r="107" spans="1:42" hidden="1">
      <c r="A107" s="79"/>
      <c r="B107" s="184"/>
      <c r="C107" s="113"/>
      <c r="D107" s="113"/>
      <c r="E107" s="113"/>
      <c r="F107" s="184"/>
      <c r="G107" s="184"/>
      <c r="H107" s="184"/>
      <c r="I107" s="88">
        <f t="shared" si="4"/>
        <v>0</v>
      </c>
      <c r="J107" s="165"/>
      <c r="K107" s="203"/>
      <c r="L107" s="203"/>
      <c r="M107" s="203"/>
      <c r="AF107" s="70"/>
      <c r="AH107" s="150"/>
      <c r="AI107" s="70"/>
      <c r="AK107" s="9"/>
      <c r="AM107" s="259"/>
      <c r="AO107" s="25"/>
      <c r="AP107" s="83"/>
    </row>
    <row r="108" spans="1:42" hidden="1">
      <c r="A108" s="77" t="s">
        <v>65</v>
      </c>
      <c r="B108" s="85">
        <f t="shared" ref="B108:I108" si="5">SUM(B93:B107)</f>
        <v>89600</v>
      </c>
      <c r="C108" s="85">
        <f t="shared" si="5"/>
        <v>244950</v>
      </c>
      <c r="D108" s="85">
        <f t="shared" si="5"/>
        <v>1600</v>
      </c>
      <c r="E108" s="85"/>
      <c r="F108" s="85">
        <f t="shared" si="5"/>
        <v>670791.96</v>
      </c>
      <c r="G108" s="85"/>
      <c r="H108" s="85">
        <f t="shared" si="5"/>
        <v>714121</v>
      </c>
      <c r="I108" s="89">
        <f t="shared" si="5"/>
        <v>1721062.96</v>
      </c>
      <c r="J108" s="163"/>
      <c r="K108" s="163"/>
      <c r="L108" s="163"/>
      <c r="M108" s="163"/>
      <c r="AF108" s="9"/>
      <c r="AG108" s="148"/>
      <c r="AH108" s="150"/>
      <c r="AI108" s="70"/>
      <c r="AK108" s="9"/>
      <c r="AM108" s="259"/>
      <c r="AO108" s="9"/>
      <c r="AP108" s="70"/>
    </row>
    <row r="109" spans="1:42" ht="18" hidden="1">
      <c r="A109" s="41"/>
      <c r="H109" s="9" t="s">
        <v>35</v>
      </c>
      <c r="AN109" s="9"/>
      <c r="AO109" s="70"/>
    </row>
    <row r="110" spans="1:42" ht="18" hidden="1">
      <c r="A110" s="41" t="s">
        <v>45</v>
      </c>
      <c r="H110" s="191" t="s">
        <v>35</v>
      </c>
      <c r="AN110" s="9"/>
      <c r="AO110" s="70"/>
    </row>
    <row r="111" spans="1:42" ht="25.5" hidden="1">
      <c r="A111" s="72" t="s">
        <v>42</v>
      </c>
      <c r="B111" s="72" t="s">
        <v>39</v>
      </c>
      <c r="C111" s="72" t="s">
        <v>38</v>
      </c>
      <c r="D111" s="72" t="s">
        <v>188</v>
      </c>
      <c r="E111" s="72"/>
      <c r="F111" s="72" t="s">
        <v>40</v>
      </c>
      <c r="G111" s="72"/>
      <c r="H111" s="87" t="s">
        <v>44</v>
      </c>
      <c r="I111" s="162" t="s">
        <v>54</v>
      </c>
      <c r="J111" s="162"/>
      <c r="K111" s="162"/>
      <c r="L111" s="162"/>
      <c r="AN111" s="9"/>
      <c r="AO111" s="70"/>
    </row>
    <row r="112" spans="1:42" hidden="1">
      <c r="A112" s="76" t="s">
        <v>115</v>
      </c>
      <c r="B112" s="84"/>
      <c r="C112" s="84"/>
      <c r="D112" s="93"/>
      <c r="E112" s="84"/>
      <c r="F112" s="84">
        <v>102546</v>
      </c>
      <c r="G112" s="84"/>
      <c r="H112" s="90">
        <f>SUM(B112:F112)</f>
        <v>102546</v>
      </c>
      <c r="I112" s="165" t="s">
        <v>232</v>
      </c>
      <c r="J112" s="185"/>
      <c r="K112" s="185"/>
      <c r="L112" s="185"/>
      <c r="AK112" s="25"/>
      <c r="AL112" s="9"/>
      <c r="AM112" s="70"/>
      <c r="AN112" s="9"/>
      <c r="AO112" s="9"/>
    </row>
    <row r="113" spans="1:41" hidden="1">
      <c r="A113" s="76"/>
      <c r="B113" s="84"/>
      <c r="C113" s="84"/>
      <c r="D113" s="93"/>
      <c r="E113" s="84"/>
      <c r="F113" s="84"/>
      <c r="G113" s="84"/>
      <c r="H113" s="90"/>
      <c r="I113" s="165"/>
      <c r="J113" s="185"/>
      <c r="K113" s="185"/>
      <c r="L113" s="185"/>
      <c r="AK113" s="25"/>
      <c r="AL113" s="9"/>
      <c r="AM113" s="70"/>
      <c r="AN113" s="9"/>
      <c r="AO113" s="9"/>
    </row>
    <row r="114" spans="1:41" hidden="1">
      <c r="A114" s="76"/>
      <c r="B114" s="93"/>
      <c r="C114" s="93"/>
      <c r="D114" s="73"/>
      <c r="E114" s="74"/>
      <c r="F114" s="84"/>
      <c r="G114" s="84"/>
      <c r="H114" s="90"/>
      <c r="I114" s="166"/>
      <c r="J114" s="203"/>
      <c r="K114" s="203"/>
      <c r="L114" s="203"/>
      <c r="AE114" s="70"/>
      <c r="AF114" s="150"/>
    </row>
    <row r="115" spans="1:41" hidden="1">
      <c r="A115" s="77" t="s">
        <v>65</v>
      </c>
      <c r="B115" s="85">
        <f>SUM(B112:B114)</f>
        <v>0</v>
      </c>
      <c r="C115" s="85">
        <f>SUM(C112:C114)</f>
        <v>0</v>
      </c>
      <c r="D115" s="85">
        <f>SUM(D112:D114)</f>
        <v>0</v>
      </c>
      <c r="E115" s="85"/>
      <c r="F115" s="85">
        <f>SUM(F112:F114)</f>
        <v>102546</v>
      </c>
      <c r="G115" s="85"/>
      <c r="H115" s="89">
        <f>SUM(H112:H114)</f>
        <v>102546</v>
      </c>
      <c r="I115" s="167"/>
      <c r="J115" s="198"/>
      <c r="K115" s="198"/>
      <c r="L115" s="198"/>
      <c r="AN115" s="9"/>
      <c r="AO115" s="70"/>
    </row>
    <row r="116" spans="1:41" hidden="1">
      <c r="B116" s="11"/>
      <c r="C116" s="11"/>
      <c r="AN116" s="9"/>
      <c r="AO116" s="70"/>
    </row>
    <row r="117" spans="1:41" ht="18" hidden="1">
      <c r="A117" s="41" t="s">
        <v>57</v>
      </c>
      <c r="AE117" s="25"/>
      <c r="AF117" s="152"/>
      <c r="AG117" s="177"/>
      <c r="AH117" s="83"/>
      <c r="AI117" s="25"/>
      <c r="AJ117" s="25"/>
      <c r="AK117" s="260"/>
      <c r="AL117" s="260"/>
      <c r="AM117" s="9"/>
      <c r="AN117" s="9"/>
      <c r="AO117" s="70"/>
    </row>
    <row r="118" spans="1:41" ht="25.5" hidden="1">
      <c r="A118" s="72" t="s">
        <v>42</v>
      </c>
      <c r="B118" s="72" t="s">
        <v>39</v>
      </c>
      <c r="C118" s="72" t="s">
        <v>38</v>
      </c>
      <c r="D118" s="72" t="s">
        <v>41</v>
      </c>
      <c r="E118" s="72"/>
      <c r="F118" s="72" t="s">
        <v>40</v>
      </c>
      <c r="G118" s="72"/>
      <c r="H118" s="87" t="s">
        <v>44</v>
      </c>
      <c r="I118" s="162" t="s">
        <v>54</v>
      </c>
    </row>
    <row r="119" spans="1:41" hidden="1">
      <c r="A119" s="76" t="s">
        <v>197</v>
      </c>
      <c r="B119" s="86"/>
      <c r="C119" s="104"/>
      <c r="D119" s="86"/>
      <c r="E119" s="86"/>
      <c r="F119" s="86"/>
      <c r="G119" s="86"/>
      <c r="H119" s="88">
        <f>SUM(B119:F119)</f>
        <v>0</v>
      </c>
      <c r="I119" s="164" t="s">
        <v>198</v>
      </c>
      <c r="J119" s="204"/>
      <c r="K119" s="204"/>
      <c r="L119" s="204"/>
    </row>
    <row r="120" spans="1:41" hidden="1">
      <c r="A120" s="76"/>
      <c r="B120" s="86"/>
      <c r="C120" s="104"/>
      <c r="D120" s="86"/>
      <c r="E120" s="86"/>
      <c r="F120" s="86"/>
      <c r="G120" s="86"/>
      <c r="H120" s="88">
        <f>SUM(B120:F120)</f>
        <v>0</v>
      </c>
      <c r="I120" s="165" t="s">
        <v>35</v>
      </c>
      <c r="J120" s="185" t="s">
        <v>35</v>
      </c>
      <c r="K120" s="185" t="s">
        <v>35</v>
      </c>
      <c r="L120" s="185" t="s">
        <v>35</v>
      </c>
    </row>
    <row r="121" spans="1:41" hidden="1">
      <c r="A121" s="76"/>
      <c r="B121" s="86"/>
      <c r="C121" s="104"/>
      <c r="D121" s="86"/>
      <c r="E121" s="86"/>
      <c r="F121" s="86"/>
      <c r="G121" s="86"/>
      <c r="H121" s="88"/>
      <c r="I121" s="165"/>
      <c r="J121" s="185"/>
      <c r="K121" s="185"/>
      <c r="L121" s="185"/>
    </row>
    <row r="122" spans="1:41" hidden="1">
      <c r="A122" s="76"/>
      <c r="B122" s="74"/>
      <c r="C122" s="84"/>
      <c r="D122" s="93"/>
      <c r="E122" s="93"/>
      <c r="F122" s="73"/>
      <c r="G122" s="73"/>
      <c r="H122" s="90">
        <f>SUM(B122:F122)</f>
        <v>0</v>
      </c>
      <c r="I122" s="166"/>
      <c r="J122" s="203"/>
      <c r="K122" s="203"/>
      <c r="L122" s="203"/>
    </row>
    <row r="123" spans="1:41" hidden="1">
      <c r="A123" s="75"/>
      <c r="B123" s="73"/>
      <c r="C123" s="93"/>
      <c r="D123" s="73"/>
      <c r="E123" s="74"/>
      <c r="F123" s="74"/>
      <c r="G123" s="74"/>
      <c r="H123" s="90">
        <f>SUM(B123:F123)</f>
        <v>0</v>
      </c>
      <c r="I123" s="166"/>
      <c r="J123" s="203"/>
      <c r="K123" s="203"/>
      <c r="L123" s="203"/>
    </row>
    <row r="124" spans="1:41" hidden="1">
      <c r="A124" s="77" t="s">
        <v>66</v>
      </c>
      <c r="B124" s="78">
        <f>SUM(B119:B123)</f>
        <v>0</v>
      </c>
      <c r="C124" s="85">
        <f>SUM(C119:C123)</f>
        <v>0</v>
      </c>
      <c r="D124" s="85">
        <f>SUM(D119:D123)</f>
        <v>0</v>
      </c>
      <c r="E124" s="85"/>
      <c r="F124" s="78">
        <f>SUM(F119:F123)</f>
        <v>0</v>
      </c>
      <c r="G124" s="78"/>
      <c r="H124" s="89">
        <f>SUM(H119:H123)</f>
        <v>0</v>
      </c>
      <c r="I124" s="167"/>
      <c r="J124" s="198"/>
      <c r="K124" s="198"/>
      <c r="L124" s="198"/>
    </row>
    <row r="125" spans="1:41" hidden="1"/>
    <row r="126" spans="1:41" hidden="1"/>
    <row r="127" spans="1:41" ht="18" hidden="1">
      <c r="A127" s="41" t="s">
        <v>86</v>
      </c>
    </row>
    <row r="128" spans="1:41" ht="25.5" hidden="1">
      <c r="A128" s="72" t="s">
        <v>42</v>
      </c>
      <c r="B128" s="72" t="s">
        <v>39</v>
      </c>
      <c r="C128" s="72" t="s">
        <v>38</v>
      </c>
      <c r="D128" s="72" t="s">
        <v>41</v>
      </c>
      <c r="E128" s="72"/>
      <c r="F128" s="72" t="s">
        <v>40</v>
      </c>
      <c r="G128" s="72"/>
      <c r="H128" s="87" t="s">
        <v>44</v>
      </c>
      <c r="I128" s="162" t="s">
        <v>54</v>
      </c>
    </row>
    <row r="129" spans="1:12" hidden="1">
      <c r="A129" s="76"/>
      <c r="B129" s="112"/>
      <c r="C129" s="112"/>
      <c r="D129" s="86"/>
      <c r="E129" s="86"/>
      <c r="F129" s="86"/>
      <c r="G129" s="86"/>
      <c r="H129" s="88">
        <f>SUM(B129:F129)</f>
        <v>0</v>
      </c>
      <c r="I129" s="164"/>
      <c r="J129" s="204"/>
      <c r="K129" s="204"/>
      <c r="L129" s="204"/>
    </row>
    <row r="130" spans="1:12" hidden="1">
      <c r="A130" s="76"/>
      <c r="B130" s="112"/>
      <c r="C130" s="112"/>
      <c r="D130" s="86"/>
      <c r="E130" s="86"/>
      <c r="F130" s="86"/>
      <c r="G130" s="86"/>
      <c r="H130" s="88">
        <f>SUM(B130:F130)</f>
        <v>0</v>
      </c>
      <c r="I130" s="165"/>
      <c r="J130" s="185"/>
      <c r="K130" s="185"/>
      <c r="L130" s="185"/>
    </row>
    <row r="131" spans="1:12" hidden="1">
      <c r="A131" s="75"/>
      <c r="B131" s="93"/>
      <c r="C131" s="97"/>
      <c r="D131" s="73"/>
      <c r="E131" s="74"/>
      <c r="F131" s="74"/>
      <c r="G131" s="74"/>
      <c r="H131" s="90">
        <f>SUM(B131:F131)</f>
        <v>0</v>
      </c>
      <c r="I131" s="166"/>
      <c r="J131" s="203"/>
      <c r="K131" s="203"/>
      <c r="L131" s="203"/>
    </row>
    <row r="132" spans="1:12" hidden="1">
      <c r="A132" s="77" t="s">
        <v>66</v>
      </c>
      <c r="B132" s="85">
        <f>SUM(B129:B131)</f>
        <v>0</v>
      </c>
      <c r="C132" s="85">
        <f>SUM(C129:C131)</f>
        <v>0</v>
      </c>
      <c r="D132" s="85">
        <f>SUM(D129:D131)</f>
        <v>0</v>
      </c>
      <c r="E132" s="85"/>
      <c r="F132" s="78">
        <f>SUM(F129:F131)</f>
        <v>0</v>
      </c>
      <c r="G132" s="78"/>
      <c r="H132" s="89">
        <f>SUM(H129:H131)</f>
        <v>0</v>
      </c>
      <c r="I132" s="167"/>
      <c r="J132" s="198"/>
      <c r="K132" s="198"/>
      <c r="L132" s="198"/>
    </row>
    <row r="147" spans="1:1">
      <c r="A147" s="9" t="s">
        <v>35</v>
      </c>
    </row>
    <row r="148" spans="1:1">
      <c r="A148" s="9" t="s">
        <v>35</v>
      </c>
    </row>
    <row r="149" spans="1:1">
      <c r="A149" s="9" t="s">
        <v>35</v>
      </c>
    </row>
    <row r="150" spans="1:1">
      <c r="A150" s="9" t="s">
        <v>35</v>
      </c>
    </row>
  </sheetData>
  <autoFilter ref="A6:AY7">
    <sortState ref="A7:AX42">
      <sortCondition ref="B6:B39"/>
    </sortState>
  </autoFilter>
  <mergeCells count="7">
    <mergeCell ref="J92:K92"/>
    <mergeCell ref="L92:M92"/>
    <mergeCell ref="AP3:AT3"/>
    <mergeCell ref="AM5:AN5"/>
    <mergeCell ref="K3:Q3"/>
    <mergeCell ref="S3:AF3"/>
    <mergeCell ref="AH3:AN3"/>
  </mergeCells>
  <phoneticPr fontId="38" type="noConversion"/>
  <dataValidations count="1">
    <dataValidation allowBlank="1" showInputMessage="1" showErrorMessage="1" prompt="If we have received a RFQ for this case, or we have created one, please put a &quot;Y&quot; in the cell, otherwise, please leave the cell blank." sqref="G7:G42"/>
  </dataValidations>
  <hyperlinks>
    <hyperlink ref="A3" location="'Japan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K15"/>
  <sheetViews>
    <sheetView showGridLines="0" zoomScale="90" zoomScaleNormal="90" workbookViewId="0">
      <pane ySplit="1" topLeftCell="A2" activePane="bottomLeft" state="frozen"/>
      <selection activeCell="F39" sqref="F39"/>
      <selection pane="bottomLeft" activeCell="G15" sqref="C15:G15"/>
    </sheetView>
  </sheetViews>
  <sheetFormatPr defaultColWidth="9" defaultRowHeight="15.75" customHeight="1"/>
  <cols>
    <col min="1" max="1" width="8.25" style="1014" bestFit="1" customWidth="1"/>
    <col min="2" max="2" width="6.875" style="1020" customWidth="1"/>
    <col min="3" max="3" width="8.5" style="1021" customWidth="1"/>
    <col min="4" max="4" width="29.875" style="1021" customWidth="1"/>
    <col min="5" max="5" width="34.75" style="1021" customWidth="1"/>
    <col min="6" max="6" width="38.875" style="1022" customWidth="1"/>
    <col min="7" max="7" width="12.625" style="1023" customWidth="1"/>
    <col min="8" max="8" width="8.5" style="1024" customWidth="1"/>
    <col min="9" max="9" width="6.875" style="1024" customWidth="1"/>
    <col min="10" max="11" width="7.75" style="1021" customWidth="1"/>
    <col min="12" max="13" width="8" style="1015" customWidth="1"/>
    <col min="14" max="14" width="11.375" style="1015" customWidth="1"/>
    <col min="15" max="16384" width="9" style="1015"/>
  </cols>
  <sheetData>
    <row r="1" spans="1:11" ht="15.75" customHeight="1">
      <c r="A1" s="1035" t="s">
        <v>332</v>
      </c>
      <c r="C1" s="1723"/>
      <c r="D1" s="1723"/>
    </row>
    <row r="2" spans="1:11" ht="15.75" customHeight="1">
      <c r="C2" s="1053" t="s">
        <v>344</v>
      </c>
      <c r="D2" s="1053"/>
      <c r="E2" s="1724" t="s">
        <v>334</v>
      </c>
      <c r="F2" s="1724"/>
      <c r="G2" s="1724"/>
      <c r="H2" s="1724"/>
      <c r="I2" s="1724"/>
    </row>
    <row r="4" spans="1:11" s="1040" customFormat="1" ht="28.5">
      <c r="A4" s="1006">
        <f>Today_Date</f>
        <v>42577</v>
      </c>
      <c r="B4" s="1054" t="s">
        <v>150</v>
      </c>
      <c r="C4" s="1055" t="s">
        <v>427</v>
      </c>
      <c r="D4" s="1055" t="s">
        <v>336</v>
      </c>
      <c r="E4" s="1055" t="s">
        <v>337</v>
      </c>
      <c r="F4" s="1054" t="s">
        <v>150</v>
      </c>
      <c r="G4" s="1055" t="s">
        <v>152</v>
      </c>
      <c r="H4" s="1054" t="s">
        <v>338</v>
      </c>
      <c r="I4" s="1054" t="s">
        <v>339</v>
      </c>
      <c r="J4" s="1056"/>
      <c r="K4" s="1056"/>
    </row>
    <row r="5" spans="1:11" ht="9" customHeight="1"/>
    <row r="6" spans="1:11" s="1047" customFormat="1" ht="24" customHeight="1">
      <c r="A6" s="1045"/>
      <c r="B6" s="1052" t="s">
        <v>340</v>
      </c>
      <c r="C6" s="1083"/>
      <c r="D6" s="1083"/>
      <c r="E6" s="1086"/>
      <c r="F6" s="1084"/>
      <c r="G6" s="1033"/>
      <c r="H6" s="1034"/>
      <c r="I6" s="1085"/>
      <c r="J6" s="1046"/>
    </row>
    <row r="7" spans="1:11">
      <c r="B7" s="1189"/>
      <c r="C7" s="1183"/>
      <c r="D7" s="1183"/>
      <c r="E7" s="1184"/>
      <c r="F7" s="1185"/>
      <c r="G7" s="1184"/>
      <c r="H7" s="1186"/>
      <c r="I7" s="1187"/>
    </row>
    <row r="8" spans="1:11" s="1021" customFormat="1" ht="18.75">
      <c r="A8" s="1020"/>
      <c r="B8" s="1207"/>
      <c r="C8" s="1208"/>
      <c r="D8" s="1234"/>
      <c r="E8" s="1334"/>
      <c r="F8" s="1335"/>
      <c r="G8" s="1234"/>
      <c r="H8" s="1208"/>
      <c r="I8" s="1210"/>
    </row>
    <row r="9" spans="1:11" s="1021" customFormat="1">
      <c r="A9" s="1020"/>
      <c r="B9" s="1189"/>
      <c r="C9" s="1183"/>
      <c r="D9" s="1183"/>
      <c r="E9" s="1184"/>
      <c r="F9" s="1185"/>
      <c r="G9" s="1184"/>
      <c r="H9" s="1186"/>
      <c r="I9" s="1187"/>
    </row>
    <row r="10" spans="1:11" s="1021" customFormat="1" ht="18.75">
      <c r="A10" s="1020"/>
      <c r="B10" s="1207"/>
      <c r="C10" s="1208"/>
      <c r="D10" s="1234"/>
      <c r="E10" s="1334"/>
      <c r="F10" s="1335"/>
      <c r="G10" s="1234"/>
      <c r="H10" s="1208"/>
      <c r="I10" s="1210"/>
    </row>
    <row r="11" spans="1:11" ht="15.75" customHeight="1">
      <c r="B11" s="1089" t="s">
        <v>428</v>
      </c>
      <c r="C11" s="1083"/>
      <c r="D11" s="1086"/>
      <c r="E11" s="1086"/>
      <c r="F11" s="1084"/>
      <c r="G11" s="1087"/>
      <c r="H11" s="1088"/>
      <c r="I11" s="1085"/>
    </row>
    <row r="12" spans="1:11">
      <c r="B12" s="1189"/>
      <c r="C12" s="1183"/>
      <c r="D12" s="1183"/>
      <c r="E12" s="1184"/>
      <c r="F12" s="1185"/>
      <c r="G12" s="1184"/>
      <c r="H12" s="1186"/>
      <c r="I12" s="1187"/>
    </row>
    <row r="13" spans="1:11" ht="18.75">
      <c r="B13" s="1207"/>
      <c r="C13" s="1208"/>
      <c r="D13" s="1234"/>
      <c r="E13" s="1209"/>
      <c r="F13" s="1235"/>
      <c r="G13" s="1234"/>
      <c r="H13" s="1208"/>
      <c r="I13" s="1210"/>
    </row>
    <row r="14" spans="1:11" s="1021" customFormat="1">
      <c r="A14" s="1020"/>
      <c r="B14" s="1189"/>
      <c r="C14" s="1183"/>
      <c r="D14" s="1183"/>
      <c r="E14" s="1184"/>
      <c r="F14" s="1185"/>
      <c r="G14" s="1184"/>
      <c r="H14" s="1186"/>
      <c r="I14" s="1187"/>
    </row>
    <row r="15" spans="1:11" s="1021" customFormat="1" ht="18.75">
      <c r="A15" s="1020"/>
      <c r="B15" s="1207" t="str">
        <f>IF(I15&lt;&gt;"",I15,"")</f>
        <v/>
      </c>
      <c r="C15" s="1208"/>
      <c r="D15" s="1234"/>
      <c r="E15" s="1209"/>
      <c r="F15" s="1235"/>
      <c r="G15" s="1234"/>
      <c r="H15" s="1208"/>
      <c r="I15" s="1210" t="str">
        <f>IF(C15&lt;&gt;"",$A$4-C15,"")</f>
        <v/>
      </c>
    </row>
  </sheetData>
  <phoneticPr fontId="75"/>
  <conditionalFormatting sqref="B8">
    <cfRule type="iconSet" priority="38">
      <iconSet iconSet="3TrafficLights2" showValue="0" reverse="1">
        <cfvo type="percent" val="0"/>
        <cfvo type="num" val="15"/>
        <cfvo type="num" val="30"/>
      </iconSet>
    </cfRule>
  </conditionalFormatting>
  <conditionalFormatting sqref="B5">
    <cfRule type="iconSet" priority="47">
      <iconSet iconSet="3TrafficLights2" showValue="0" reverse="1">
        <cfvo type="percent" val="0"/>
        <cfvo type="num" val="15"/>
        <cfvo type="num" val="30"/>
      </iconSet>
    </cfRule>
  </conditionalFormatting>
  <conditionalFormatting sqref="B6">
    <cfRule type="iconSet" priority="46">
      <iconSet iconSet="3TrafficLights2" showValue="0" reverse="1">
        <cfvo type="percent" val="0"/>
        <cfvo type="num" val="15"/>
        <cfvo type="num" val="30"/>
      </iconSet>
    </cfRule>
  </conditionalFormatting>
  <conditionalFormatting sqref="B11">
    <cfRule type="iconSet" priority="45">
      <iconSet iconSet="3TrafficLights2" showValue="0" reverse="1">
        <cfvo type="percent" val="0"/>
        <cfvo type="num" val="15"/>
        <cfvo type="num" val="30"/>
      </iconSet>
    </cfRule>
  </conditionalFormatting>
  <conditionalFormatting sqref="B11">
    <cfRule type="iconSet" priority="44">
      <iconSet iconSet="3TrafficLights2" showValue="0" reverse="1">
        <cfvo type="percent" val="0"/>
        <cfvo type="num" val="15"/>
        <cfvo type="num" val="30"/>
      </iconSet>
    </cfRule>
  </conditionalFormatting>
  <conditionalFormatting sqref="B11">
    <cfRule type="iconSet" priority="43">
      <iconSet iconSet="3TrafficLights2" showValue="0" reverse="1">
        <cfvo type="percent" val="0"/>
        <cfvo type="num" val="15"/>
        <cfvo type="num" val="30"/>
      </iconSet>
    </cfRule>
  </conditionalFormatting>
  <conditionalFormatting sqref="B7">
    <cfRule type="iconSet" priority="42">
      <iconSet iconSet="3TrafficLights2" showValue="0" reverse="1">
        <cfvo type="percent" val="0"/>
        <cfvo type="num" val="15"/>
        <cfvo type="num" val="30"/>
      </iconSet>
    </cfRule>
  </conditionalFormatting>
  <conditionalFormatting sqref="B8">
    <cfRule type="iconSet" priority="39">
      <iconSet iconSet="3TrafficLights2" showValue="0" reverse="1">
        <cfvo type="percent" val="0"/>
        <cfvo type="num" val="15"/>
        <cfvo type="num" val="30"/>
      </iconSet>
    </cfRule>
  </conditionalFormatting>
  <conditionalFormatting sqref="B8">
    <cfRule type="iconSet" priority="41">
      <iconSet iconSet="3TrafficLights2" showValue="0" reverse="1">
        <cfvo type="percent" val="0"/>
        <cfvo type="num" val="15"/>
        <cfvo type="num" val="30"/>
      </iconSet>
    </cfRule>
  </conditionalFormatting>
  <conditionalFormatting sqref="B8">
    <cfRule type="iconSet" priority="40">
      <iconSet iconSet="3TrafficLights2" showValue="0" reverse="1">
        <cfvo type="percent" val="0"/>
        <cfvo type="num" val="15"/>
        <cfvo type="num" val="30"/>
      </iconSet>
    </cfRule>
  </conditionalFormatting>
  <conditionalFormatting sqref="B8">
    <cfRule type="iconSet" priority="37">
      <iconSet iconSet="3TrafficLights2" showValue="0" reverse="1">
        <cfvo type="percent" val="0"/>
        <cfvo type="num" val="15"/>
        <cfvo type="num" val="30"/>
      </iconSet>
    </cfRule>
  </conditionalFormatting>
  <conditionalFormatting sqref="B8">
    <cfRule type="iconSet" priority="36">
      <iconSet iconSet="3TrafficLights2" showValue="0" reverse="1">
        <cfvo type="percent" val="0"/>
        <cfvo type="num" val="15"/>
        <cfvo type="num" val="30"/>
      </iconSet>
    </cfRule>
  </conditionalFormatting>
  <conditionalFormatting sqref="B9">
    <cfRule type="iconSet" priority="35">
      <iconSet iconSet="3TrafficLights2" showValue="0" reverse="1">
        <cfvo type="percent" val="0"/>
        <cfvo type="num" val="15"/>
        <cfvo type="num" val="30"/>
      </iconSet>
    </cfRule>
  </conditionalFormatting>
  <conditionalFormatting sqref="B10">
    <cfRule type="iconSet" priority="32">
      <iconSet iconSet="3TrafficLights2" showValue="0" reverse="1">
        <cfvo type="percent" val="0"/>
        <cfvo type="num" val="15"/>
        <cfvo type="num" val="30"/>
      </iconSet>
    </cfRule>
  </conditionalFormatting>
  <conditionalFormatting sqref="B10">
    <cfRule type="iconSet" priority="34">
      <iconSet iconSet="3TrafficLights2" showValue="0" reverse="1">
        <cfvo type="percent" val="0"/>
        <cfvo type="num" val="15"/>
        <cfvo type="num" val="30"/>
      </iconSet>
    </cfRule>
  </conditionalFormatting>
  <conditionalFormatting sqref="B10">
    <cfRule type="iconSet" priority="33">
      <iconSet iconSet="3TrafficLights2" showValue="0" reverse="1">
        <cfvo type="percent" val="0"/>
        <cfvo type="num" val="15"/>
        <cfvo type="num" val="30"/>
      </iconSet>
    </cfRule>
  </conditionalFormatting>
  <conditionalFormatting sqref="B10">
    <cfRule type="iconSet" priority="31">
      <iconSet iconSet="3TrafficLights2" showValue="0" reverse="1">
        <cfvo type="percent" val="0"/>
        <cfvo type="num" val="15"/>
        <cfvo type="num" val="30"/>
      </iconSet>
    </cfRule>
  </conditionalFormatting>
  <conditionalFormatting sqref="B10">
    <cfRule type="iconSet" priority="30">
      <iconSet iconSet="3TrafficLights2" showValue="0" reverse="1">
        <cfvo type="percent" val="0"/>
        <cfvo type="num" val="15"/>
        <cfvo type="num" val="30"/>
      </iconSet>
    </cfRule>
  </conditionalFormatting>
  <conditionalFormatting sqref="B10">
    <cfRule type="iconSet" priority="29">
      <iconSet iconSet="3TrafficLights2" showValue="0" reverse="1">
        <cfvo type="percent" val="0"/>
        <cfvo type="num" val="15"/>
        <cfvo type="num" val="30"/>
      </iconSet>
    </cfRule>
  </conditionalFormatting>
  <conditionalFormatting sqref="B13">
    <cfRule type="iconSet" priority="26">
      <iconSet iconSet="3TrafficLights2" showValue="0" reverse="1">
        <cfvo type="percent" val="0"/>
        <cfvo type="num" val="15"/>
        <cfvo type="num" val="30"/>
      </iconSet>
    </cfRule>
  </conditionalFormatting>
  <conditionalFormatting sqref="B13">
    <cfRule type="iconSet" priority="28">
      <iconSet iconSet="3TrafficLights2" showValue="0" reverse="1">
        <cfvo type="percent" val="0"/>
        <cfvo type="num" val="15"/>
        <cfvo type="num" val="30"/>
      </iconSet>
    </cfRule>
  </conditionalFormatting>
  <conditionalFormatting sqref="B13">
    <cfRule type="iconSet" priority="27">
      <iconSet iconSet="3TrafficLights2" showValue="0" reverse="1">
        <cfvo type="percent" val="0"/>
        <cfvo type="num" val="15"/>
        <cfvo type="num" val="30"/>
      </iconSet>
    </cfRule>
  </conditionalFormatting>
  <conditionalFormatting sqref="B13">
    <cfRule type="iconSet" priority="25">
      <iconSet iconSet="3TrafficLights2" showValue="0" reverse="1">
        <cfvo type="percent" val="0"/>
        <cfvo type="num" val="15"/>
        <cfvo type="num" val="30"/>
      </iconSet>
    </cfRule>
  </conditionalFormatting>
  <conditionalFormatting sqref="B13">
    <cfRule type="iconSet" priority="24">
      <iconSet iconSet="3TrafficLights2" showValue="0" reverse="1">
        <cfvo type="percent" val="0"/>
        <cfvo type="num" val="15"/>
        <cfvo type="num" val="30"/>
      </iconSet>
    </cfRule>
  </conditionalFormatting>
  <conditionalFormatting sqref="B13">
    <cfRule type="iconSet" priority="23">
      <iconSet iconSet="3TrafficLights2" showValue="0" reverse="1">
        <cfvo type="percent" val="0"/>
        <cfvo type="num" val="15"/>
        <cfvo type="num" val="30"/>
      </iconSet>
    </cfRule>
  </conditionalFormatting>
  <conditionalFormatting sqref="B14">
    <cfRule type="iconSet" priority="22">
      <iconSet iconSet="3TrafficLights2" showValue="0" reverse="1">
        <cfvo type="percent" val="0"/>
        <cfvo type="num" val="15"/>
        <cfvo type="num" val="30"/>
      </iconSet>
    </cfRule>
  </conditionalFormatting>
  <conditionalFormatting sqref="B14">
    <cfRule type="iconSet" priority="21">
      <iconSet iconSet="3TrafficLights2" showValue="0" reverse="1">
        <cfvo type="percent" val="0"/>
        <cfvo type="num" val="15"/>
        <cfvo type="num" val="30"/>
      </iconSet>
    </cfRule>
  </conditionalFormatting>
  <conditionalFormatting sqref="B14">
    <cfRule type="iconSet" priority="20">
      <iconSet iconSet="3TrafficLights2" showValue="0" reverse="1">
        <cfvo type="percent" val="0"/>
        <cfvo type="num" val="15"/>
        <cfvo type="num" val="30"/>
      </iconSet>
    </cfRule>
  </conditionalFormatting>
  <conditionalFormatting sqref="B14">
    <cfRule type="iconSet" priority="19">
      <iconSet iconSet="3TrafficLights2" showValue="0" reverse="1">
        <cfvo type="percent" val="0"/>
        <cfvo type="num" val="15"/>
        <cfvo type="num" val="30"/>
      </iconSet>
    </cfRule>
  </conditionalFormatting>
  <conditionalFormatting sqref="B14">
    <cfRule type="iconSet" priority="18">
      <iconSet iconSet="3TrafficLights2" showValue="0" reverse="1">
        <cfvo type="percent" val="0"/>
        <cfvo type="num" val="15"/>
        <cfvo type="num" val="30"/>
      </iconSet>
    </cfRule>
  </conditionalFormatting>
  <conditionalFormatting sqref="B14">
    <cfRule type="iconSet" priority="17">
      <iconSet iconSet="3TrafficLights2" showValue="0" reverse="1">
        <cfvo type="percent" val="0"/>
        <cfvo type="num" val="15"/>
        <cfvo type="num" val="30"/>
      </iconSet>
    </cfRule>
  </conditionalFormatting>
  <conditionalFormatting sqref="B14">
    <cfRule type="iconSet" priority="16">
      <iconSet iconSet="3TrafficLights2" showValue="0" reverse="1">
        <cfvo type="percent" val="0"/>
        <cfvo type="num" val="15"/>
        <cfvo type="num" val="30"/>
      </iconSet>
    </cfRule>
  </conditionalFormatting>
  <conditionalFormatting sqref="B14">
    <cfRule type="iconSet" priority="15">
      <iconSet iconSet="3TrafficLights2" showValue="0" reverse="1">
        <cfvo type="percent" val="0"/>
        <cfvo type="num" val="15"/>
        <cfvo type="num" val="30"/>
      </iconSet>
    </cfRule>
  </conditionalFormatting>
  <conditionalFormatting sqref="B15">
    <cfRule type="iconSet" priority="12">
      <iconSet iconSet="3TrafficLights2" showValue="0" reverse="1">
        <cfvo type="percent" val="0"/>
        <cfvo type="num" val="15"/>
        <cfvo type="num" val="30"/>
      </iconSet>
    </cfRule>
  </conditionalFormatting>
  <conditionalFormatting sqref="B15">
    <cfRule type="iconSet" priority="14">
      <iconSet iconSet="3TrafficLights2" showValue="0" reverse="1">
        <cfvo type="percent" val="0"/>
        <cfvo type="num" val="15"/>
        <cfvo type="num" val="30"/>
      </iconSet>
    </cfRule>
  </conditionalFormatting>
  <conditionalFormatting sqref="B15">
    <cfRule type="iconSet" priority="13">
      <iconSet iconSet="3TrafficLights2" showValue="0" reverse="1">
        <cfvo type="percent" val="0"/>
        <cfvo type="num" val="15"/>
        <cfvo type="num" val="30"/>
      </iconSet>
    </cfRule>
  </conditionalFormatting>
  <conditionalFormatting sqref="B15">
    <cfRule type="iconSet" priority="11">
      <iconSet iconSet="3TrafficLights2" showValue="0" reverse="1">
        <cfvo type="percent" val="0"/>
        <cfvo type="num" val="15"/>
        <cfvo type="num" val="30"/>
      </iconSet>
    </cfRule>
  </conditionalFormatting>
  <conditionalFormatting sqref="B15">
    <cfRule type="iconSet" priority="10">
      <iconSet iconSet="3TrafficLights2" showValue="0" reverse="1">
        <cfvo type="percent" val="0"/>
        <cfvo type="num" val="15"/>
        <cfvo type="num" val="30"/>
      </iconSet>
    </cfRule>
  </conditionalFormatting>
  <conditionalFormatting sqref="B15">
    <cfRule type="iconSet" priority="9">
      <iconSet iconSet="3TrafficLights2" showValue="0" reverse="1">
        <cfvo type="percent" val="0"/>
        <cfvo type="num" val="15"/>
        <cfvo type="num" val="30"/>
      </iconSet>
    </cfRule>
  </conditionalFormatting>
  <conditionalFormatting sqref="B12">
    <cfRule type="iconSet" priority="8">
      <iconSet iconSet="3TrafficLights2" showValue="0" reverse="1">
        <cfvo type="percent" val="0"/>
        <cfvo type="num" val="15"/>
        <cfvo type="num" val="30"/>
      </iconSet>
    </cfRule>
  </conditionalFormatting>
  <conditionalFormatting sqref="B12">
    <cfRule type="iconSet" priority="7">
      <iconSet iconSet="3TrafficLights2" showValue="0" reverse="1">
        <cfvo type="percent" val="0"/>
        <cfvo type="num" val="15"/>
        <cfvo type="num" val="30"/>
      </iconSet>
    </cfRule>
  </conditionalFormatting>
  <conditionalFormatting sqref="B12">
    <cfRule type="iconSet" priority="6">
      <iconSet iconSet="3TrafficLights2" showValue="0" reverse="1">
        <cfvo type="percent" val="0"/>
        <cfvo type="num" val="15"/>
        <cfvo type="num" val="30"/>
      </iconSet>
    </cfRule>
  </conditionalFormatting>
  <conditionalFormatting sqref="B12">
    <cfRule type="iconSet" priority="5">
      <iconSet iconSet="3TrafficLights2" showValue="0" reverse="1">
        <cfvo type="percent" val="0"/>
        <cfvo type="num" val="15"/>
        <cfvo type="num" val="30"/>
      </iconSet>
    </cfRule>
  </conditionalFormatting>
  <conditionalFormatting sqref="B12">
    <cfRule type="iconSet" priority="4">
      <iconSet iconSet="3TrafficLights2" showValue="0" reverse="1">
        <cfvo type="percent" val="0"/>
        <cfvo type="num" val="15"/>
        <cfvo type="num" val="30"/>
      </iconSet>
    </cfRule>
  </conditionalFormatting>
  <conditionalFormatting sqref="B12">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2">
    <cfRule type="iconSet" priority="1">
      <iconSet iconSet="3TrafficLights2" showValue="0" reverse="1">
        <cfvo type="percent" val="0"/>
        <cfvo type="num" val="15"/>
        <cfvo type="num" val="30"/>
      </iconSet>
    </cfRule>
  </conditionalFormatting>
  <hyperlinks>
    <hyperlink ref="A1" location="Japan!A1" display="Back"/>
  </hyperlinks>
  <printOptions horizontalCentered="1"/>
  <pageMargins left="0.25" right="0.25" top="1" bottom="1" header="0.5" footer="0.5"/>
  <pageSetup scale="80" orientation="landscape" horizontalDpi="200" verticalDpi="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16"/>
  <sheetViews>
    <sheetView showGridLines="0" zoomScaleNormal="100" workbookViewId="0">
      <pane ySplit="1" topLeftCell="A2" activePane="bottomLeft" state="frozen"/>
      <selection activeCell="F39" sqref="F39"/>
      <selection pane="bottomLeft" activeCell="B15" sqref="B15"/>
    </sheetView>
  </sheetViews>
  <sheetFormatPr defaultColWidth="9" defaultRowHeight="15.75" customHeight="1"/>
  <cols>
    <col min="1" max="1" width="8.25" style="1014" bestFit="1" customWidth="1"/>
    <col min="2" max="2" width="12.25" style="1014" customWidth="1"/>
    <col min="3" max="3" width="14" style="1015" customWidth="1"/>
    <col min="4" max="4" width="32.25" style="1015" customWidth="1"/>
    <col min="5" max="5" width="37.25" style="1015" customWidth="1"/>
    <col min="6" max="6" width="42.75" style="1016" customWidth="1"/>
    <col min="7" max="7" width="11.25" style="1017" customWidth="1"/>
    <col min="8" max="8" width="9.375" style="1018" customWidth="1"/>
    <col min="9" max="9" width="7.125" style="1018" customWidth="1"/>
    <col min="10" max="13" width="8" style="1015" customWidth="1"/>
    <col min="14" max="14" width="11.375" style="1015" customWidth="1"/>
    <col min="15" max="16384" width="9" style="1015"/>
  </cols>
  <sheetData>
    <row r="1" spans="1:10" ht="15.75" customHeight="1">
      <c r="A1" s="1035" t="s">
        <v>332</v>
      </c>
      <c r="C1" s="1919"/>
      <c r="D1" s="1919"/>
    </row>
    <row r="2" spans="1:10" ht="15.75" customHeight="1">
      <c r="C2" s="1036" t="s">
        <v>345</v>
      </c>
      <c r="D2" s="1036"/>
      <c r="E2" s="1920" t="s">
        <v>346</v>
      </c>
      <c r="F2" s="1920"/>
      <c r="G2" s="1920"/>
      <c r="H2" s="1920"/>
      <c r="I2" s="1037"/>
    </row>
    <row r="4" spans="1:10" s="1040" customFormat="1" ht="28.5">
      <c r="A4" s="1006">
        <f>Today_Date</f>
        <v>42577</v>
      </c>
      <c r="B4" s="1038" t="s">
        <v>150</v>
      </c>
      <c r="C4" s="1039" t="s">
        <v>335</v>
      </c>
      <c r="D4" s="1039" t="s">
        <v>336</v>
      </c>
      <c r="E4" s="1039" t="s">
        <v>337</v>
      </c>
      <c r="F4" s="1038" t="s">
        <v>150</v>
      </c>
      <c r="G4" s="1039" t="s">
        <v>152</v>
      </c>
      <c r="H4" s="1038" t="s">
        <v>338</v>
      </c>
      <c r="I4" s="1038" t="s">
        <v>339</v>
      </c>
    </row>
    <row r="5" spans="1:10" s="1047" customFormat="1" ht="18">
      <c r="A5" s="1045"/>
      <c r="B5" s="1052" t="s">
        <v>340</v>
      </c>
      <c r="C5" s="1083"/>
      <c r="D5" s="1083"/>
      <c r="E5" s="1086"/>
      <c r="F5" s="1084"/>
      <c r="G5" s="1033"/>
      <c r="H5" s="1034"/>
      <c r="I5" s="1085"/>
      <c r="J5" s="1046"/>
    </row>
    <row r="6" spans="1:10" s="1021" customFormat="1">
      <c r="A6" s="1020"/>
      <c r="B6" s="1189"/>
      <c r="C6" s="1183"/>
      <c r="D6" s="1183"/>
      <c r="E6" s="1184"/>
      <c r="F6" s="1185"/>
      <c r="G6" s="1184"/>
      <c r="H6" s="1186"/>
      <c r="I6" s="1187"/>
    </row>
    <row r="7" spans="1:10" ht="18.75">
      <c r="B7" s="1207" t="str">
        <f>IF(I7&lt;&gt;"",I7,"")</f>
        <v/>
      </c>
      <c r="C7" s="1208"/>
      <c r="D7" s="1234"/>
      <c r="E7" s="1334"/>
      <c r="F7" s="1335"/>
      <c r="G7" s="1234"/>
      <c r="H7" s="1208"/>
      <c r="I7" s="1210" t="str">
        <f>IF(C7&lt;&gt;"",$A$4-C7,"")</f>
        <v/>
      </c>
    </row>
    <row r="8" spans="1:10" ht="15.75" customHeight="1">
      <c r="B8" s="1189"/>
      <c r="C8" s="1183"/>
      <c r="D8" s="1183"/>
      <c r="E8" s="1184"/>
      <c r="F8" s="1185"/>
      <c r="G8" s="1184"/>
      <c r="H8" s="1186"/>
      <c r="I8" s="1187"/>
    </row>
    <row r="9" spans="1:10" ht="18.75">
      <c r="B9" s="1207"/>
      <c r="C9" s="1208"/>
      <c r="D9" s="1234"/>
      <c r="E9" s="1334"/>
      <c r="F9" s="1335"/>
      <c r="G9" s="1234"/>
      <c r="H9" s="1208"/>
      <c r="I9" s="1210"/>
    </row>
    <row r="10" spans="1:10">
      <c r="B10" s="1189"/>
      <c r="C10" s="1183"/>
      <c r="D10" s="1183"/>
      <c r="E10" s="1184"/>
      <c r="F10" s="1185"/>
      <c r="G10" s="1184"/>
      <c r="H10" s="1186"/>
      <c r="I10" s="1187"/>
    </row>
    <row r="11" spans="1:10" ht="18.75">
      <c r="B11" s="1207"/>
      <c r="C11" s="1208"/>
      <c r="D11" s="1234"/>
      <c r="E11" s="1334"/>
      <c r="F11" s="1335"/>
      <c r="G11" s="1234"/>
      <c r="H11" s="1208"/>
      <c r="I11" s="1210"/>
    </row>
    <row r="12" spans="1:10" ht="15.75" customHeight="1">
      <c r="B12" s="1189"/>
      <c r="C12" s="1183"/>
      <c r="D12" s="1183"/>
      <c r="E12" s="1184"/>
      <c r="F12" s="1185"/>
      <c r="G12" s="1184"/>
      <c r="H12" s="1186"/>
      <c r="I12" s="1187"/>
    </row>
    <row r="13" spans="1:10" ht="18.75">
      <c r="B13" s="1207"/>
      <c r="C13" s="1208"/>
      <c r="D13" s="1234"/>
      <c r="E13" s="1334"/>
      <c r="F13" s="1335"/>
      <c r="G13" s="1234"/>
      <c r="H13" s="1208"/>
      <c r="I13" s="1210"/>
    </row>
    <row r="14" spans="1:10" ht="18">
      <c r="B14" s="1089" t="s">
        <v>363</v>
      </c>
      <c r="C14" s="1083"/>
      <c r="D14" s="1086"/>
      <c r="E14" s="1086"/>
      <c r="F14" s="1084"/>
      <c r="G14" s="1087"/>
      <c r="H14" s="1088"/>
      <c r="I14" s="1085"/>
    </row>
    <row r="15" spans="1:10" ht="15.75" customHeight="1">
      <c r="B15" s="1189"/>
      <c r="C15" s="1183"/>
      <c r="D15" s="1183"/>
      <c r="E15" s="1184"/>
      <c r="F15" s="1185"/>
      <c r="G15" s="1184"/>
      <c r="H15" s="1186"/>
      <c r="I15" s="1187"/>
    </row>
    <row r="16" spans="1:10" ht="18.75">
      <c r="B16" s="1207" t="str">
        <f>IF(I16&lt;&gt;"",I16,"")</f>
        <v/>
      </c>
      <c r="C16" s="1208"/>
      <c r="D16" s="1234"/>
      <c r="E16" s="1209"/>
      <c r="F16" s="1235"/>
      <c r="G16" s="1234"/>
      <c r="H16" s="1208"/>
      <c r="I16" s="1210" t="str">
        <f>IF(C16&lt;&gt;"",$A$4-C16,"")</f>
        <v/>
      </c>
    </row>
  </sheetData>
  <mergeCells count="2">
    <mergeCell ref="C1:D1"/>
    <mergeCell ref="E2:H2"/>
  </mergeCells>
  <phoneticPr fontId="75"/>
  <conditionalFormatting sqref="B5">
    <cfRule type="iconSet" priority="101">
      <iconSet iconSet="3TrafficLights2" showValue="0" reverse="1">
        <cfvo type="percent" val="0"/>
        <cfvo type="num" val="15"/>
        <cfvo type="num" val="30"/>
      </iconSet>
    </cfRule>
  </conditionalFormatting>
  <conditionalFormatting sqref="B8">
    <cfRule type="iconSet" priority="59">
      <iconSet iconSet="3TrafficLights2" showValue="0" reverse="1">
        <cfvo type="percent" val="0"/>
        <cfvo type="num" val="15"/>
        <cfvo type="num" val="30"/>
      </iconSet>
    </cfRule>
  </conditionalFormatting>
  <conditionalFormatting sqref="B9">
    <cfRule type="iconSet" priority="56">
      <iconSet iconSet="3TrafficLights2" showValue="0" reverse="1">
        <cfvo type="percent" val="0"/>
        <cfvo type="num" val="15"/>
        <cfvo type="num" val="30"/>
      </iconSet>
    </cfRule>
  </conditionalFormatting>
  <conditionalFormatting sqref="B9">
    <cfRule type="iconSet" priority="58">
      <iconSet iconSet="3TrafficLights2" showValue="0" reverse="1">
        <cfvo type="percent" val="0"/>
        <cfvo type="num" val="15"/>
        <cfvo type="num" val="30"/>
      </iconSet>
    </cfRule>
  </conditionalFormatting>
  <conditionalFormatting sqref="B9">
    <cfRule type="iconSet" priority="57">
      <iconSet iconSet="3TrafficLights2" showValue="0" reverse="1">
        <cfvo type="percent" val="0"/>
        <cfvo type="num" val="15"/>
        <cfvo type="num" val="30"/>
      </iconSet>
    </cfRule>
  </conditionalFormatting>
  <conditionalFormatting sqref="B9">
    <cfRule type="iconSet" priority="55">
      <iconSet iconSet="3TrafficLights2" showValue="0" reverse="1">
        <cfvo type="percent" val="0"/>
        <cfvo type="num" val="15"/>
        <cfvo type="num" val="30"/>
      </iconSet>
    </cfRule>
  </conditionalFormatting>
  <conditionalFormatting sqref="B9">
    <cfRule type="iconSet" priority="54">
      <iconSet iconSet="3TrafficLights2" showValue="0" reverse="1">
        <cfvo type="percent" val="0"/>
        <cfvo type="num" val="15"/>
        <cfvo type="num" val="30"/>
      </iconSet>
    </cfRule>
  </conditionalFormatting>
  <conditionalFormatting sqref="B9">
    <cfRule type="iconSet" priority="53">
      <iconSet iconSet="3TrafficLights2" showValue="0" reverse="1">
        <cfvo type="percent" val="0"/>
        <cfvo type="num" val="15"/>
        <cfvo type="num" val="30"/>
      </iconSet>
    </cfRule>
  </conditionalFormatting>
  <conditionalFormatting sqref="B10">
    <cfRule type="iconSet" priority="52">
      <iconSet iconSet="3TrafficLights2" showValue="0" reverse="1">
        <cfvo type="percent" val="0"/>
        <cfvo type="num" val="15"/>
        <cfvo type="num" val="30"/>
      </iconSet>
    </cfRule>
  </conditionalFormatting>
  <conditionalFormatting sqref="B11">
    <cfRule type="iconSet" priority="49">
      <iconSet iconSet="3TrafficLights2" showValue="0" reverse="1">
        <cfvo type="percent" val="0"/>
        <cfvo type="num" val="15"/>
        <cfvo type="num" val="30"/>
      </iconSet>
    </cfRule>
  </conditionalFormatting>
  <conditionalFormatting sqref="B11">
    <cfRule type="iconSet" priority="51">
      <iconSet iconSet="3TrafficLights2" showValue="0" reverse="1">
        <cfvo type="percent" val="0"/>
        <cfvo type="num" val="15"/>
        <cfvo type="num" val="30"/>
      </iconSet>
    </cfRule>
  </conditionalFormatting>
  <conditionalFormatting sqref="B11">
    <cfRule type="iconSet" priority="50">
      <iconSet iconSet="3TrafficLights2" showValue="0" reverse="1">
        <cfvo type="percent" val="0"/>
        <cfvo type="num" val="15"/>
        <cfvo type="num" val="30"/>
      </iconSet>
    </cfRule>
  </conditionalFormatting>
  <conditionalFormatting sqref="B11">
    <cfRule type="iconSet" priority="48">
      <iconSet iconSet="3TrafficLights2" showValue="0" reverse="1">
        <cfvo type="percent" val="0"/>
        <cfvo type="num" val="15"/>
        <cfvo type="num" val="30"/>
      </iconSet>
    </cfRule>
  </conditionalFormatting>
  <conditionalFormatting sqref="B11">
    <cfRule type="iconSet" priority="47">
      <iconSet iconSet="3TrafficLights2" showValue="0" reverse="1">
        <cfvo type="percent" val="0"/>
        <cfvo type="num" val="15"/>
        <cfvo type="num" val="30"/>
      </iconSet>
    </cfRule>
  </conditionalFormatting>
  <conditionalFormatting sqref="B11">
    <cfRule type="iconSet" priority="46">
      <iconSet iconSet="3TrafficLights2" showValue="0" reverse="1">
        <cfvo type="percent" val="0"/>
        <cfvo type="num" val="15"/>
        <cfvo type="num" val="30"/>
      </iconSet>
    </cfRule>
  </conditionalFormatting>
  <conditionalFormatting sqref="B12">
    <cfRule type="iconSet" priority="45">
      <iconSet iconSet="3TrafficLights2" showValue="0" reverse="1">
        <cfvo type="percent" val="0"/>
        <cfvo type="num" val="15"/>
        <cfvo type="num" val="30"/>
      </iconSet>
    </cfRule>
  </conditionalFormatting>
  <conditionalFormatting sqref="B13">
    <cfRule type="iconSet" priority="42">
      <iconSet iconSet="3TrafficLights2" showValue="0" reverse="1">
        <cfvo type="percent" val="0"/>
        <cfvo type="num" val="15"/>
        <cfvo type="num" val="30"/>
      </iconSet>
    </cfRule>
  </conditionalFormatting>
  <conditionalFormatting sqref="B13">
    <cfRule type="iconSet" priority="44">
      <iconSet iconSet="3TrafficLights2" showValue="0" reverse="1">
        <cfvo type="percent" val="0"/>
        <cfvo type="num" val="15"/>
        <cfvo type="num" val="30"/>
      </iconSet>
    </cfRule>
  </conditionalFormatting>
  <conditionalFormatting sqref="B13">
    <cfRule type="iconSet" priority="43">
      <iconSet iconSet="3TrafficLights2" showValue="0" reverse="1">
        <cfvo type="percent" val="0"/>
        <cfvo type="num" val="15"/>
        <cfvo type="num" val="30"/>
      </iconSet>
    </cfRule>
  </conditionalFormatting>
  <conditionalFormatting sqref="B13">
    <cfRule type="iconSet" priority="41">
      <iconSet iconSet="3TrafficLights2" showValue="0" reverse="1">
        <cfvo type="percent" val="0"/>
        <cfvo type="num" val="15"/>
        <cfvo type="num" val="30"/>
      </iconSet>
    </cfRule>
  </conditionalFormatting>
  <conditionalFormatting sqref="B13">
    <cfRule type="iconSet" priority="40">
      <iconSet iconSet="3TrafficLights2" showValue="0" reverse="1">
        <cfvo type="percent" val="0"/>
        <cfvo type="num" val="15"/>
        <cfvo type="num" val="30"/>
      </iconSet>
    </cfRule>
  </conditionalFormatting>
  <conditionalFormatting sqref="B13">
    <cfRule type="iconSet" priority="39">
      <iconSet iconSet="3TrafficLights2" showValue="0" reverse="1">
        <cfvo type="percent" val="0"/>
        <cfvo type="num" val="15"/>
        <cfvo type="num" val="30"/>
      </iconSet>
    </cfRule>
  </conditionalFormatting>
  <conditionalFormatting sqref="B6">
    <cfRule type="iconSet" priority="31">
      <iconSet iconSet="3TrafficLights2" showValue="0" reverse="1">
        <cfvo type="percent" val="0"/>
        <cfvo type="num" val="15"/>
        <cfvo type="num" val="30"/>
      </iconSet>
    </cfRule>
  </conditionalFormatting>
  <conditionalFormatting sqref="B7">
    <cfRule type="iconSet" priority="30">
      <iconSet iconSet="3TrafficLights2" showValue="0" reverse="1">
        <cfvo type="percent" val="0"/>
        <cfvo type="num" val="15"/>
        <cfvo type="num" val="30"/>
      </iconSet>
    </cfRule>
  </conditionalFormatting>
  <conditionalFormatting sqref="B15">
    <cfRule type="iconSet" priority="9">
      <iconSet iconSet="3TrafficLights2" showValue="0" reverse="1">
        <cfvo type="percent" val="0"/>
        <cfvo type="num" val="15"/>
        <cfvo type="num" val="30"/>
      </iconSet>
    </cfRule>
  </conditionalFormatting>
  <conditionalFormatting sqref="B15">
    <cfRule type="iconSet" priority="8">
      <iconSet iconSet="3TrafficLights2" showValue="0" reverse="1">
        <cfvo type="percent" val="0"/>
        <cfvo type="num" val="15"/>
        <cfvo type="num" val="30"/>
      </iconSet>
    </cfRule>
  </conditionalFormatting>
  <conditionalFormatting sqref="B15">
    <cfRule type="iconSet" priority="7">
      <iconSet iconSet="3TrafficLights2" showValue="0" reverse="1">
        <cfvo type="percent" val="0"/>
        <cfvo type="num" val="15"/>
        <cfvo type="num" val="30"/>
      </iconSet>
    </cfRule>
  </conditionalFormatting>
  <conditionalFormatting sqref="B16">
    <cfRule type="iconSet" priority="1">
      <iconSet iconSet="3TrafficLights2" showValue="0" reverse="1">
        <cfvo type="percent" val="0"/>
        <cfvo type="num" val="15"/>
        <cfvo type="num" val="30"/>
      </iconSet>
    </cfRule>
  </conditionalFormatting>
  <conditionalFormatting sqref="B14">
    <cfRule type="iconSet" priority="17">
      <iconSet iconSet="3TrafficLights2" showValue="0" reverse="1">
        <cfvo type="percent" val="0"/>
        <cfvo type="num" val="15"/>
        <cfvo type="num" val="30"/>
      </iconSet>
    </cfRule>
  </conditionalFormatting>
  <conditionalFormatting sqref="B14">
    <cfRule type="iconSet" priority="16">
      <iconSet iconSet="3TrafficLights2" showValue="0" reverse="1">
        <cfvo type="percent" val="0"/>
        <cfvo type="num" val="15"/>
        <cfvo type="num" val="30"/>
      </iconSet>
    </cfRule>
  </conditionalFormatting>
  <conditionalFormatting sqref="B14">
    <cfRule type="iconSet" priority="15">
      <iconSet iconSet="3TrafficLights2" showValue="0" reverse="1">
        <cfvo type="percent" val="0"/>
        <cfvo type="num" val="15"/>
        <cfvo type="num" val="30"/>
      </iconSet>
    </cfRule>
  </conditionalFormatting>
  <conditionalFormatting sqref="B15">
    <cfRule type="iconSet" priority="14">
      <iconSet iconSet="3TrafficLights2" showValue="0" reverse="1">
        <cfvo type="percent" val="0"/>
        <cfvo type="num" val="15"/>
        <cfvo type="num" val="30"/>
      </iconSet>
    </cfRule>
  </conditionalFormatting>
  <conditionalFormatting sqref="B15">
    <cfRule type="iconSet" priority="13">
      <iconSet iconSet="3TrafficLights2" showValue="0" reverse="1">
        <cfvo type="percent" val="0"/>
        <cfvo type="num" val="15"/>
        <cfvo type="num" val="30"/>
      </iconSet>
    </cfRule>
  </conditionalFormatting>
  <conditionalFormatting sqref="B15">
    <cfRule type="iconSet" priority="12">
      <iconSet iconSet="3TrafficLights2" showValue="0" reverse="1">
        <cfvo type="percent" val="0"/>
        <cfvo type="num" val="15"/>
        <cfvo type="num" val="30"/>
      </iconSet>
    </cfRule>
  </conditionalFormatting>
  <conditionalFormatting sqref="B15">
    <cfRule type="iconSet" priority="11">
      <iconSet iconSet="3TrafficLights2" showValue="0" reverse="1">
        <cfvo type="percent" val="0"/>
        <cfvo type="num" val="15"/>
        <cfvo type="num" val="30"/>
      </iconSet>
    </cfRule>
  </conditionalFormatting>
  <conditionalFormatting sqref="B15">
    <cfRule type="iconSet" priority="10">
      <iconSet iconSet="3TrafficLights2" showValue="0" reverse="1">
        <cfvo type="percent" val="0"/>
        <cfvo type="num" val="15"/>
        <cfvo type="num" val="30"/>
      </iconSet>
    </cfRule>
  </conditionalFormatting>
  <conditionalFormatting sqref="B16">
    <cfRule type="iconSet" priority="4">
      <iconSet iconSet="3TrafficLights2" showValue="0" reverse="1">
        <cfvo type="percent" val="0"/>
        <cfvo type="num" val="15"/>
        <cfvo type="num" val="30"/>
      </iconSet>
    </cfRule>
  </conditionalFormatting>
  <conditionalFormatting sqref="B16">
    <cfRule type="iconSet" priority="6">
      <iconSet iconSet="3TrafficLights2" showValue="0" reverse="1">
        <cfvo type="percent" val="0"/>
        <cfvo type="num" val="15"/>
        <cfvo type="num" val="30"/>
      </iconSet>
    </cfRule>
  </conditionalFormatting>
  <conditionalFormatting sqref="B16">
    <cfRule type="iconSet" priority="5">
      <iconSet iconSet="3TrafficLights2" showValue="0" reverse="1">
        <cfvo type="percent" val="0"/>
        <cfvo type="num" val="15"/>
        <cfvo type="num" val="30"/>
      </iconSet>
    </cfRule>
  </conditionalFormatting>
  <conditionalFormatting sqref="B16">
    <cfRule type="iconSet" priority="3">
      <iconSet iconSet="3TrafficLights2" showValue="0" reverse="1">
        <cfvo type="percent" val="0"/>
        <cfvo type="num" val="15"/>
        <cfvo type="num" val="30"/>
      </iconSet>
    </cfRule>
  </conditionalFormatting>
  <conditionalFormatting sqref="B16">
    <cfRule type="iconSet" priority="2">
      <iconSet iconSet="3TrafficLights2" showValue="0" reverse="1">
        <cfvo type="percent" val="0"/>
        <cfvo type="num" val="15"/>
        <cfvo type="num" val="30"/>
      </iconSet>
    </cfRule>
  </conditionalFormatting>
  <hyperlinks>
    <hyperlink ref="A1" location="Japan!A1" display="Back"/>
  </hyperlinks>
  <pageMargins left="0.25" right="0.25" top="1" bottom="1" header="0.5" footer="0.5"/>
  <pageSetup scale="80" orientation="landscape" horizontalDpi="200" verticalDpi="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tint="0.79998168889431442"/>
  </sheetPr>
  <dimension ref="A1:AY32"/>
  <sheetViews>
    <sheetView showGridLines="0" topLeftCell="Q5" zoomScale="85" zoomScaleNormal="85" workbookViewId="0">
      <pane ySplit="2" topLeftCell="A16" activePane="bottomLeft" state="frozen"/>
      <selection activeCell="A5" sqref="A5"/>
      <selection pane="bottomLeft" activeCell="K19" sqref="K19:AF21"/>
    </sheetView>
  </sheetViews>
  <sheetFormatPr defaultColWidth="9" defaultRowHeight="12.75"/>
  <cols>
    <col min="1" max="1" width="16.375" style="9" customWidth="1"/>
    <col min="2" max="2" width="13.5" style="9" customWidth="1"/>
    <col min="3" max="3" width="13.125" style="9" customWidth="1"/>
    <col min="4" max="5" width="11.75" style="9" customWidth="1"/>
    <col min="6" max="7" width="10.75" style="9" customWidth="1"/>
    <col min="8" max="8" width="11.5" style="9" customWidth="1"/>
    <col min="9" max="9" width="10.5" style="9" customWidth="1"/>
    <col min="10" max="10" width="1.75" style="9" customWidth="1"/>
    <col min="11" max="14" width="9.5" style="9" customWidth="1"/>
    <col min="15" max="15" width="10.375" style="9" customWidth="1"/>
    <col min="16" max="16" width="11.875" style="9" customWidth="1"/>
    <col min="17" max="17" width="9.375" style="9" customWidth="1"/>
    <col min="18" max="18" width="1.5" style="9" customWidth="1"/>
    <col min="19" max="20" width="9" style="9" customWidth="1"/>
    <col min="21" max="22" width="10" style="9" customWidth="1"/>
    <col min="23" max="23" width="11" style="9" customWidth="1"/>
    <col min="24" max="24" width="11.25" style="9" customWidth="1"/>
    <col min="25" max="25" width="11.875" style="9" customWidth="1"/>
    <col min="26" max="26" width="11.25" style="9" customWidth="1"/>
    <col min="27" max="27" width="12.125" style="9" customWidth="1"/>
    <col min="28" max="28" width="12.375" style="9" customWidth="1"/>
    <col min="29" max="29" width="12.125" style="9" customWidth="1"/>
    <col min="30" max="30" width="12" style="9" customWidth="1"/>
    <col min="31" max="31" width="12.875" style="9" customWidth="1"/>
    <col min="32" max="32" width="8.25" style="148" customWidth="1"/>
    <col min="33" max="33" width="1.125" style="150" customWidth="1"/>
    <col min="34" max="34" width="32.5" style="70" customWidth="1"/>
    <col min="35" max="35" width="32.5" style="9" customWidth="1"/>
    <col min="36" max="36" width="13.375" style="9" customWidth="1"/>
    <col min="37" max="38" width="11.5" style="242" customWidth="1"/>
    <col min="39" max="40" width="18.5" style="25" customWidth="1"/>
    <col min="41" max="41" width="1.375" style="83" customWidth="1"/>
    <col min="42" max="44" width="9" style="9" hidden="1" customWidth="1"/>
    <col min="45" max="45" width="10.375" style="9" hidden="1" customWidth="1"/>
    <col min="46" max="46" width="10" style="9" hidden="1" customWidth="1"/>
    <col min="47" max="48" width="9" style="9" customWidth="1"/>
    <col min="49" max="49" width="10.375" style="9" customWidth="1"/>
    <col min="50" max="16384" width="9" style="9"/>
  </cols>
  <sheetData>
    <row r="1" spans="1:46" ht="19.5">
      <c r="A1" s="500"/>
    </row>
    <row r="2" spans="1:46" ht="20.25" thickBot="1">
      <c r="A2" s="500" t="s">
        <v>285</v>
      </c>
    </row>
    <row r="3" spans="1:46" s="23" customFormat="1" ht="20.25" thickBot="1">
      <c r="A3" s="499" t="s">
        <v>286</v>
      </c>
      <c r="K3" s="1928" t="s">
        <v>23</v>
      </c>
      <c r="L3" s="1929"/>
      <c r="M3" s="1929"/>
      <c r="N3" s="1929"/>
      <c r="O3" s="1929"/>
      <c r="P3" s="1929"/>
      <c r="Q3" s="1930"/>
      <c r="S3" s="1931" t="s">
        <v>366</v>
      </c>
      <c r="T3" s="1932"/>
      <c r="U3" s="1932"/>
      <c r="V3" s="1932"/>
      <c r="W3" s="1932"/>
      <c r="X3" s="1932"/>
      <c r="Y3" s="1932"/>
      <c r="Z3" s="1932"/>
      <c r="AA3" s="1932"/>
      <c r="AB3" s="1932"/>
      <c r="AC3" s="1932"/>
      <c r="AD3" s="1932"/>
      <c r="AE3" s="1932"/>
      <c r="AF3" s="1933"/>
      <c r="AG3" s="175"/>
      <c r="AH3" s="1934" t="s">
        <v>62</v>
      </c>
      <c r="AI3" s="1935"/>
      <c r="AJ3" s="1935"/>
      <c r="AK3" s="1935"/>
      <c r="AL3" s="1935"/>
      <c r="AM3" s="1935"/>
      <c r="AN3" s="1936"/>
      <c r="AO3" s="170"/>
      <c r="AP3" s="1921" t="s">
        <v>63</v>
      </c>
      <c r="AQ3" s="1922"/>
      <c r="AR3" s="1922"/>
      <c r="AS3" s="1922"/>
      <c r="AT3" s="1923"/>
    </row>
    <row r="4" spans="1:46" ht="16.5" thickBot="1">
      <c r="A4" s="10"/>
      <c r="B4" s="10" t="s">
        <v>35</v>
      </c>
      <c r="C4" s="10"/>
      <c r="D4" s="10"/>
      <c r="E4" s="10"/>
      <c r="F4" s="10"/>
      <c r="G4" s="10"/>
      <c r="H4" s="10"/>
      <c r="I4" s="10"/>
      <c r="J4" s="10"/>
      <c r="K4" s="10"/>
      <c r="L4" s="10"/>
      <c r="M4" s="10"/>
      <c r="N4" s="10"/>
      <c r="O4" s="10"/>
      <c r="P4" s="10"/>
      <c r="Q4" s="10"/>
      <c r="R4" s="10"/>
      <c r="S4" s="10"/>
      <c r="T4" s="10"/>
      <c r="U4" s="10"/>
      <c r="V4" s="10"/>
      <c r="W4" s="10"/>
      <c r="X4" s="10"/>
      <c r="Y4" s="10"/>
      <c r="Z4" s="10" t="s">
        <v>35</v>
      </c>
      <c r="AA4" s="10"/>
      <c r="AB4" s="10"/>
      <c r="AC4" s="10"/>
      <c r="AD4" s="10"/>
      <c r="AE4" s="10" t="s">
        <v>35</v>
      </c>
      <c r="AF4" s="149"/>
      <c r="AG4" s="176"/>
      <c r="AH4" s="2"/>
      <c r="AI4" s="10"/>
      <c r="AJ4" s="10"/>
      <c r="AK4" s="243"/>
      <c r="AL4" s="243"/>
      <c r="AM4" s="26"/>
      <c r="AP4" s="170" t="s">
        <v>35</v>
      </c>
      <c r="AQ4" s="170"/>
      <c r="AR4" s="170" t="s">
        <v>35</v>
      </c>
      <c r="AS4" s="10"/>
      <c r="AT4" s="10"/>
    </row>
    <row r="5" spans="1:46" ht="17.25" thickTop="1" thickBot="1">
      <c r="A5" s="10" t="s">
        <v>35</v>
      </c>
      <c r="B5" s="10"/>
      <c r="C5" s="10"/>
      <c r="D5" s="10"/>
      <c r="E5" s="10"/>
      <c r="F5" s="10"/>
      <c r="G5" s="10"/>
      <c r="H5" s="10"/>
      <c r="I5" s="10"/>
      <c r="J5" s="10"/>
      <c r="K5" s="10" t="s">
        <v>67</v>
      </c>
      <c r="L5" s="10" t="s">
        <v>68</v>
      </c>
      <c r="M5" s="10" t="s">
        <v>69</v>
      </c>
      <c r="N5" s="10" t="s">
        <v>70</v>
      </c>
      <c r="O5" s="119"/>
      <c r="P5" s="10"/>
      <c r="Q5" s="10"/>
      <c r="R5" s="10"/>
      <c r="S5" s="10" t="s">
        <v>50</v>
      </c>
      <c r="T5" s="10" t="s">
        <v>47</v>
      </c>
      <c r="U5" s="111" t="s">
        <v>49</v>
      </c>
      <c r="V5" s="126" t="s">
        <v>48</v>
      </c>
      <c r="W5" s="10" t="s">
        <v>51</v>
      </c>
      <c r="X5" s="10" t="s">
        <v>61</v>
      </c>
      <c r="Y5" s="10" t="s">
        <v>111</v>
      </c>
      <c r="Z5" s="10" t="s">
        <v>102</v>
      </c>
      <c r="AA5" s="10" t="s">
        <v>131</v>
      </c>
      <c r="AB5" s="10" t="s">
        <v>130</v>
      </c>
      <c r="AC5" s="106" t="s">
        <v>103</v>
      </c>
      <c r="AD5" s="106" t="s">
        <v>104</v>
      </c>
      <c r="AE5" s="106" t="s">
        <v>105</v>
      </c>
      <c r="AF5" s="153"/>
      <c r="AG5" s="174"/>
      <c r="AH5" s="2"/>
      <c r="AI5" s="10"/>
      <c r="AJ5" s="10"/>
      <c r="AK5" s="243"/>
      <c r="AL5" s="243"/>
      <c r="AM5" s="1924" t="s">
        <v>24</v>
      </c>
      <c r="AN5" s="1925"/>
      <c r="AO5" s="171"/>
      <c r="AP5" s="216" t="s">
        <v>13</v>
      </c>
      <c r="AQ5" s="215"/>
      <c r="AR5" s="217"/>
      <c r="AS5" s="10"/>
      <c r="AT5" s="10"/>
    </row>
    <row r="6" spans="1:46" s="7" customFormat="1" ht="90" thickBot="1">
      <c r="A6" s="5" t="s">
        <v>2</v>
      </c>
      <c r="B6" s="6" t="s">
        <v>370</v>
      </c>
      <c r="C6" s="6" t="s">
        <v>46</v>
      </c>
      <c r="D6" s="6" t="s">
        <v>4</v>
      </c>
      <c r="E6" s="6" t="s">
        <v>289</v>
      </c>
      <c r="F6" s="6" t="s">
        <v>5</v>
      </c>
      <c r="G6" s="6" t="s">
        <v>417</v>
      </c>
      <c r="H6" s="6" t="s">
        <v>6</v>
      </c>
      <c r="I6" s="18" t="s">
        <v>7</v>
      </c>
      <c r="J6" s="16"/>
      <c r="K6" s="117" t="str">
        <f>'Countdown Summary'!I6</f>
        <v>Booking  for 
Q116</v>
      </c>
      <c r="L6" s="118" t="str">
        <f>'Countdown Summary'!J6</f>
        <v>Booking  for 
Q216</v>
      </c>
      <c r="M6" s="118" t="str">
        <f>'Countdown Summary'!K6</f>
        <v>Booking  for 
Q316</v>
      </c>
      <c r="N6" s="118" t="str">
        <f>'Countdown Summary'!L6</f>
        <v>Booking  for 
Q416</v>
      </c>
      <c r="O6" s="120" t="s">
        <v>71</v>
      </c>
      <c r="P6" s="14" t="s">
        <v>20</v>
      </c>
      <c r="Q6" s="22" t="s">
        <v>21</v>
      </c>
      <c r="R6" s="16"/>
      <c r="S6" s="12" t="s">
        <v>366</v>
      </c>
      <c r="T6" s="98" t="s">
        <v>45</v>
      </c>
      <c r="U6" s="124" t="s">
        <v>60</v>
      </c>
      <c r="V6" s="125" t="s">
        <v>379</v>
      </c>
      <c r="W6" s="209" t="s">
        <v>145</v>
      </c>
      <c r="X6" s="222" t="s">
        <v>112</v>
      </c>
      <c r="Y6" s="237" t="s">
        <v>129</v>
      </c>
      <c r="Z6" s="224" t="s">
        <v>128</v>
      </c>
      <c r="AA6" s="223" t="s">
        <v>132</v>
      </c>
      <c r="AB6" s="224" t="s">
        <v>133</v>
      </c>
      <c r="AC6" s="63" t="s">
        <v>374</v>
      </c>
      <c r="AD6" s="63" t="s">
        <v>372</v>
      </c>
      <c r="AE6" s="63" t="s">
        <v>375</v>
      </c>
      <c r="AF6" s="154" t="s">
        <v>380</v>
      </c>
      <c r="AG6" s="179"/>
      <c r="AH6" s="253" t="s">
        <v>150</v>
      </c>
      <c r="AI6" s="253" t="s">
        <v>151</v>
      </c>
      <c r="AJ6" s="253" t="s">
        <v>152</v>
      </c>
      <c r="AK6" s="255" t="s">
        <v>153</v>
      </c>
      <c r="AL6" s="254" t="s">
        <v>157</v>
      </c>
      <c r="AM6" s="27" t="s">
        <v>308</v>
      </c>
      <c r="AN6" s="42" t="s">
        <v>26</v>
      </c>
      <c r="AO6" s="172"/>
      <c r="AP6" s="218" t="str">
        <f>'Countdown Summary'!AN6</f>
        <v>FCST
Q212</v>
      </c>
      <c r="AQ6" s="219" t="str">
        <f>'Countdown Summary'!AO6</f>
        <v>Funnel
Q212</v>
      </c>
      <c r="AR6" s="220" t="str">
        <f>'Countdown Summary'!AP6</f>
        <v>AOP
Q212</v>
      </c>
      <c r="AS6" s="14" t="s">
        <v>52</v>
      </c>
      <c r="AT6" s="13" t="s">
        <v>53</v>
      </c>
    </row>
    <row r="7" spans="1:46" s="1445" customFormat="1" ht="67.5" customHeight="1">
      <c r="A7" s="1500"/>
      <c r="B7" s="1404"/>
      <c r="C7" s="1405"/>
      <c r="D7" s="1404"/>
      <c r="E7" s="1406"/>
      <c r="F7" s="1407"/>
      <c r="G7" s="1407"/>
      <c r="H7" s="1408"/>
      <c r="I7" s="1409"/>
      <c r="J7" s="1431"/>
      <c r="K7" s="1432"/>
      <c r="L7" s="1354"/>
      <c r="M7" s="1354"/>
      <c r="N7" s="1354"/>
      <c r="O7" s="1482"/>
      <c r="P7" s="1410"/>
      <c r="Q7" s="1411"/>
      <c r="R7" s="1431"/>
      <c r="S7" s="1433"/>
      <c r="T7" s="1389"/>
      <c r="U7" s="1389"/>
      <c r="V7" s="1483"/>
      <c r="W7" s="1434"/>
      <c r="X7" s="1552"/>
      <c r="Y7" s="1435"/>
      <c r="Z7" s="1553"/>
      <c r="AA7" s="1554"/>
      <c r="AB7" s="1553"/>
      <c r="AC7" s="1436"/>
      <c r="AD7" s="1436"/>
      <c r="AE7" s="1436"/>
      <c r="AF7" s="1437"/>
      <c r="AG7" s="1869"/>
      <c r="AH7" s="1412"/>
      <c r="AI7" s="1555"/>
      <c r="AJ7" s="1414"/>
      <c r="AK7" s="1439"/>
      <c r="AL7" s="1440"/>
      <c r="AM7" s="1441"/>
      <c r="AN7" s="1418"/>
      <c r="AO7" s="1442"/>
      <c r="AP7" s="1484"/>
      <c r="AQ7" s="1443"/>
      <c r="AR7" s="1444"/>
      <c r="AS7" s="1422"/>
      <c r="AT7" s="1467"/>
    </row>
    <row r="8" spans="1:46" s="1445" customFormat="1">
      <c r="A8" s="1868"/>
      <c r="B8" s="1426"/>
      <c r="C8" s="1427"/>
      <c r="D8" s="1426"/>
      <c r="E8" s="1406"/>
      <c r="F8" s="1428"/>
      <c r="G8" s="1428"/>
      <c r="H8" s="1429"/>
      <c r="I8" s="1430"/>
      <c r="J8" s="1431"/>
      <c r="K8" s="1432"/>
      <c r="L8" s="1354"/>
      <c r="M8" s="1354"/>
      <c r="N8" s="1354"/>
      <c r="O8" s="1482"/>
      <c r="P8" s="1406"/>
      <c r="Q8" s="1424"/>
      <c r="R8" s="1431"/>
      <c r="S8" s="1433"/>
      <c r="T8" s="1389"/>
      <c r="U8" s="1389"/>
      <c r="V8" s="1483"/>
      <c r="W8" s="1434"/>
      <c r="X8" s="1552"/>
      <c r="Y8" s="1435"/>
      <c r="Z8" s="1553"/>
      <c r="AA8" s="1556"/>
      <c r="AB8" s="1553"/>
      <c r="AC8" s="1436"/>
      <c r="AD8" s="1436"/>
      <c r="AE8" s="1436"/>
      <c r="AF8" s="1437"/>
      <c r="AG8" s="1869"/>
      <c r="AH8" s="1412"/>
      <c r="AI8" s="1555"/>
      <c r="AJ8" s="1414"/>
      <c r="AK8" s="1439"/>
      <c r="AL8" s="1440"/>
      <c r="AM8" s="1441"/>
      <c r="AN8" s="1418"/>
      <c r="AO8" s="1442"/>
      <c r="AP8" s="1484"/>
      <c r="AQ8" s="1443"/>
      <c r="AR8" s="1444"/>
      <c r="AS8" s="1422"/>
      <c r="AT8" s="1467"/>
    </row>
    <row r="9" spans="1:46" s="1445" customFormat="1" ht="67.5" customHeight="1">
      <c r="A9" s="1438"/>
      <c r="B9" s="1404"/>
      <c r="C9" s="1405"/>
      <c r="D9" s="1404"/>
      <c r="E9" s="1406"/>
      <c r="F9" s="1407"/>
      <c r="G9" s="1407"/>
      <c r="H9" s="1408"/>
      <c r="I9" s="1430"/>
      <c r="J9" s="1431"/>
      <c r="K9" s="1432"/>
      <c r="L9" s="1354"/>
      <c r="M9" s="1354"/>
      <c r="N9" s="1354"/>
      <c r="O9" s="1482"/>
      <c r="P9" s="1410"/>
      <c r="Q9" s="1411"/>
      <c r="R9" s="1431"/>
      <c r="S9" s="1433"/>
      <c r="T9" s="1389"/>
      <c r="U9" s="1389"/>
      <c r="V9" s="1483"/>
      <c r="W9" s="1434"/>
      <c r="X9" s="1552"/>
      <c r="Y9" s="1435"/>
      <c r="Z9" s="1553"/>
      <c r="AA9" s="1554"/>
      <c r="AB9" s="1553"/>
      <c r="AC9" s="1436"/>
      <c r="AD9" s="1436"/>
      <c r="AE9" s="1436"/>
      <c r="AF9" s="1437"/>
      <c r="AG9" s="1869"/>
      <c r="AH9" s="1412"/>
      <c r="AI9" s="1481"/>
      <c r="AJ9" s="1414"/>
      <c r="AK9" s="1439"/>
      <c r="AL9" s="1440"/>
      <c r="AM9" s="1441"/>
      <c r="AN9" s="1418"/>
      <c r="AO9" s="1442"/>
      <c r="AP9" s="1484"/>
      <c r="AQ9" s="1443"/>
      <c r="AR9" s="1444"/>
      <c r="AS9" s="1422"/>
      <c r="AT9" s="1467"/>
    </row>
    <row r="10" spans="1:46" s="1445" customFormat="1" ht="67.5" customHeight="1">
      <c r="A10" s="1438"/>
      <c r="B10" s="1404"/>
      <c r="C10" s="1405"/>
      <c r="D10" s="1404"/>
      <c r="E10" s="1406"/>
      <c r="F10" s="1407"/>
      <c r="G10" s="1407"/>
      <c r="H10" s="1408"/>
      <c r="I10" s="1430"/>
      <c r="J10" s="1431"/>
      <c r="K10" s="1432"/>
      <c r="L10" s="1354"/>
      <c r="M10" s="1354"/>
      <c r="N10" s="1354"/>
      <c r="O10" s="1482"/>
      <c r="P10" s="1410"/>
      <c r="Q10" s="1411"/>
      <c r="R10" s="1431"/>
      <c r="S10" s="1433"/>
      <c r="T10" s="1389"/>
      <c r="U10" s="1389"/>
      <c r="V10" s="1483"/>
      <c r="W10" s="1434"/>
      <c r="X10" s="1552"/>
      <c r="Y10" s="1435"/>
      <c r="Z10" s="1553"/>
      <c r="AA10" s="1554"/>
      <c r="AB10" s="1553"/>
      <c r="AC10" s="1436"/>
      <c r="AD10" s="1436"/>
      <c r="AE10" s="1436"/>
      <c r="AF10" s="1437"/>
      <c r="AG10" s="1869"/>
      <c r="AH10" s="1412"/>
      <c r="AI10" s="1555"/>
      <c r="AJ10" s="1414"/>
      <c r="AK10" s="1439"/>
      <c r="AL10" s="1440"/>
      <c r="AM10" s="1441"/>
      <c r="AN10" s="1418"/>
      <c r="AO10" s="1442"/>
      <c r="AP10" s="1484"/>
      <c r="AQ10" s="1443"/>
      <c r="AR10" s="1444"/>
      <c r="AS10" s="1422"/>
      <c r="AT10" s="1467"/>
    </row>
    <row r="11" spans="1:46" s="1570" customFormat="1" ht="67.5" customHeight="1">
      <c r="A11" s="1593"/>
      <c r="B11" s="1587"/>
      <c r="C11" s="1588"/>
      <c r="D11" s="1587"/>
      <c r="E11" s="1425"/>
      <c r="F11" s="1571"/>
      <c r="G11" s="1571"/>
      <c r="H11" s="1572"/>
      <c r="I11" s="1557"/>
      <c r="J11" s="1326"/>
      <c r="K11" s="1446"/>
      <c r="L11" s="1447"/>
      <c r="M11" s="1447"/>
      <c r="N11" s="1447"/>
      <c r="O11" s="1475"/>
      <c r="P11" s="1425"/>
      <c r="Q11" s="1573"/>
      <c r="R11" s="1326"/>
      <c r="S11" s="1448"/>
      <c r="T11" s="1449"/>
      <c r="U11" s="1449"/>
      <c r="V11" s="1474"/>
      <c r="W11" s="1450"/>
      <c r="X11" s="1455"/>
      <c r="Y11" s="1451"/>
      <c r="Z11" s="1456"/>
      <c r="AA11" s="1468"/>
      <c r="AB11" s="1456"/>
      <c r="AC11" s="1332"/>
      <c r="AD11" s="1332"/>
      <c r="AE11" s="1332"/>
      <c r="AF11" s="1333"/>
      <c r="AG11" s="1870"/>
      <c r="AH11" s="1558"/>
      <c r="AI11" s="1481"/>
      <c r="AJ11" s="1559"/>
      <c r="AK11" s="1560"/>
      <c r="AL11" s="1561"/>
      <c r="AM11" s="1562"/>
      <c r="AN11" s="1563"/>
      <c r="AO11" s="1564"/>
      <c r="AP11" s="1565"/>
      <c r="AQ11" s="1566"/>
      <c r="AR11" s="1567"/>
      <c r="AS11" s="1568"/>
      <c r="AT11" s="1569"/>
    </row>
    <row r="12" spans="1:46" s="1445" customFormat="1" ht="87.75" customHeight="1">
      <c r="A12" s="1403"/>
      <c r="B12" s="1426"/>
      <c r="C12" s="1427"/>
      <c r="D12" s="1426"/>
      <c r="E12" s="1406"/>
      <c r="F12" s="1428"/>
      <c r="G12" s="1428"/>
      <c r="H12" s="1429"/>
      <c r="I12" s="1430"/>
      <c r="J12" s="1431"/>
      <c r="K12" s="1432"/>
      <c r="L12" s="1354"/>
      <c r="M12" s="1354"/>
      <c r="N12" s="1354"/>
      <c r="O12" s="1482"/>
      <c r="P12" s="1406"/>
      <c r="Q12" s="1424"/>
      <c r="R12" s="1431"/>
      <c r="S12" s="1433"/>
      <c r="T12" s="1389"/>
      <c r="U12" s="1389"/>
      <c r="V12" s="1483"/>
      <c r="W12" s="1434"/>
      <c r="X12" s="1552"/>
      <c r="Y12" s="1435"/>
      <c r="Z12" s="1553"/>
      <c r="AA12" s="1556"/>
      <c r="AB12" s="1553"/>
      <c r="AC12" s="1436"/>
      <c r="AD12" s="1436"/>
      <c r="AE12" s="1436"/>
      <c r="AF12" s="1437"/>
      <c r="AG12" s="1869"/>
      <c r="AH12" s="1412"/>
      <c r="AI12" s="1555"/>
      <c r="AJ12" s="1414"/>
      <c r="AK12" s="1439"/>
      <c r="AL12" s="1440"/>
      <c r="AM12" s="1441"/>
      <c r="AN12" s="1418"/>
      <c r="AO12" s="1442"/>
      <c r="AP12" s="1484"/>
      <c r="AQ12" s="1443"/>
      <c r="AR12" s="1444"/>
      <c r="AS12" s="1422"/>
      <c r="AT12" s="1467"/>
    </row>
    <row r="13" spans="1:46" s="1445" customFormat="1" ht="87.75" customHeight="1">
      <c r="A13" s="1871"/>
      <c r="B13" s="1426"/>
      <c r="C13" s="1427"/>
      <c r="D13" s="1426"/>
      <c r="E13" s="1406"/>
      <c r="F13" s="1428"/>
      <c r="G13" s="1428"/>
      <c r="H13" s="1429"/>
      <c r="I13" s="1430"/>
      <c r="J13" s="1431"/>
      <c r="K13" s="1432"/>
      <c r="L13" s="1354"/>
      <c r="M13" s="1354"/>
      <c r="N13" s="1354"/>
      <c r="O13" s="1482"/>
      <c r="P13" s="1406"/>
      <c r="Q13" s="1424"/>
      <c r="R13" s="1431"/>
      <c r="S13" s="1433"/>
      <c r="T13" s="1389"/>
      <c r="U13" s="1389"/>
      <c r="V13" s="1483"/>
      <c r="W13" s="1434"/>
      <c r="X13" s="1552"/>
      <c r="Y13" s="1435"/>
      <c r="Z13" s="1553"/>
      <c r="AA13" s="1556"/>
      <c r="AB13" s="1553"/>
      <c r="AC13" s="1436"/>
      <c r="AD13" s="1436"/>
      <c r="AE13" s="1436"/>
      <c r="AF13" s="1437"/>
      <c r="AG13" s="1869"/>
      <c r="AH13" s="1412"/>
      <c r="AI13" s="1555"/>
      <c r="AJ13" s="1414"/>
      <c r="AK13" s="1439"/>
      <c r="AL13" s="1440"/>
      <c r="AM13" s="1441"/>
      <c r="AN13" s="1418"/>
      <c r="AO13" s="1442"/>
      <c r="AP13" s="1484"/>
      <c r="AQ13" s="1443"/>
      <c r="AR13" s="1444"/>
      <c r="AS13" s="1422"/>
      <c r="AT13" s="1467"/>
    </row>
    <row r="14" spans="1:46" s="1570" customFormat="1" ht="87.75" customHeight="1">
      <c r="A14" s="1781"/>
      <c r="B14" s="1587"/>
      <c r="C14" s="1588"/>
      <c r="D14" s="1587"/>
      <c r="E14" s="1425"/>
      <c r="F14" s="1571"/>
      <c r="G14" s="1571"/>
      <c r="H14" s="1572"/>
      <c r="I14" s="1557"/>
      <c r="J14" s="1326"/>
      <c r="K14" s="1446"/>
      <c r="L14" s="1447"/>
      <c r="M14" s="1447"/>
      <c r="N14" s="1447"/>
      <c r="O14" s="1475"/>
      <c r="P14" s="1425"/>
      <c r="Q14" s="1573"/>
      <c r="R14" s="1326"/>
      <c r="S14" s="1448"/>
      <c r="T14" s="1449"/>
      <c r="U14" s="1449"/>
      <c r="V14" s="1474"/>
      <c r="W14" s="1450"/>
      <c r="X14" s="1455"/>
      <c r="Y14" s="1451"/>
      <c r="Z14" s="1456"/>
      <c r="AA14" s="1468"/>
      <c r="AB14" s="1456"/>
      <c r="AC14" s="1332"/>
      <c r="AD14" s="1332"/>
      <c r="AE14" s="1332"/>
      <c r="AF14" s="1333"/>
      <c r="AG14" s="1870"/>
      <c r="AH14" s="1558"/>
      <c r="AI14" s="1481"/>
      <c r="AJ14" s="1559"/>
      <c r="AK14" s="1560"/>
      <c r="AL14" s="1561"/>
      <c r="AM14" s="1562"/>
      <c r="AN14" s="1563"/>
      <c r="AO14" s="1564"/>
      <c r="AP14" s="1565"/>
      <c r="AQ14" s="1566"/>
      <c r="AR14" s="1567"/>
      <c r="AS14" s="1568"/>
      <c r="AT14" s="1569"/>
    </row>
    <row r="15" spans="1:46" s="1570" customFormat="1" ht="81.75" customHeight="1">
      <c r="A15" s="1589"/>
      <c r="B15" s="1587"/>
      <c r="C15" s="1588"/>
      <c r="D15" s="1587"/>
      <c r="E15" s="1425"/>
      <c r="F15" s="1571"/>
      <c r="G15" s="1571"/>
      <c r="H15" s="1572"/>
      <c r="I15" s="1557"/>
      <c r="J15" s="1326"/>
      <c r="K15" s="1654"/>
      <c r="L15" s="1655"/>
      <c r="M15" s="1655"/>
      <c r="N15" s="1655"/>
      <c r="O15" s="1656"/>
      <c r="P15" s="1425"/>
      <c r="Q15" s="1573"/>
      <c r="R15" s="1326"/>
      <c r="S15" s="1448"/>
      <c r="T15" s="1449"/>
      <c r="U15" s="1449"/>
      <c r="V15" s="1474"/>
      <c r="W15" s="1450"/>
      <c r="X15" s="1455"/>
      <c r="Y15" s="1451"/>
      <c r="Z15" s="1456"/>
      <c r="AA15" s="1468"/>
      <c r="AB15" s="1456"/>
      <c r="AC15" s="1332"/>
      <c r="AD15" s="1332"/>
      <c r="AE15" s="1332"/>
      <c r="AF15" s="1333"/>
      <c r="AG15" s="1870"/>
      <c r="AH15" s="1657"/>
      <c r="AI15" s="1658"/>
      <c r="AJ15" s="1659"/>
      <c r="AK15" s="1660"/>
      <c r="AL15" s="1561"/>
      <c r="AM15" s="1562"/>
      <c r="AN15" s="1563"/>
      <c r="AO15" s="1564"/>
      <c r="AP15" s="1565"/>
      <c r="AQ15" s="1566"/>
      <c r="AR15" s="1567"/>
      <c r="AS15" s="1568"/>
      <c r="AT15" s="1569"/>
    </row>
    <row r="16" spans="1:46" s="1570" customFormat="1" ht="81.75" customHeight="1">
      <c r="A16" s="1589"/>
      <c r="B16" s="1587"/>
      <c r="C16" s="1588"/>
      <c r="D16" s="1587"/>
      <c r="E16" s="1425"/>
      <c r="F16" s="1571"/>
      <c r="G16" s="1571"/>
      <c r="H16" s="1572"/>
      <c r="I16" s="1557"/>
      <c r="J16" s="1326"/>
      <c r="K16" s="1654"/>
      <c r="L16" s="1655"/>
      <c r="M16" s="1655"/>
      <c r="N16" s="1655"/>
      <c r="O16" s="1656"/>
      <c r="P16" s="1425"/>
      <c r="Q16" s="1573"/>
      <c r="R16" s="1326"/>
      <c r="S16" s="1448"/>
      <c r="T16" s="1449"/>
      <c r="U16" s="1449"/>
      <c r="V16" s="1474"/>
      <c r="W16" s="1450"/>
      <c r="X16" s="1455"/>
      <c r="Y16" s="1451"/>
      <c r="Z16" s="1456"/>
      <c r="AA16" s="1468"/>
      <c r="AB16" s="1456"/>
      <c r="AC16" s="1332"/>
      <c r="AD16" s="1332"/>
      <c r="AE16" s="1332"/>
      <c r="AF16" s="1333"/>
      <c r="AG16" s="1870"/>
      <c r="AH16" s="1657"/>
      <c r="AI16" s="1658"/>
      <c r="AJ16" s="1659"/>
      <c r="AK16" s="1660"/>
      <c r="AL16" s="1561"/>
      <c r="AM16" s="1562"/>
      <c r="AN16" s="1563"/>
      <c r="AO16" s="1564"/>
      <c r="AP16" s="1565"/>
      <c r="AQ16" s="1566"/>
      <c r="AR16" s="1567"/>
      <c r="AS16" s="1661"/>
      <c r="AT16" s="1872"/>
    </row>
    <row r="17" spans="1:51" s="1423" customFormat="1" ht="13.5" thickBot="1">
      <c r="A17" s="1458"/>
      <c r="B17" s="1426"/>
      <c r="C17" s="1427"/>
      <c r="D17" s="1426"/>
      <c r="E17" s="1406"/>
      <c r="F17" s="1428"/>
      <c r="G17" s="1428"/>
      <c r="H17" s="1429"/>
      <c r="I17" s="1430"/>
      <c r="J17" s="1326"/>
      <c r="K17" s="1446"/>
      <c r="L17" s="1447"/>
      <c r="M17" s="1447"/>
      <c r="N17" s="1447"/>
      <c r="O17" s="1460"/>
      <c r="P17" s="1425"/>
      <c r="Q17" s="1424"/>
      <c r="R17" s="1326"/>
      <c r="S17" s="1448"/>
      <c r="T17" s="1449"/>
      <c r="U17" s="1449"/>
      <c r="V17" s="1473"/>
      <c r="W17" s="1450"/>
      <c r="X17" s="1455"/>
      <c r="Y17" s="1451"/>
      <c r="Z17" s="1456"/>
      <c r="AA17" s="1468"/>
      <c r="AB17" s="1456"/>
      <c r="AC17" s="1332"/>
      <c r="AD17" s="1332"/>
      <c r="AE17" s="1332"/>
      <c r="AF17" s="1333"/>
      <c r="AG17" s="1457"/>
      <c r="AH17" s="1412"/>
      <c r="AI17" s="1413"/>
      <c r="AJ17" s="1414"/>
      <c r="AK17" s="1415"/>
      <c r="AL17" s="1416"/>
      <c r="AM17" s="1417"/>
      <c r="AN17" s="1418"/>
      <c r="AO17" s="1419"/>
      <c r="AP17" s="1466"/>
      <c r="AQ17" s="1420"/>
      <c r="AR17" s="1421"/>
      <c r="AS17" s="1422"/>
      <c r="AT17" s="1467"/>
    </row>
    <row r="18" spans="1:51" s="8" customFormat="1" ht="29.25" customHeight="1" thickBot="1">
      <c r="A18" s="19" t="s">
        <v>12</v>
      </c>
      <c r="B18" s="20"/>
      <c r="C18" s="20"/>
      <c r="D18" s="20"/>
      <c r="E18" s="20"/>
      <c r="F18" s="20"/>
      <c r="G18" s="20"/>
      <c r="H18" s="20"/>
      <c r="I18" s="21"/>
      <c r="J18" s="17"/>
      <c r="K18" s="61"/>
      <c r="L18" s="62"/>
      <c r="M18" s="62">
        <f>'WW Weekly Sales Call SUMMARY'!$C$35</f>
        <v>0</v>
      </c>
      <c r="N18" s="62"/>
      <c r="O18" s="168">
        <f>K18+L18+M18+N18</f>
        <v>0</v>
      </c>
      <c r="P18" s="58">
        <f>SUM(P7:P17)</f>
        <v>0</v>
      </c>
      <c r="Q18" s="59">
        <f>SUMIF(I7:I17, "2Q16", Q7:Q17)</f>
        <v>0</v>
      </c>
      <c r="R18" s="60"/>
      <c r="S18" s="61">
        <f>'WW Weekly Sales Call SUMMARY'!$G$35</f>
        <v>0</v>
      </c>
      <c r="T18" s="62">
        <f>'WW Weekly Sales Call SUMMARY'!$J$35</f>
        <v>0</v>
      </c>
      <c r="U18" s="62">
        <f>SUMIF('WW Weekly Sales Call SUMMARY'!A135:A144,"=KR",'WW Weekly Sales Call SUMMARY'!F135:F144)</f>
        <v>0</v>
      </c>
      <c r="V18" s="127">
        <f>S18+T18+U18</f>
        <v>0</v>
      </c>
      <c r="W18" s="121">
        <f t="shared" ref="W18:AB18" si="0">SUM(W7:W17)</f>
        <v>0</v>
      </c>
      <c r="X18" s="1231">
        <f t="shared" si="0"/>
        <v>0</v>
      </c>
      <c r="Y18" s="1232">
        <f t="shared" si="0"/>
        <v>0</v>
      </c>
      <c r="Z18" s="121">
        <f t="shared" si="0"/>
        <v>0</v>
      </c>
      <c r="AA18" s="121">
        <f t="shared" si="0"/>
        <v>0</v>
      </c>
      <c r="AB18" s="121">
        <f t="shared" si="0"/>
        <v>0</v>
      </c>
      <c r="AC18" s="108">
        <f>V18+W18+X18</f>
        <v>0</v>
      </c>
      <c r="AD18" s="108">
        <f>V18+W18+Y18+AA18</f>
        <v>0</v>
      </c>
      <c r="AE18" s="64">
        <f>V18+W18+X18+Y18+Z18+AA18+AB18</f>
        <v>0</v>
      </c>
      <c r="AF18" s="155">
        <f>IF(S18&gt;0,O18/S18,0)</f>
        <v>0</v>
      </c>
      <c r="AG18" s="180"/>
      <c r="AH18" s="249"/>
      <c r="AI18" s="267"/>
      <c r="AJ18" s="274"/>
      <c r="AK18" s="256"/>
      <c r="AL18" s="252"/>
      <c r="AM18" s="251"/>
      <c r="AN18" s="250"/>
      <c r="AO18" s="83"/>
      <c r="AP18" s="156"/>
      <c r="AQ18" s="213"/>
      <c r="AR18" s="157"/>
      <c r="AS18" s="68">
        <f>V18-AP18</f>
        <v>0</v>
      </c>
      <c r="AT18" s="169">
        <f>V18-AR18</f>
        <v>0</v>
      </c>
      <c r="AW18" s="290" t="s">
        <v>167</v>
      </c>
      <c r="AX18" s="290" t="s">
        <v>376</v>
      </c>
      <c r="AY18" s="290" t="s">
        <v>168</v>
      </c>
    </row>
    <row r="19" spans="1:51" s="4" customFormat="1">
      <c r="A19" s="28" t="s">
        <v>106</v>
      </c>
      <c r="B19" s="29"/>
      <c r="C19" s="29"/>
      <c r="D19" s="29"/>
      <c r="E19" s="29"/>
      <c r="F19" s="30"/>
      <c r="G19" s="30"/>
      <c r="H19" s="31"/>
      <c r="I19" s="32"/>
      <c r="J19" s="15"/>
      <c r="K19" s="534"/>
      <c r="L19" s="532"/>
      <c r="M19" s="532"/>
      <c r="N19" s="532"/>
      <c r="O19" s="122"/>
      <c r="P19" s="43"/>
      <c r="Q19" s="44"/>
      <c r="R19" s="45"/>
      <c r="S19" s="46"/>
      <c r="T19" s="47"/>
      <c r="U19" s="1091"/>
      <c r="V19" s="128"/>
      <c r="W19" s="48"/>
      <c r="X19" s="1229"/>
      <c r="Y19" s="1230"/>
      <c r="Z19" s="50"/>
      <c r="AA19" s="49"/>
      <c r="AB19" s="50"/>
      <c r="AC19" s="107"/>
      <c r="AD19" s="107"/>
      <c r="AE19" s="107"/>
      <c r="AF19" s="188"/>
      <c r="AG19" s="181"/>
      <c r="AH19" s="80"/>
      <c r="AI19" s="266"/>
      <c r="AJ19" s="33"/>
      <c r="AK19" s="257"/>
      <c r="AL19" s="257"/>
      <c r="AM19" s="65"/>
      <c r="AN19" s="66"/>
      <c r="AO19" s="83"/>
      <c r="AP19" s="158"/>
      <c r="AQ19" s="211"/>
      <c r="AR19" s="100"/>
      <c r="AS19" s="48"/>
      <c r="AT19" s="49"/>
      <c r="AV19" s="289"/>
      <c r="AW19" s="292"/>
      <c r="AX19" s="292"/>
      <c r="AY19" s="294"/>
    </row>
    <row r="20" spans="1:51" s="4" customFormat="1">
      <c r="A20" s="28" t="s">
        <v>107</v>
      </c>
      <c r="B20" s="29"/>
      <c r="C20" s="29"/>
      <c r="D20" s="29"/>
      <c r="E20" s="29"/>
      <c r="F20" s="30"/>
      <c r="G20" s="30"/>
      <c r="H20" s="31"/>
      <c r="I20" s="32"/>
      <c r="J20" s="15"/>
      <c r="K20" s="534"/>
      <c r="L20" s="532"/>
      <c r="M20" s="532"/>
      <c r="N20" s="532"/>
      <c r="O20" s="122"/>
      <c r="P20" s="43"/>
      <c r="Q20" s="44"/>
      <c r="R20" s="45"/>
      <c r="S20" s="46"/>
      <c r="T20" s="47"/>
      <c r="U20" s="1091"/>
      <c r="V20" s="128"/>
      <c r="W20" s="48"/>
      <c r="X20" s="50"/>
      <c r="Y20" s="239"/>
      <c r="Z20" s="50"/>
      <c r="AA20" s="49"/>
      <c r="AB20" s="50"/>
      <c r="AC20" s="107"/>
      <c r="AD20" s="107"/>
      <c r="AE20" s="107"/>
      <c r="AF20" s="188"/>
      <c r="AG20" s="181"/>
      <c r="AH20" s="80"/>
      <c r="AI20" s="266"/>
      <c r="AJ20" s="33"/>
      <c r="AK20" s="257"/>
      <c r="AL20" s="257"/>
      <c r="AM20" s="65"/>
      <c r="AN20" s="66"/>
      <c r="AO20" s="83"/>
      <c r="AP20" s="158"/>
      <c r="AQ20" s="211"/>
      <c r="AR20" s="100"/>
      <c r="AS20" s="48"/>
      <c r="AT20" s="49"/>
      <c r="AV20" s="289"/>
      <c r="AW20" s="292"/>
      <c r="AX20" s="292"/>
      <c r="AY20" s="294"/>
    </row>
    <row r="21" spans="1:51" s="4" customFormat="1">
      <c r="A21" s="28" t="s">
        <v>108</v>
      </c>
      <c r="B21" s="29"/>
      <c r="C21" s="29"/>
      <c r="D21" s="29"/>
      <c r="E21" s="29"/>
      <c r="F21" s="30"/>
      <c r="G21" s="30"/>
      <c r="H21" s="31"/>
      <c r="I21" s="32"/>
      <c r="J21" s="15"/>
      <c r="K21" s="534"/>
      <c r="L21" s="532"/>
      <c r="M21" s="532"/>
      <c r="N21" s="532"/>
      <c r="O21" s="122"/>
      <c r="P21" s="43"/>
      <c r="Q21" s="44"/>
      <c r="R21" s="45"/>
      <c r="S21" s="46"/>
      <c r="T21" s="47"/>
      <c r="U21" s="1091"/>
      <c r="V21" s="128"/>
      <c r="W21" s="48"/>
      <c r="X21" s="50"/>
      <c r="Y21" s="239"/>
      <c r="Z21" s="50"/>
      <c r="AA21" s="49"/>
      <c r="AB21" s="50"/>
      <c r="AC21" s="107"/>
      <c r="AD21" s="107"/>
      <c r="AE21" s="107"/>
      <c r="AF21" s="188"/>
      <c r="AG21" s="181"/>
      <c r="AH21" s="80"/>
      <c r="AI21" s="266"/>
      <c r="AJ21" s="33"/>
      <c r="AK21" s="257"/>
      <c r="AL21" s="257"/>
      <c r="AM21" s="65"/>
      <c r="AN21" s="66"/>
      <c r="AO21" s="83"/>
      <c r="AP21" s="158"/>
      <c r="AQ21" s="211"/>
      <c r="AR21" s="100"/>
      <c r="AS21" s="48"/>
      <c r="AT21" s="49"/>
      <c r="AV21" s="287"/>
      <c r="AW21" s="292"/>
      <c r="AX21" s="292"/>
      <c r="AY21" s="294"/>
    </row>
    <row r="22" spans="1:51" s="4" customFormat="1">
      <c r="A22" s="28" t="s">
        <v>109</v>
      </c>
      <c r="B22" s="29"/>
      <c r="C22" s="29"/>
      <c r="D22" s="29"/>
      <c r="E22" s="29"/>
      <c r="F22" s="30"/>
      <c r="G22" s="30"/>
      <c r="H22" s="31"/>
      <c r="I22" s="32"/>
      <c r="J22" s="15"/>
      <c r="K22" s="534"/>
      <c r="L22" s="532"/>
      <c r="M22" s="532"/>
      <c r="N22" s="532"/>
      <c r="O22" s="122"/>
      <c r="P22" s="43"/>
      <c r="Q22" s="44"/>
      <c r="R22" s="45"/>
      <c r="S22" s="46"/>
      <c r="T22" s="47"/>
      <c r="U22" s="1091"/>
      <c r="V22" s="128"/>
      <c r="W22" s="48"/>
      <c r="X22" s="50"/>
      <c r="Y22" s="239"/>
      <c r="Z22" s="50"/>
      <c r="AA22" s="49"/>
      <c r="AB22" s="50"/>
      <c r="AC22" s="107"/>
      <c r="AD22" s="107"/>
      <c r="AE22" s="107"/>
      <c r="AF22" s="188"/>
      <c r="AG22" s="181"/>
      <c r="AH22" s="80"/>
      <c r="AI22" s="266"/>
      <c r="AJ22" s="33"/>
      <c r="AK22" s="257"/>
      <c r="AL22" s="257"/>
      <c r="AM22" s="65"/>
      <c r="AN22" s="66"/>
      <c r="AO22" s="83"/>
      <c r="AP22" s="158"/>
      <c r="AQ22" s="211"/>
      <c r="AR22" s="100"/>
      <c r="AS22" s="48"/>
      <c r="AT22" s="49"/>
      <c r="AV22" s="287"/>
      <c r="AW22" s="292"/>
      <c r="AX22" s="292"/>
      <c r="AY22" s="294"/>
    </row>
    <row r="23" spans="1:51" s="4" customFormat="1">
      <c r="A23" s="28" t="s">
        <v>110</v>
      </c>
      <c r="B23" s="29"/>
      <c r="C23" s="29"/>
      <c r="D23" s="29"/>
      <c r="E23" s="29"/>
      <c r="F23" s="30"/>
      <c r="G23" s="30"/>
      <c r="H23" s="31"/>
      <c r="I23" s="32"/>
      <c r="J23" s="15"/>
      <c r="K23" s="534"/>
      <c r="L23" s="532"/>
      <c r="M23" s="532"/>
      <c r="N23" s="532"/>
      <c r="O23" s="122"/>
      <c r="P23" s="43"/>
      <c r="Q23" s="44"/>
      <c r="R23" s="45"/>
      <c r="S23" s="46"/>
      <c r="T23" s="47"/>
      <c r="U23" s="1091"/>
      <c r="V23" s="128"/>
      <c r="W23" s="48"/>
      <c r="X23" s="50"/>
      <c r="Y23" s="239"/>
      <c r="Z23" s="50"/>
      <c r="AA23" s="49"/>
      <c r="AB23" s="50"/>
      <c r="AC23" s="107"/>
      <c r="AD23" s="107"/>
      <c r="AE23" s="107"/>
      <c r="AF23" s="188"/>
      <c r="AG23" s="181"/>
      <c r="AH23" s="80"/>
      <c r="AI23" s="266"/>
      <c r="AJ23" s="33"/>
      <c r="AK23" s="257"/>
      <c r="AL23" s="257"/>
      <c r="AM23" s="65"/>
      <c r="AN23" s="66"/>
      <c r="AO23" s="83"/>
      <c r="AP23" s="158"/>
      <c r="AQ23" s="211"/>
      <c r="AR23" s="100"/>
      <c r="AS23" s="48"/>
      <c r="AT23" s="49"/>
      <c r="AV23" s="287"/>
      <c r="AW23" s="292"/>
      <c r="AX23" s="292"/>
      <c r="AY23" s="294"/>
    </row>
    <row r="24" spans="1:51" s="4" customFormat="1">
      <c r="A24" s="28" t="s">
        <v>29</v>
      </c>
      <c r="B24" s="29"/>
      <c r="C24" s="29"/>
      <c r="D24" s="29"/>
      <c r="E24" s="29"/>
      <c r="F24" s="30"/>
      <c r="G24" s="30"/>
      <c r="H24" s="31"/>
      <c r="I24" s="32"/>
      <c r="J24" s="15"/>
      <c r="K24" s="534"/>
      <c r="L24" s="532"/>
      <c r="M24" s="532"/>
      <c r="N24" s="532"/>
      <c r="O24" s="122"/>
      <c r="P24" s="43"/>
      <c r="Q24" s="44"/>
      <c r="R24" s="45"/>
      <c r="S24" s="46"/>
      <c r="T24" s="47"/>
      <c r="U24" s="1091"/>
      <c r="V24" s="128"/>
      <c r="W24" s="48"/>
      <c r="X24" s="50"/>
      <c r="Y24" s="239"/>
      <c r="Z24" s="50"/>
      <c r="AA24" s="49"/>
      <c r="AB24" s="50"/>
      <c r="AC24" s="107"/>
      <c r="AD24" s="107"/>
      <c r="AE24" s="107"/>
      <c r="AF24" s="188"/>
      <c r="AG24" s="181"/>
      <c r="AH24" s="80"/>
      <c r="AI24" s="266"/>
      <c r="AJ24" s="33"/>
      <c r="AK24" s="257"/>
      <c r="AL24" s="257"/>
      <c r="AM24" s="65"/>
      <c r="AN24" s="66"/>
      <c r="AO24" s="83"/>
      <c r="AP24" s="158"/>
      <c r="AQ24" s="211"/>
      <c r="AR24" s="100"/>
      <c r="AS24" s="48"/>
      <c r="AT24" s="49"/>
      <c r="AV24" s="287"/>
      <c r="AW24" s="292"/>
      <c r="AX24" s="292"/>
      <c r="AY24" s="294"/>
    </row>
    <row r="25" spans="1:51" s="4" customFormat="1">
      <c r="A25" s="28" t="s">
        <v>28</v>
      </c>
      <c r="B25" s="29"/>
      <c r="C25" s="29"/>
      <c r="D25" s="29"/>
      <c r="E25" s="29"/>
      <c r="F25" s="30"/>
      <c r="G25" s="30"/>
      <c r="H25" s="31"/>
      <c r="I25" s="32"/>
      <c r="J25" s="15"/>
      <c r="K25" s="534"/>
      <c r="L25" s="532"/>
      <c r="M25" s="532"/>
      <c r="N25" s="532"/>
      <c r="O25" s="122"/>
      <c r="P25" s="43"/>
      <c r="Q25" s="44"/>
      <c r="R25" s="45"/>
      <c r="S25" s="46"/>
      <c r="T25" s="47"/>
      <c r="U25" s="1091"/>
      <c r="V25" s="128"/>
      <c r="W25" s="48"/>
      <c r="X25" s="50"/>
      <c r="Y25" s="239"/>
      <c r="Z25" s="50"/>
      <c r="AA25" s="49"/>
      <c r="AB25" s="50"/>
      <c r="AC25" s="107"/>
      <c r="AD25" s="107"/>
      <c r="AE25" s="107"/>
      <c r="AF25" s="188"/>
      <c r="AG25" s="181"/>
      <c r="AH25" s="80"/>
      <c r="AI25" s="266"/>
      <c r="AJ25" s="33"/>
      <c r="AK25" s="257"/>
      <c r="AL25" s="257"/>
      <c r="AM25" s="65"/>
      <c r="AN25" s="285"/>
      <c r="AO25" s="83"/>
      <c r="AP25" s="158"/>
      <c r="AQ25" s="211"/>
      <c r="AR25" s="100"/>
      <c r="AS25" s="48"/>
      <c r="AT25" s="49"/>
      <c r="AV25" s="287"/>
      <c r="AW25" s="292"/>
      <c r="AX25" s="292"/>
      <c r="AY25" s="294"/>
    </row>
    <row r="26" spans="1:51" s="4" customFormat="1">
      <c r="A26" s="28" t="s">
        <v>27</v>
      </c>
      <c r="B26" s="29"/>
      <c r="C26" s="29"/>
      <c r="D26" s="29"/>
      <c r="E26" s="29"/>
      <c r="F26" s="30"/>
      <c r="G26" s="30"/>
      <c r="H26" s="31"/>
      <c r="I26" s="32"/>
      <c r="J26" s="15"/>
      <c r="K26" s="534"/>
      <c r="L26" s="532"/>
      <c r="M26" s="532"/>
      <c r="N26" s="532"/>
      <c r="O26" s="122"/>
      <c r="P26" s="43"/>
      <c r="Q26" s="44"/>
      <c r="R26" s="45"/>
      <c r="S26" s="46"/>
      <c r="T26" s="47"/>
      <c r="U26" s="1091"/>
      <c r="V26" s="128"/>
      <c r="W26" s="48"/>
      <c r="X26" s="50"/>
      <c r="Y26" s="239"/>
      <c r="Z26" s="50"/>
      <c r="AA26" s="49"/>
      <c r="AB26" s="50"/>
      <c r="AC26" s="107"/>
      <c r="AD26" s="107"/>
      <c r="AE26" s="107"/>
      <c r="AF26" s="188"/>
      <c r="AG26" s="181"/>
      <c r="AH26" s="80"/>
      <c r="AI26" s="266"/>
      <c r="AJ26" s="33"/>
      <c r="AK26" s="257"/>
      <c r="AL26" s="257"/>
      <c r="AM26" s="65"/>
      <c r="AN26" s="285"/>
      <c r="AO26" s="83"/>
      <c r="AP26" s="158"/>
      <c r="AQ26" s="211"/>
      <c r="AR26" s="100"/>
      <c r="AS26" s="48"/>
      <c r="AT26" s="49"/>
      <c r="AV26" s="287"/>
      <c r="AW26" s="292"/>
      <c r="AX26" s="292"/>
      <c r="AY26" s="294"/>
    </row>
    <row r="27" spans="1:51" s="4" customFormat="1">
      <c r="A27" s="28" t="s">
        <v>154</v>
      </c>
      <c r="B27" s="29"/>
      <c r="C27" s="29"/>
      <c r="D27" s="29"/>
      <c r="E27" s="29"/>
      <c r="F27" s="30"/>
      <c r="G27" s="30"/>
      <c r="H27" s="31"/>
      <c r="I27" s="32"/>
      <c r="J27" s="15"/>
      <c r="K27" s="534"/>
      <c r="L27" s="532"/>
      <c r="M27" s="532"/>
      <c r="N27" s="532"/>
      <c r="O27" s="122"/>
      <c r="P27" s="43"/>
      <c r="Q27" s="44"/>
      <c r="R27" s="45"/>
      <c r="S27" s="46"/>
      <c r="T27" s="47"/>
      <c r="U27" s="1091"/>
      <c r="V27" s="128"/>
      <c r="W27" s="48"/>
      <c r="X27" s="50"/>
      <c r="Y27" s="239"/>
      <c r="Z27" s="50"/>
      <c r="AA27" s="49"/>
      <c r="AB27" s="50"/>
      <c r="AC27" s="107"/>
      <c r="AD27" s="107"/>
      <c r="AE27" s="107"/>
      <c r="AF27" s="188"/>
      <c r="AG27" s="181"/>
      <c r="AH27" s="80"/>
      <c r="AI27" s="266"/>
      <c r="AJ27" s="33"/>
      <c r="AK27" s="257"/>
      <c r="AL27" s="257"/>
      <c r="AM27" s="65"/>
      <c r="AN27" s="285"/>
      <c r="AO27" s="83"/>
      <c r="AP27" s="158"/>
      <c r="AQ27" s="211"/>
      <c r="AR27" s="100"/>
      <c r="AS27" s="48"/>
      <c r="AT27" s="49"/>
      <c r="AV27" s="287"/>
      <c r="AW27" s="292"/>
      <c r="AX27" s="292"/>
      <c r="AY27" s="294"/>
    </row>
    <row r="28" spans="1:51" s="4" customFormat="1">
      <c r="A28" s="28" t="s">
        <v>155</v>
      </c>
      <c r="B28" s="29"/>
      <c r="C28" s="29"/>
      <c r="D28" s="29"/>
      <c r="E28" s="29"/>
      <c r="F28" s="30"/>
      <c r="G28" s="30"/>
      <c r="H28" s="31"/>
      <c r="I28" s="32"/>
      <c r="J28" s="15"/>
      <c r="K28" s="534"/>
      <c r="L28" s="532"/>
      <c r="M28" s="532"/>
      <c r="N28" s="532"/>
      <c r="O28" s="122"/>
      <c r="P28" s="43"/>
      <c r="Q28" s="44"/>
      <c r="R28" s="45"/>
      <c r="S28" s="46"/>
      <c r="T28" s="47"/>
      <c r="U28" s="1091"/>
      <c r="V28" s="128"/>
      <c r="W28" s="48"/>
      <c r="X28" s="50"/>
      <c r="Y28" s="239"/>
      <c r="Z28" s="50"/>
      <c r="AA28" s="49"/>
      <c r="AB28" s="50"/>
      <c r="AC28" s="107"/>
      <c r="AD28" s="107"/>
      <c r="AE28" s="107"/>
      <c r="AF28" s="188"/>
      <c r="AG28" s="181"/>
      <c r="AH28" s="80"/>
      <c r="AI28" s="266"/>
      <c r="AJ28" s="33"/>
      <c r="AK28" s="257"/>
      <c r="AL28" s="257"/>
      <c r="AM28" s="65"/>
      <c r="AN28" s="285"/>
      <c r="AO28" s="83"/>
      <c r="AP28" s="158"/>
      <c r="AQ28" s="211"/>
      <c r="AR28" s="100"/>
      <c r="AS28" s="48"/>
      <c r="AT28" s="49"/>
      <c r="AV28" s="287"/>
      <c r="AW28" s="292"/>
      <c r="AX28" s="292"/>
      <c r="AY28" s="294"/>
    </row>
    <row r="29" spans="1:51" s="4" customFormat="1" ht="13.5" thickBot="1">
      <c r="A29" s="28" t="s">
        <v>156</v>
      </c>
      <c r="B29" s="29"/>
      <c r="C29" s="29"/>
      <c r="D29" s="29"/>
      <c r="E29" s="29"/>
      <c r="F29" s="30"/>
      <c r="G29" s="30"/>
      <c r="H29" s="31"/>
      <c r="I29" s="32"/>
      <c r="J29" s="15"/>
      <c r="K29" s="534"/>
      <c r="L29" s="532"/>
      <c r="M29" s="532"/>
      <c r="N29" s="532"/>
      <c r="O29" s="122"/>
      <c r="P29" s="43"/>
      <c r="Q29" s="44"/>
      <c r="R29" s="45"/>
      <c r="S29" s="46"/>
      <c r="T29" s="47"/>
      <c r="U29" s="1091"/>
      <c r="V29" s="128"/>
      <c r="W29" s="48"/>
      <c r="X29" s="50"/>
      <c r="Y29" s="239"/>
      <c r="Z29" s="50"/>
      <c r="AA29" s="49"/>
      <c r="AB29" s="50"/>
      <c r="AC29" s="107"/>
      <c r="AD29" s="107"/>
      <c r="AE29" s="107"/>
      <c r="AF29" s="188"/>
      <c r="AG29" s="181"/>
      <c r="AH29" s="80"/>
      <c r="AI29" s="266"/>
      <c r="AJ29" s="33"/>
      <c r="AK29" s="257"/>
      <c r="AL29" s="257"/>
      <c r="AM29" s="65"/>
      <c r="AN29" s="285"/>
      <c r="AO29" s="83"/>
      <c r="AP29" s="158"/>
      <c r="AQ29" s="211"/>
      <c r="AR29" s="100"/>
      <c r="AS29" s="48"/>
      <c r="AT29" s="49"/>
      <c r="AV29" s="288"/>
      <c r="AW29" s="328"/>
      <c r="AX29" s="328"/>
      <c r="AY29" s="329"/>
    </row>
    <row r="30" spans="1:51" s="4" customFormat="1">
      <c r="A30" s="28" t="s">
        <v>169</v>
      </c>
      <c r="B30" s="29"/>
      <c r="C30" s="29"/>
      <c r="D30" s="29"/>
      <c r="E30" s="29"/>
      <c r="F30" s="30"/>
      <c r="G30" s="30"/>
      <c r="H30" s="31"/>
      <c r="I30" s="32"/>
      <c r="J30" s="15"/>
      <c r="K30" s="534"/>
      <c r="L30" s="532"/>
      <c r="M30" s="532"/>
      <c r="N30" s="532"/>
      <c r="O30" s="122"/>
      <c r="P30" s="43"/>
      <c r="Q30" s="44"/>
      <c r="R30" s="45"/>
      <c r="S30" s="46"/>
      <c r="T30" s="47"/>
      <c r="U30" s="1091"/>
      <c r="V30" s="128"/>
      <c r="W30" s="48"/>
      <c r="X30" s="50"/>
      <c r="Y30" s="239"/>
      <c r="Z30" s="50"/>
      <c r="AA30" s="49"/>
      <c r="AB30" s="50"/>
      <c r="AC30" s="107"/>
      <c r="AD30" s="107"/>
      <c r="AE30" s="107"/>
      <c r="AF30" s="188"/>
      <c r="AG30" s="181"/>
      <c r="AH30" s="80"/>
      <c r="AI30" s="266"/>
      <c r="AJ30" s="33"/>
      <c r="AK30" s="257"/>
      <c r="AL30" s="257"/>
      <c r="AM30" s="65"/>
      <c r="AN30" s="285"/>
      <c r="AO30" s="83"/>
      <c r="AP30" s="158"/>
      <c r="AQ30" s="211"/>
      <c r="AR30" s="100"/>
      <c r="AS30" s="48"/>
      <c r="AT30" s="49"/>
      <c r="AV30" s="9"/>
      <c r="AW30" s="9"/>
      <c r="AX30" s="9"/>
      <c r="AY30" s="9"/>
    </row>
    <row r="31" spans="1:51" s="4" customFormat="1" ht="15.75" customHeight="1" thickBot="1">
      <c r="A31" s="28" t="s">
        <v>170</v>
      </c>
      <c r="B31" s="35"/>
      <c r="C31" s="35"/>
      <c r="D31" s="35"/>
      <c r="E31" s="35"/>
      <c r="F31" s="36"/>
      <c r="G31" s="36"/>
      <c r="H31" s="37"/>
      <c r="I31" s="38"/>
      <c r="J31" s="39"/>
      <c r="K31" s="535"/>
      <c r="L31" s="533"/>
      <c r="M31" s="533"/>
      <c r="N31" s="533"/>
      <c r="O31" s="122"/>
      <c r="P31" s="43"/>
      <c r="Q31" s="44"/>
      <c r="R31" s="51"/>
      <c r="S31" s="46"/>
      <c r="T31" s="47"/>
      <c r="U31" s="99"/>
      <c r="V31" s="128"/>
      <c r="W31" s="48"/>
      <c r="X31" s="50"/>
      <c r="Y31" s="240"/>
      <c r="Z31" s="50"/>
      <c r="AA31" s="55"/>
      <c r="AB31" s="50"/>
      <c r="AC31" s="107"/>
      <c r="AD31" s="107"/>
      <c r="AE31" s="107"/>
      <c r="AF31" s="207"/>
      <c r="AG31" s="181"/>
      <c r="AH31" s="81"/>
      <c r="AI31" s="40"/>
      <c r="AJ31" s="40"/>
      <c r="AK31" s="258"/>
      <c r="AL31" s="258"/>
      <c r="AM31" s="281"/>
      <c r="AN31" s="280"/>
      <c r="AO31" s="83"/>
      <c r="AP31" s="159"/>
      <c r="AQ31" s="214"/>
      <c r="AR31" s="103"/>
      <c r="AS31" s="54"/>
      <c r="AT31" s="55"/>
      <c r="AV31" s="25"/>
      <c r="AW31" s="9"/>
      <c r="AX31" s="9"/>
      <c r="AY31" s="9"/>
    </row>
    <row r="32" spans="1:51" ht="11.25" customHeight="1" thickBot="1">
      <c r="A32" s="94"/>
      <c r="B32" s="95"/>
      <c r="C32" s="94"/>
      <c r="D32" s="94"/>
      <c r="E32" s="94"/>
      <c r="F32" s="94"/>
      <c r="G32" s="94"/>
      <c r="H32" s="94"/>
      <c r="I32" s="94"/>
      <c r="J32" s="94"/>
      <c r="K32" s="94"/>
      <c r="L32" s="94"/>
      <c r="M32" s="94"/>
      <c r="N32" s="94"/>
      <c r="O32" s="123"/>
      <c r="P32" s="94"/>
      <c r="Q32" s="94"/>
      <c r="R32" s="94"/>
      <c r="S32" s="94"/>
      <c r="T32" s="94"/>
      <c r="U32" s="94"/>
      <c r="V32" s="130"/>
      <c r="W32" s="94"/>
      <c r="X32" s="94"/>
      <c r="Y32" s="94"/>
      <c r="Z32" s="94"/>
      <c r="AA32" s="94"/>
      <c r="AB32" s="94"/>
      <c r="AC32" s="110"/>
      <c r="AD32" s="110"/>
      <c r="AE32" s="187"/>
      <c r="AF32" s="150"/>
      <c r="AH32" s="96"/>
      <c r="AI32" s="94"/>
      <c r="AJ32" s="94"/>
      <c r="AK32" s="245"/>
      <c r="AL32" s="245"/>
      <c r="AP32" s="160"/>
      <c r="AQ32" s="212"/>
      <c r="AR32" s="161"/>
      <c r="AS32" s="94"/>
      <c r="AT32" s="94"/>
      <c r="AV32" s="25"/>
    </row>
  </sheetData>
  <mergeCells count="5">
    <mergeCell ref="AP3:AT3"/>
    <mergeCell ref="AM5:AN5"/>
    <mergeCell ref="K3:Q3"/>
    <mergeCell ref="S3:AF3"/>
    <mergeCell ref="AH3:AN3"/>
  </mergeCells>
  <phoneticPr fontId="38" type="noConversion"/>
  <dataValidations count="1">
    <dataValidation allowBlank="1" showInputMessage="1" showErrorMessage="1" prompt="If we have received a RFQ for this case, or we have created one, please put a &quot;Y&quot; in the cell, otherwise, please leave the cell blank." sqref="G7:G16"/>
  </dataValidations>
  <hyperlinks>
    <hyperlink ref="A3" location="'Korea Actions '!A1" display="3) Action Items"/>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38"/>
  <sheetViews>
    <sheetView showGridLines="0" zoomScaleNormal="100" workbookViewId="0"/>
  </sheetViews>
  <sheetFormatPr defaultColWidth="9" defaultRowHeight="12.75"/>
  <cols>
    <col min="1" max="1" width="6.5" style="523" customWidth="1"/>
    <col min="2" max="3" width="9.875" style="523" bestFit="1" customWidth="1"/>
    <col min="4" max="4" width="18.375" style="526" bestFit="1" customWidth="1"/>
    <col min="5" max="5" width="43.5" style="520" bestFit="1" customWidth="1"/>
    <col min="6" max="6" width="19.75" style="523" customWidth="1"/>
    <col min="7" max="7" width="18.375" style="523" bestFit="1" customWidth="1"/>
    <col min="8" max="8" width="17" style="523" bestFit="1" customWidth="1"/>
    <col min="9" max="9" width="12.875" style="523" bestFit="1" customWidth="1"/>
    <col min="10" max="10" width="12.375" style="523" bestFit="1" customWidth="1"/>
    <col min="11" max="11" width="14.25" style="523" bestFit="1" customWidth="1"/>
    <col min="12" max="16384" width="9" style="523"/>
  </cols>
  <sheetData>
    <row r="1" spans="1:11" ht="15.75">
      <c r="D1" s="524"/>
      <c r="E1" s="525" t="s">
        <v>0</v>
      </c>
      <c r="F1" s="3"/>
    </row>
    <row r="2" spans="1:11" ht="15.75">
      <c r="D2" s="524"/>
      <c r="E2" s="525" t="s">
        <v>293</v>
      </c>
      <c r="F2" s="3"/>
    </row>
    <row r="3" spans="1:11" ht="15.75">
      <c r="D3" s="524"/>
      <c r="E3" s="525" t="str">
        <f>'WW Weekly Sales Call SUMMARY'!G3</f>
        <v>Q3 2016 - Work week 04</v>
      </c>
      <c r="F3" s="3"/>
    </row>
    <row r="4" spans="1:11" ht="13.5" thickBot="1"/>
    <row r="5" spans="1:11" ht="13.5" thickBot="1">
      <c r="A5" s="527" t="s">
        <v>284</v>
      </c>
      <c r="B5" s="528">
        <f>Today_Date</f>
        <v>42577</v>
      </c>
    </row>
    <row r="7" spans="1:11" ht="15.75">
      <c r="B7" s="529"/>
      <c r="C7" s="529"/>
      <c r="D7" s="994">
        <v>1</v>
      </c>
      <c r="E7" s="515" t="s">
        <v>294</v>
      </c>
      <c r="F7" s="529"/>
      <c r="G7" s="529"/>
      <c r="H7" s="529"/>
      <c r="I7" s="529"/>
      <c r="J7" s="529"/>
      <c r="K7" s="529"/>
    </row>
    <row r="8" spans="1:11" ht="15.75">
      <c r="D8" s="995">
        <v>2</v>
      </c>
      <c r="E8" s="516" t="s">
        <v>295</v>
      </c>
    </row>
    <row r="9" spans="1:11" ht="15.75">
      <c r="D9" s="995">
        <v>3</v>
      </c>
      <c r="E9" s="516" t="s">
        <v>296</v>
      </c>
    </row>
    <row r="10" spans="1:11" ht="15.75">
      <c r="D10" s="995">
        <v>4</v>
      </c>
      <c r="E10" s="516" t="s">
        <v>297</v>
      </c>
    </row>
    <row r="11" spans="1:11" ht="16.5" thickBot="1">
      <c r="D11" s="514"/>
      <c r="E11" s="516"/>
    </row>
    <row r="12" spans="1:11" ht="17.25" thickTop="1" thickBot="1">
      <c r="D12" s="517" t="s">
        <v>90</v>
      </c>
      <c r="E12" s="513" t="s">
        <v>298</v>
      </c>
      <c r="F12" s="993">
        <v>0</v>
      </c>
    </row>
    <row r="13" spans="1:11" ht="14.25" thickTop="1" thickBot="1">
      <c r="D13" s="520"/>
      <c r="E13" s="513" t="s">
        <v>300</v>
      </c>
      <c r="F13" s="993">
        <v>0</v>
      </c>
    </row>
    <row r="14" spans="1:11" ht="14.25" thickTop="1" thickBot="1">
      <c r="D14" s="520"/>
      <c r="E14" s="513" t="s">
        <v>301</v>
      </c>
      <c r="F14" s="993">
        <v>0</v>
      </c>
    </row>
    <row r="15" spans="1:11" ht="14.25" thickTop="1" thickBot="1">
      <c r="D15" s="520"/>
      <c r="E15" s="523"/>
    </row>
    <row r="16" spans="1:11" ht="17.25" thickTop="1" thickBot="1">
      <c r="D16" s="517" t="s">
        <v>98</v>
      </c>
      <c r="E16" s="513" t="s">
        <v>298</v>
      </c>
      <c r="F16" s="993">
        <v>1</v>
      </c>
    </row>
    <row r="17" spans="4:9" ht="17.25" thickTop="1" thickBot="1">
      <c r="D17" s="518"/>
      <c r="E17" s="513" t="s">
        <v>300</v>
      </c>
      <c r="F17" s="993">
        <v>0</v>
      </c>
    </row>
    <row r="18" spans="4:9" ht="17.25" thickTop="1" thickBot="1">
      <c r="D18" s="518"/>
      <c r="E18" s="513" t="s">
        <v>301</v>
      </c>
      <c r="F18" s="993">
        <v>0</v>
      </c>
    </row>
    <row r="19" spans="4:9" ht="17.25" thickTop="1" thickBot="1">
      <c r="D19" s="518"/>
      <c r="E19" s="523"/>
    </row>
    <row r="20" spans="4:9" ht="17.25" thickTop="1" thickBot="1">
      <c r="D20" s="517" t="s">
        <v>95</v>
      </c>
      <c r="E20" s="513" t="s">
        <v>298</v>
      </c>
      <c r="F20" s="993">
        <v>0</v>
      </c>
    </row>
    <row r="21" spans="4:9" ht="17.25" thickTop="1" thickBot="1">
      <c r="D21" s="518"/>
      <c r="E21" s="513" t="s">
        <v>300</v>
      </c>
      <c r="F21" s="993">
        <v>0</v>
      </c>
      <c r="I21" s="523" t="s">
        <v>307</v>
      </c>
    </row>
    <row r="22" spans="4:9" ht="17.25" thickTop="1" thickBot="1">
      <c r="D22" s="518"/>
      <c r="E22" s="513" t="s">
        <v>301</v>
      </c>
      <c r="F22" s="993">
        <v>8</v>
      </c>
    </row>
    <row r="23" spans="4:9" ht="17.25" thickTop="1" thickBot="1">
      <c r="D23" s="518"/>
      <c r="E23" s="523"/>
    </row>
    <row r="24" spans="4:9" ht="17.25" thickTop="1" thickBot="1">
      <c r="D24" s="517" t="s">
        <v>92</v>
      </c>
      <c r="E24" s="513" t="s">
        <v>298</v>
      </c>
      <c r="F24" s="993">
        <v>0</v>
      </c>
    </row>
    <row r="25" spans="4:9" ht="14.25" thickTop="1" thickBot="1">
      <c r="D25" s="530"/>
      <c r="E25" s="513" t="s">
        <v>300</v>
      </c>
      <c r="F25" s="993">
        <v>1</v>
      </c>
    </row>
    <row r="26" spans="4:9" ht="14.25" thickTop="1" thickBot="1">
      <c r="D26" s="530"/>
      <c r="E26" s="513" t="s">
        <v>301</v>
      </c>
      <c r="F26" s="993">
        <v>1</v>
      </c>
    </row>
    <row r="27" spans="4:9" ht="17.25" thickTop="1" thickBot="1">
      <c r="D27" s="518"/>
      <c r="E27" s="523"/>
    </row>
    <row r="28" spans="4:9" ht="17.25" thickTop="1" thickBot="1">
      <c r="D28" s="517" t="s">
        <v>94</v>
      </c>
      <c r="E28" s="513" t="s">
        <v>298</v>
      </c>
      <c r="F28" s="993">
        <v>0</v>
      </c>
    </row>
    <row r="29" spans="4:9" ht="14.25" thickTop="1" thickBot="1">
      <c r="D29" s="520"/>
      <c r="E29" s="513" t="s">
        <v>300</v>
      </c>
      <c r="F29" s="993">
        <v>2</v>
      </c>
    </row>
    <row r="30" spans="4:9" ht="14.25" thickTop="1" thickBot="1">
      <c r="D30" s="520"/>
      <c r="E30" s="513" t="s">
        <v>301</v>
      </c>
      <c r="F30" s="993">
        <v>1</v>
      </c>
    </row>
    <row r="31" spans="4:9" ht="14.25" thickTop="1" thickBot="1">
      <c r="D31" s="520"/>
      <c r="E31" s="523"/>
    </row>
    <row r="32" spans="4:9" ht="17.25" thickTop="1" thickBot="1">
      <c r="D32" s="517" t="s">
        <v>91</v>
      </c>
      <c r="E32" s="513" t="s">
        <v>298</v>
      </c>
      <c r="F32" s="993">
        <v>0</v>
      </c>
    </row>
    <row r="33" spans="4:6" ht="14.25" thickTop="1" thickBot="1">
      <c r="D33" s="520"/>
      <c r="E33" s="513" t="s">
        <v>300</v>
      </c>
      <c r="F33" s="993">
        <v>0</v>
      </c>
    </row>
    <row r="34" spans="4:6" ht="14.25" thickTop="1" thickBot="1">
      <c r="D34" s="520"/>
      <c r="E34" s="513" t="s">
        <v>301</v>
      </c>
      <c r="F34" s="993">
        <v>0</v>
      </c>
    </row>
    <row r="35" spans="4:6" ht="13.5" thickTop="1"/>
    <row r="36" spans="4:6" ht="15.75">
      <c r="D36" s="995">
        <v>5</v>
      </c>
      <c r="E36" s="516" t="s">
        <v>299</v>
      </c>
    </row>
    <row r="37" spans="4:6">
      <c r="E37" s="523"/>
    </row>
    <row r="38" spans="4:6">
      <c r="E38" s="520" t="s">
        <v>303</v>
      </c>
    </row>
  </sheetData>
  <phoneticPr fontId="82" type="noConversion"/>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K12"/>
  <sheetViews>
    <sheetView showGridLines="0" zoomScale="90" zoomScaleNormal="90" workbookViewId="0">
      <pane ySplit="1" topLeftCell="A2" activePane="bottomLeft" state="frozen"/>
      <selection activeCell="F39" sqref="F39"/>
      <selection pane="bottomLeft" activeCell="G10" sqref="C10:G10"/>
    </sheetView>
  </sheetViews>
  <sheetFormatPr defaultColWidth="9" defaultRowHeight="15.75" customHeight="1"/>
  <cols>
    <col min="1" max="1" width="7.5" style="1014" bestFit="1" customWidth="1"/>
    <col min="2" max="2" width="6.875" style="1020" customWidth="1"/>
    <col min="3" max="3" width="8.75" style="1021" customWidth="1"/>
    <col min="4" max="4" width="30.125" style="1021" customWidth="1"/>
    <col min="5" max="5" width="34.875" style="1021" customWidth="1"/>
    <col min="6" max="6" width="40" style="1022" customWidth="1"/>
    <col min="7" max="7" width="10.5" style="1023" customWidth="1"/>
    <col min="8" max="8" width="8.75" style="1024" customWidth="1"/>
    <col min="9" max="9" width="6.625" style="1024" customWidth="1"/>
    <col min="10" max="11" width="9" style="1021"/>
    <col min="12" max="16384" width="9" style="1015"/>
  </cols>
  <sheetData>
    <row r="1" spans="1:11" ht="19.5">
      <c r="A1" s="1035" t="s">
        <v>332</v>
      </c>
      <c r="C1" s="1919"/>
      <c r="D1" s="1919"/>
    </row>
    <row r="2" spans="1:11" ht="15.75" customHeight="1">
      <c r="C2" s="1053" t="s">
        <v>342</v>
      </c>
      <c r="D2" s="1053"/>
      <c r="E2" s="1920" t="s">
        <v>334</v>
      </c>
      <c r="F2" s="1920"/>
      <c r="G2" s="1920"/>
      <c r="H2" s="1920"/>
      <c r="I2" s="1724"/>
    </row>
    <row r="3" spans="1:11" ht="6.75" customHeight="1"/>
    <row r="4" spans="1:11" s="1040" customFormat="1" ht="28.5">
      <c r="A4" s="1006">
        <f>Today_Date</f>
        <v>42577</v>
      </c>
      <c r="B4" s="1054" t="s">
        <v>150</v>
      </c>
      <c r="C4" s="1055" t="s">
        <v>335</v>
      </c>
      <c r="D4" s="1055" t="s">
        <v>336</v>
      </c>
      <c r="E4" s="1055" t="s">
        <v>337</v>
      </c>
      <c r="F4" s="1054" t="s">
        <v>150</v>
      </c>
      <c r="G4" s="1055" t="s">
        <v>152</v>
      </c>
      <c r="H4" s="1054" t="s">
        <v>338</v>
      </c>
      <c r="I4" s="1054" t="s">
        <v>339</v>
      </c>
      <c r="J4" s="1056"/>
      <c r="K4" s="1056"/>
    </row>
    <row r="5" spans="1:11" s="1047" customFormat="1" ht="24" customHeight="1">
      <c r="A5" s="1045"/>
      <c r="B5" s="1052" t="s">
        <v>340</v>
      </c>
      <c r="C5" s="1083"/>
      <c r="D5" s="1083"/>
      <c r="E5" s="1086"/>
      <c r="F5" s="1084"/>
      <c r="G5" s="1033"/>
      <c r="H5" s="1034"/>
      <c r="I5" s="1085"/>
      <c r="J5" s="1046"/>
    </row>
    <row r="6" spans="1:11" ht="15.75" customHeight="1">
      <c r="B6" s="1189"/>
      <c r="C6" s="1183"/>
      <c r="D6" s="1183"/>
      <c r="E6" s="1184"/>
      <c r="F6" s="1185"/>
      <c r="G6" s="1184"/>
      <c r="H6" s="1186"/>
      <c r="I6" s="1187"/>
    </row>
    <row r="7" spans="1:11" ht="33" customHeight="1">
      <c r="B7" s="1207" t="str">
        <f>IF(I7&lt;&gt;"",I7,"")</f>
        <v/>
      </c>
      <c r="C7" s="1208"/>
      <c r="D7" s="1190"/>
      <c r="E7" s="1190"/>
      <c r="F7" s="1190"/>
      <c r="G7" s="1190"/>
      <c r="H7" s="1208"/>
      <c r="I7" s="1210" t="str">
        <f>IF(C7&lt;&gt;"",$A$4-C7,"")</f>
        <v/>
      </c>
    </row>
    <row r="8" spans="1:11" ht="21" customHeight="1">
      <c r="B8" s="1089" t="s">
        <v>419</v>
      </c>
      <c r="C8" s="1083"/>
      <c r="D8" s="1086"/>
      <c r="E8" s="1086"/>
      <c r="F8" s="1084"/>
      <c r="G8" s="1087"/>
      <c r="H8" s="1088"/>
      <c r="I8" s="1085"/>
      <c r="J8" s="1019"/>
    </row>
    <row r="9" spans="1:11">
      <c r="B9" s="1341"/>
      <c r="C9" s="1336"/>
      <c r="D9" s="1336"/>
      <c r="E9" s="1337"/>
      <c r="F9" s="1338"/>
      <c r="G9" s="1337"/>
      <c r="H9" s="1339"/>
      <c r="I9" s="1340"/>
    </row>
    <row r="10" spans="1:11" ht="18.75">
      <c r="B10" s="1207" t="str">
        <f>IF(I10&lt;&gt;"",I10,"")</f>
        <v/>
      </c>
      <c r="C10" s="1208"/>
      <c r="D10" s="1190"/>
      <c r="E10" s="1190"/>
      <c r="F10" s="1190"/>
      <c r="G10" s="1363"/>
      <c r="H10" s="1348"/>
      <c r="I10" s="1324" t="str">
        <f>IF(C10&lt;&gt;"",$A$4-C10,"")</f>
        <v/>
      </c>
    </row>
    <row r="11" spans="1:11" ht="18.75">
      <c r="B11" s="1342" t="str">
        <f>IF(I11&lt;&gt;"",I11,"")</f>
        <v/>
      </c>
      <c r="C11" s="1348"/>
      <c r="D11" s="1363"/>
      <c r="E11" s="1363"/>
      <c r="F11" s="1364"/>
      <c r="G11" s="1363"/>
      <c r="H11" s="1348"/>
      <c r="I11" s="1324" t="str">
        <f>IF(C11&lt;&gt;"",$A$4-C11,"")</f>
        <v/>
      </c>
    </row>
    <row r="12" spans="1:11" ht="18.75">
      <c r="B12" s="1342" t="str">
        <f>IF(I12&lt;&gt;"",I12,"")</f>
        <v/>
      </c>
      <c r="C12" s="1348"/>
      <c r="D12" s="1363"/>
      <c r="E12" s="1363"/>
      <c r="F12" s="1364"/>
      <c r="G12" s="1363"/>
      <c r="H12" s="1348"/>
      <c r="I12" s="1324" t="str">
        <f>IF(C12&lt;&gt;"",$A$4-C12,"")</f>
        <v/>
      </c>
    </row>
  </sheetData>
  <mergeCells count="2">
    <mergeCell ref="C1:D1"/>
    <mergeCell ref="E2:H2"/>
  </mergeCells>
  <phoneticPr fontId="75"/>
  <conditionalFormatting sqref="B2">
    <cfRule type="iconSet" priority="13">
      <iconSet iconSet="3TrafficLights2" showValue="0" reverse="1">
        <cfvo type="percent" val="0"/>
        <cfvo type="num" val="15"/>
        <cfvo type="num" val="30"/>
      </iconSet>
    </cfRule>
  </conditionalFormatting>
  <conditionalFormatting sqref="B8">
    <cfRule type="iconSet" priority="12">
      <iconSet iconSet="3TrafficLights2" showValue="0" reverse="1">
        <cfvo type="percent" val="0"/>
        <cfvo type="num" val="15"/>
        <cfvo type="num" val="30"/>
      </iconSet>
    </cfRule>
  </conditionalFormatting>
  <conditionalFormatting sqref="B6">
    <cfRule type="iconSet" priority="11">
      <iconSet iconSet="3TrafficLights2" showValue="0" reverse="1">
        <cfvo type="percent" val="0"/>
        <cfvo type="num" val="15"/>
        <cfvo type="num" val="30"/>
      </iconSet>
    </cfRule>
  </conditionalFormatting>
  <conditionalFormatting sqref="B5">
    <cfRule type="iconSet" priority="10">
      <iconSet iconSet="3TrafficLights2" showValue="0" reverse="1">
        <cfvo type="percent" val="0"/>
        <cfvo type="num" val="15"/>
        <cfvo type="num" val="30"/>
      </iconSet>
    </cfRule>
  </conditionalFormatting>
  <conditionalFormatting sqref="B5:B6">
    <cfRule type="iconSet" priority="9">
      <iconSet iconSet="3TrafficLights2" showValue="0" reverse="1">
        <cfvo type="percent" val="0"/>
        <cfvo type="num" val="15"/>
        <cfvo type="num" val="30"/>
      </iconSet>
    </cfRule>
  </conditionalFormatting>
  <conditionalFormatting sqref="B6">
    <cfRule type="iconSet" priority="8">
      <iconSet iconSet="3TrafficLights2" showValue="0" reverse="1">
        <cfvo type="percent" val="0"/>
        <cfvo type="num" val="15"/>
        <cfvo type="num" val="30"/>
      </iconSet>
    </cfRule>
  </conditionalFormatting>
  <conditionalFormatting sqref="B7">
    <cfRule type="iconSet" priority="7">
      <iconSet iconSet="3TrafficLights2" showValue="0" reverse="1">
        <cfvo type="percent" val="0"/>
        <cfvo type="num" val="15"/>
        <cfvo type="num" val="30"/>
      </iconSet>
    </cfRule>
  </conditionalFormatting>
  <conditionalFormatting sqref="B9">
    <cfRule type="iconSet" priority="6">
      <iconSet iconSet="3TrafficLights2" showValue="0" reverse="1">
        <cfvo type="percent" val="0"/>
        <cfvo type="num" val="15"/>
        <cfvo type="num" val="30"/>
      </iconSet>
    </cfRule>
  </conditionalFormatting>
  <conditionalFormatting sqref="B9">
    <cfRule type="iconSet" priority="5">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11">
    <cfRule type="iconSet" priority="3">
      <iconSet iconSet="3TrafficLights2" showValue="0" reverse="1">
        <cfvo type="percent" val="0"/>
        <cfvo type="num" val="15"/>
        <cfvo type="num" val="30"/>
      </iconSet>
    </cfRule>
  </conditionalFormatting>
  <conditionalFormatting sqref="B12">
    <cfRule type="iconSet" priority="2">
      <iconSet iconSet="3TrafficLights2" showValue="0" reverse="1">
        <cfvo type="percent" val="0"/>
        <cfvo type="num" val="15"/>
        <cfvo type="num" val="30"/>
      </iconSet>
    </cfRule>
  </conditionalFormatting>
  <conditionalFormatting sqref="B10">
    <cfRule type="iconSet" priority="1">
      <iconSet iconSet="3TrafficLights2" showValue="0" reverse="1">
        <cfvo type="percent" val="0"/>
        <cfvo type="num" val="15"/>
        <cfvo type="num" val="30"/>
      </iconSet>
    </cfRule>
  </conditionalFormatting>
  <hyperlinks>
    <hyperlink ref="A1" location="Korea!A1" display="Back"/>
  </hyperlinks>
  <printOptions horizontalCentered="1"/>
  <pageMargins left="0.25" right="0.25" top="1" bottom="1" header="0.5" footer="0.5"/>
  <pageSetup scale="80" orientation="landscape" horizontalDpi="200" verticalDpi="2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17"/>
  <sheetViews>
    <sheetView showGridLines="0" zoomScaleNormal="100" workbookViewId="0">
      <pane ySplit="1" topLeftCell="A2" activePane="bottomLeft" state="frozen"/>
      <selection activeCell="F39" sqref="F39"/>
      <selection pane="bottomLeft" activeCell="B9" sqref="B9"/>
    </sheetView>
  </sheetViews>
  <sheetFormatPr defaultColWidth="9" defaultRowHeight="15.75" customHeight="1"/>
  <cols>
    <col min="1" max="1" width="7.5" style="1014" bestFit="1" customWidth="1"/>
    <col min="2" max="2" width="7.25" style="1014" customWidth="1"/>
    <col min="3" max="3" width="9.375" style="1015" customWidth="1"/>
    <col min="4" max="4" width="32.25" style="1015" customWidth="1"/>
    <col min="5" max="5" width="37.25" style="1015" customWidth="1"/>
    <col min="6" max="6" width="42.75" style="1016" customWidth="1"/>
    <col min="7" max="7" width="11.25" style="1017" customWidth="1"/>
    <col min="8" max="8" width="9.375" style="1018" customWidth="1"/>
    <col min="9" max="9" width="7.125" style="1018" customWidth="1"/>
    <col min="10" max="16384" width="9" style="1015"/>
  </cols>
  <sheetData>
    <row r="1" spans="1:9" ht="19.5">
      <c r="A1" s="1035" t="s">
        <v>332</v>
      </c>
      <c r="C1" s="1919"/>
      <c r="D1" s="1919"/>
    </row>
    <row r="2" spans="1:9" ht="15.75" customHeight="1">
      <c r="C2" s="1036" t="s">
        <v>342</v>
      </c>
      <c r="D2" s="1036"/>
      <c r="E2" s="1920" t="s">
        <v>343</v>
      </c>
      <c r="F2" s="1920"/>
      <c r="G2" s="1920"/>
      <c r="H2" s="1920"/>
      <c r="I2" s="1037"/>
    </row>
    <row r="3" spans="1:9" ht="6.75" customHeight="1"/>
    <row r="4" spans="1:9" s="1040" customFormat="1" ht="28.5">
      <c r="A4" s="1006">
        <f>Today_Date</f>
        <v>42577</v>
      </c>
      <c r="B4" s="1038" t="s">
        <v>150</v>
      </c>
      <c r="C4" s="1039" t="s">
        <v>335</v>
      </c>
      <c r="D4" s="1039" t="s">
        <v>336</v>
      </c>
      <c r="E4" s="1039" t="s">
        <v>337</v>
      </c>
      <c r="F4" s="1038" t="s">
        <v>150</v>
      </c>
      <c r="G4" s="1039" t="s">
        <v>152</v>
      </c>
      <c r="H4" s="1038" t="s">
        <v>338</v>
      </c>
      <c r="I4" s="1038" t="s">
        <v>339</v>
      </c>
    </row>
    <row r="5" spans="1:9" ht="18">
      <c r="B5" s="1052" t="s">
        <v>340</v>
      </c>
      <c r="C5" s="1083"/>
      <c r="D5" s="1083"/>
      <c r="E5" s="1086"/>
      <c r="F5" s="1084"/>
      <c r="G5" s="1033"/>
      <c r="H5" s="1034"/>
      <c r="I5" s="1085"/>
    </row>
    <row r="6" spans="1:9" ht="15.75" customHeight="1">
      <c r="B6" s="1189"/>
      <c r="C6" s="1183"/>
      <c r="D6" s="1183"/>
      <c r="E6" s="1184"/>
      <c r="F6" s="1185"/>
      <c r="G6" s="1184"/>
      <c r="H6" s="1186"/>
      <c r="I6" s="1187"/>
    </row>
    <row r="7" spans="1:9" ht="18.75">
      <c r="B7" s="1207" t="str">
        <f>IF(I7&lt;&gt;"",I7,"")</f>
        <v/>
      </c>
      <c r="C7" s="1208"/>
      <c r="D7" s="1190"/>
      <c r="E7" s="1209"/>
      <c r="F7" s="1190"/>
      <c r="G7" s="1190"/>
      <c r="H7" s="1208"/>
      <c r="I7" s="1210" t="str">
        <f>IF(C7&lt;&gt;"",$A$4-C7,"")</f>
        <v/>
      </c>
    </row>
    <row r="8" spans="1:9" ht="18">
      <c r="B8" s="1089" t="s">
        <v>363</v>
      </c>
      <c r="C8" s="1083"/>
      <c r="D8" s="1086"/>
      <c r="E8" s="1086"/>
      <c r="F8" s="1084"/>
      <c r="G8" s="1087"/>
      <c r="H8" s="1088"/>
      <c r="I8" s="1085"/>
    </row>
    <row r="9" spans="1:9">
      <c r="B9" s="1341"/>
      <c r="C9" s="1336"/>
      <c r="D9" s="1336"/>
      <c r="E9" s="1337"/>
      <c r="F9" s="1338"/>
      <c r="G9" s="1337"/>
      <c r="H9" s="1339"/>
      <c r="I9" s="1340"/>
    </row>
    <row r="10" spans="1:9" ht="18.75">
      <c r="B10" s="1207" t="str">
        <f>IF(I10&lt;&gt;"",I10,"")</f>
        <v/>
      </c>
      <c r="C10" s="1208"/>
      <c r="D10" s="1190"/>
      <c r="E10" s="1209"/>
      <c r="F10" s="1190"/>
      <c r="G10" s="1363"/>
      <c r="H10" s="1348"/>
      <c r="I10" s="1324" t="str">
        <f>IF(C10&lt;&gt;"",$A$4-C10,"")</f>
        <v/>
      </c>
    </row>
    <row r="11" spans="1:9">
      <c r="B11" s="1317"/>
      <c r="C11" s="1318"/>
      <c r="D11" s="1318"/>
      <c r="E11" s="1319"/>
      <c r="F11" s="1320"/>
      <c r="G11" s="1319"/>
      <c r="H11" s="1321"/>
      <c r="I11" s="1322"/>
    </row>
    <row r="12" spans="1:9" ht="18.75">
      <c r="B12" s="1323"/>
      <c r="C12" s="1314"/>
      <c r="D12" s="1315"/>
      <c r="E12" s="1315"/>
      <c r="F12" s="1316"/>
      <c r="G12" s="1315"/>
      <c r="H12" s="1314"/>
      <c r="I12" s="1324"/>
    </row>
    <row r="13" spans="1:9" ht="18.75">
      <c r="B13" s="1323"/>
      <c r="C13" s="1314"/>
      <c r="D13" s="1315"/>
      <c r="E13" s="1315"/>
      <c r="F13" s="1316"/>
      <c r="G13" s="1315"/>
      <c r="H13" s="1314"/>
      <c r="I13" s="1324"/>
    </row>
    <row r="14" spans="1:9">
      <c r="B14" s="1317"/>
      <c r="C14" s="1318"/>
      <c r="D14" s="1318"/>
      <c r="E14" s="1319"/>
      <c r="F14" s="1320"/>
      <c r="G14" s="1319"/>
      <c r="H14" s="1321"/>
      <c r="I14" s="1322"/>
    </row>
    <row r="15" spans="1:9" ht="18.75">
      <c r="B15" s="1323"/>
      <c r="C15" s="1314"/>
      <c r="D15" s="1315"/>
      <c r="E15" s="1315"/>
      <c r="F15" s="1316"/>
      <c r="G15" s="1315"/>
      <c r="H15" s="1314"/>
      <c r="I15" s="1210"/>
    </row>
    <row r="16" spans="1:9" ht="15.75" customHeight="1">
      <c r="B16" s="1341"/>
      <c r="C16" s="1336"/>
      <c r="D16" s="1336"/>
      <c r="E16" s="1337"/>
      <c r="F16" s="1338"/>
      <c r="G16" s="1337"/>
      <c r="H16" s="1339"/>
      <c r="I16" s="1340"/>
    </row>
    <row r="17" spans="2:9" ht="18.75">
      <c r="B17" s="1342"/>
      <c r="C17" s="1348"/>
      <c r="D17" s="1349"/>
      <c r="E17" s="1349"/>
      <c r="F17" s="1350"/>
      <c r="G17" s="1349"/>
      <c r="H17" s="1348"/>
      <c r="I17" s="1210"/>
    </row>
  </sheetData>
  <mergeCells count="2">
    <mergeCell ref="C1:D1"/>
    <mergeCell ref="E2:H2"/>
  </mergeCells>
  <phoneticPr fontId="75"/>
  <conditionalFormatting sqref="B2">
    <cfRule type="iconSet" priority="75">
      <iconSet iconSet="3TrafficLights2" showValue="0" reverse="1">
        <cfvo type="percent" val="0"/>
        <cfvo type="num" val="15"/>
        <cfvo type="num" val="30"/>
      </iconSet>
    </cfRule>
  </conditionalFormatting>
  <conditionalFormatting sqref="B8">
    <cfRule type="iconSet" priority="32">
      <iconSet iconSet="3TrafficLights2" showValue="0" reverse="1">
        <cfvo type="percent" val="0"/>
        <cfvo type="num" val="15"/>
        <cfvo type="num" val="30"/>
      </iconSet>
    </cfRule>
  </conditionalFormatting>
  <conditionalFormatting sqref="B12">
    <cfRule type="iconSet" priority="24">
      <iconSet iconSet="3TrafficLights2" showValue="0" reverse="1">
        <cfvo type="percent" val="0"/>
        <cfvo type="num" val="15"/>
        <cfvo type="num" val="30"/>
      </iconSet>
    </cfRule>
  </conditionalFormatting>
  <conditionalFormatting sqref="B11">
    <cfRule type="iconSet" priority="27">
      <iconSet iconSet="3TrafficLights2" showValue="0" reverse="1">
        <cfvo type="percent" val="0"/>
        <cfvo type="num" val="15"/>
        <cfvo type="num" val="30"/>
      </iconSet>
    </cfRule>
  </conditionalFormatting>
  <conditionalFormatting sqref="B11">
    <cfRule type="iconSet" priority="26">
      <iconSet iconSet="3TrafficLights2" showValue="0" reverse="1">
        <cfvo type="percent" val="0"/>
        <cfvo type="num" val="15"/>
        <cfvo type="num" val="30"/>
      </iconSet>
    </cfRule>
  </conditionalFormatting>
  <conditionalFormatting sqref="B11">
    <cfRule type="iconSet" priority="25">
      <iconSet iconSet="3TrafficLights2" showValue="0" reverse="1">
        <cfvo type="percent" val="0"/>
        <cfvo type="num" val="15"/>
        <cfvo type="num" val="30"/>
      </iconSet>
    </cfRule>
  </conditionalFormatting>
  <conditionalFormatting sqref="B13">
    <cfRule type="iconSet" priority="23">
      <iconSet iconSet="3TrafficLights2" showValue="0" reverse="1">
        <cfvo type="percent" val="0"/>
        <cfvo type="num" val="15"/>
        <cfvo type="num" val="30"/>
      </iconSet>
    </cfRule>
  </conditionalFormatting>
  <conditionalFormatting sqref="B15">
    <cfRule type="iconSet" priority="19">
      <iconSet iconSet="3TrafficLights2" showValue="0" reverse="1">
        <cfvo type="percent" val="0"/>
        <cfvo type="num" val="15"/>
        <cfvo type="num" val="30"/>
      </iconSet>
    </cfRule>
  </conditionalFormatting>
  <conditionalFormatting sqref="B14">
    <cfRule type="iconSet" priority="22">
      <iconSet iconSet="3TrafficLights2" showValue="0" reverse="1">
        <cfvo type="percent" val="0"/>
        <cfvo type="num" val="15"/>
        <cfvo type="num" val="30"/>
      </iconSet>
    </cfRule>
  </conditionalFormatting>
  <conditionalFormatting sqref="B14">
    <cfRule type="iconSet" priority="21">
      <iconSet iconSet="3TrafficLights2" showValue="0" reverse="1">
        <cfvo type="percent" val="0"/>
        <cfvo type="num" val="15"/>
        <cfvo type="num" val="30"/>
      </iconSet>
    </cfRule>
  </conditionalFormatting>
  <conditionalFormatting sqref="B14">
    <cfRule type="iconSet" priority="20">
      <iconSet iconSet="3TrafficLights2" showValue="0" reverse="1">
        <cfvo type="percent" val="0"/>
        <cfvo type="num" val="15"/>
        <cfvo type="num" val="30"/>
      </iconSet>
    </cfRule>
  </conditionalFormatting>
  <conditionalFormatting sqref="B17">
    <cfRule type="iconSet" priority="15">
      <iconSet iconSet="3TrafficLights2" showValue="0" reverse="1">
        <cfvo type="percent" val="0"/>
        <cfvo type="num" val="15"/>
        <cfvo type="num" val="30"/>
      </iconSet>
    </cfRule>
  </conditionalFormatting>
  <conditionalFormatting sqref="B16">
    <cfRule type="iconSet" priority="18">
      <iconSet iconSet="3TrafficLights2" showValue="0" reverse="1">
        <cfvo type="percent" val="0"/>
        <cfvo type="num" val="15"/>
        <cfvo type="num" val="30"/>
      </iconSet>
    </cfRule>
  </conditionalFormatting>
  <conditionalFormatting sqref="B16">
    <cfRule type="iconSet" priority="17">
      <iconSet iconSet="3TrafficLights2" showValue="0" reverse="1">
        <cfvo type="percent" val="0"/>
        <cfvo type="num" val="15"/>
        <cfvo type="num" val="30"/>
      </iconSet>
    </cfRule>
  </conditionalFormatting>
  <conditionalFormatting sqref="B16">
    <cfRule type="iconSet" priority="16">
      <iconSet iconSet="3TrafficLights2" showValue="0" reverse="1">
        <cfvo type="percent" val="0"/>
        <cfvo type="num" val="15"/>
        <cfvo type="num" val="30"/>
      </iconSet>
    </cfRule>
  </conditionalFormatting>
  <conditionalFormatting sqref="B6">
    <cfRule type="iconSet" priority="10">
      <iconSet iconSet="3TrafficLights2" showValue="0" reverse="1">
        <cfvo type="percent" val="0"/>
        <cfvo type="num" val="15"/>
        <cfvo type="num" val="30"/>
      </iconSet>
    </cfRule>
  </conditionalFormatting>
  <conditionalFormatting sqref="B6">
    <cfRule type="iconSet" priority="9">
      <iconSet iconSet="3TrafficLights2" showValue="0" reverse="1">
        <cfvo type="percent" val="0"/>
        <cfvo type="num" val="15"/>
        <cfvo type="num" val="30"/>
      </iconSet>
    </cfRule>
  </conditionalFormatting>
  <conditionalFormatting sqref="B6">
    <cfRule type="iconSet" priority="8">
      <iconSet iconSet="3TrafficLights2" showValue="0" reverse="1">
        <cfvo type="percent" val="0"/>
        <cfvo type="num" val="15"/>
        <cfvo type="num" val="30"/>
      </iconSet>
    </cfRule>
  </conditionalFormatting>
  <conditionalFormatting sqref="B7">
    <cfRule type="iconSet" priority="7">
      <iconSet iconSet="3TrafficLights2" showValue="0" reverse="1">
        <cfvo type="percent" val="0"/>
        <cfvo type="num" val="15"/>
        <cfvo type="num" val="30"/>
      </iconSet>
    </cfRule>
  </conditionalFormatting>
  <conditionalFormatting sqref="B5">
    <cfRule type="iconSet" priority="6">
      <iconSet iconSet="3TrafficLights2" showValue="0" reverse="1">
        <cfvo type="percent" val="0"/>
        <cfvo type="num" val="15"/>
        <cfvo type="num" val="30"/>
      </iconSet>
    </cfRule>
  </conditionalFormatting>
  <conditionalFormatting sqref="B5">
    <cfRule type="iconSet" priority="5">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9">
    <cfRule type="iconSet" priority="3">
      <iconSet iconSet="3TrafficLights2" showValue="0" reverse="1">
        <cfvo type="percent" val="0"/>
        <cfvo type="num" val="15"/>
        <cfvo type="num" val="30"/>
      </iconSet>
    </cfRule>
  </conditionalFormatting>
  <conditionalFormatting sqref="B9">
    <cfRule type="iconSet" priority="2">
      <iconSet iconSet="3TrafficLights2" showValue="0" reverse="1">
        <cfvo type="percent" val="0"/>
        <cfvo type="num" val="15"/>
        <cfvo type="num" val="30"/>
      </iconSet>
    </cfRule>
  </conditionalFormatting>
  <conditionalFormatting sqref="B10">
    <cfRule type="iconSet" priority="1">
      <iconSet iconSet="3TrafficLights2" showValue="0" reverse="1">
        <cfvo type="percent" val="0"/>
        <cfvo type="num" val="15"/>
        <cfvo type="num" val="30"/>
      </iconSet>
    </cfRule>
  </conditionalFormatting>
  <hyperlinks>
    <hyperlink ref="A1" location="Korea!A1" display="Back"/>
  </hyperlinks>
  <printOptions horizontalCentered="1"/>
  <pageMargins left="0.25" right="0.25" top="1" bottom="1" header="0.5" footer="0.5"/>
  <pageSetup scale="80"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Y62"/>
  <sheetViews>
    <sheetView showGridLines="0" topLeftCell="A6" zoomScale="85" zoomScaleNormal="85" workbookViewId="0">
      <pane ySplit="1" topLeftCell="A46" activePane="bottomLeft" state="frozen"/>
      <selection activeCell="A6" sqref="A6"/>
      <selection pane="bottomLeft" activeCell="O60" sqref="O60"/>
    </sheetView>
  </sheetViews>
  <sheetFormatPr defaultColWidth="9" defaultRowHeight="12.75"/>
  <cols>
    <col min="1" max="1" width="17.125" style="332" customWidth="1"/>
    <col min="2" max="2" width="11.5" style="332" hidden="1" customWidth="1"/>
    <col min="3" max="3" width="14.375" style="332" hidden="1" customWidth="1"/>
    <col min="4" max="4" width="11.75" style="332" hidden="1" customWidth="1"/>
    <col min="5" max="5" width="11.25" style="332" hidden="1" customWidth="1"/>
    <col min="6" max="6" width="11.375" style="332" hidden="1" customWidth="1"/>
    <col min="7" max="7" width="10.5" style="332" hidden="1" customWidth="1"/>
    <col min="8" max="8" width="3.125" style="332" customWidth="1"/>
    <col min="9" max="12" width="9.5" style="332" customWidth="1"/>
    <col min="13" max="13" width="10" style="332" customWidth="1"/>
    <col min="14" max="14" width="11.5" style="332" customWidth="1"/>
    <col min="15" max="15" width="12.125" style="332" customWidth="1"/>
    <col min="16" max="16" width="9.125" style="332" customWidth="1"/>
    <col min="17" max="17" width="9.875" style="332" customWidth="1"/>
    <col min="18" max="18" width="9.375" style="332" customWidth="1"/>
    <col min="19" max="19" width="13" style="332" customWidth="1"/>
    <col min="20" max="20" width="10" style="332" customWidth="1"/>
    <col min="21" max="21" width="11.875" style="332" customWidth="1"/>
    <col min="22" max="22" width="11.75" style="332" customWidth="1"/>
    <col min="23" max="23" width="11.875" style="332" customWidth="1"/>
    <col min="24" max="26" width="12" style="332" customWidth="1"/>
    <col min="27" max="27" width="11.375" style="332" customWidth="1"/>
    <col min="28" max="28" width="11.875" style="332" customWidth="1"/>
    <col min="29" max="29" width="12.875" style="332" customWidth="1"/>
    <col min="30" max="30" width="8.375" style="333" customWidth="1"/>
    <col min="31" max="31" width="1.125" style="334" customWidth="1"/>
    <col min="32" max="32" width="33.5" style="335" hidden="1" customWidth="1"/>
    <col min="33" max="33" width="35.5" style="332" hidden="1" customWidth="1"/>
    <col min="34" max="34" width="12.5" style="332" hidden="1" customWidth="1"/>
    <col min="35" max="35" width="14" style="332" hidden="1" customWidth="1"/>
    <col min="36" max="36" width="12.5" style="336" hidden="1" customWidth="1"/>
    <col min="37" max="38" width="18.5" style="337" hidden="1" customWidth="1"/>
    <col min="39" max="39" width="0.75" style="338" customWidth="1"/>
    <col min="40" max="40" width="10.375" style="332" hidden="1" customWidth="1"/>
    <col min="41" max="41" width="11" style="332" hidden="1" customWidth="1"/>
    <col min="42" max="42" width="10.375" style="332" hidden="1" customWidth="1"/>
    <col min="43" max="43" width="9" style="332" customWidth="1"/>
    <col min="44" max="44" width="10.125" style="332" customWidth="1"/>
    <col min="45" max="45" width="10.5" style="332" customWidth="1"/>
    <col min="46" max="16384" width="9" style="332"/>
  </cols>
  <sheetData>
    <row r="1" spans="1:51" hidden="1"/>
    <row r="2" spans="1:51" ht="13.5" hidden="1" thickBot="1"/>
    <row r="3" spans="1:51" s="545" customFormat="1" ht="18.75" hidden="1" customHeight="1" thickBot="1">
      <c r="I3" s="1892" t="s">
        <v>23</v>
      </c>
      <c r="J3" s="1893"/>
      <c r="K3" s="1893"/>
      <c r="L3" s="1893"/>
      <c r="M3" s="1893"/>
      <c r="N3" s="1893"/>
      <c r="O3" s="1894"/>
      <c r="Q3" s="1895" t="s">
        <v>366</v>
      </c>
      <c r="R3" s="1896"/>
      <c r="S3" s="1896"/>
      <c r="T3" s="1896"/>
      <c r="U3" s="1896"/>
      <c r="V3" s="1896"/>
      <c r="W3" s="1896"/>
      <c r="X3" s="1896"/>
      <c r="Y3" s="1896"/>
      <c r="Z3" s="1896"/>
      <c r="AA3" s="1896"/>
      <c r="AB3" s="1896"/>
      <c r="AC3" s="1896"/>
      <c r="AD3" s="1897"/>
      <c r="AE3" s="546"/>
      <c r="AF3" s="1898" t="s">
        <v>149</v>
      </c>
      <c r="AG3" s="1899"/>
      <c r="AH3" s="1899"/>
      <c r="AI3" s="1899"/>
      <c r="AJ3" s="1899"/>
      <c r="AK3" s="1899"/>
      <c r="AL3" s="1900"/>
      <c r="AM3" s="547"/>
      <c r="AN3" s="1901" t="s">
        <v>63</v>
      </c>
      <c r="AO3" s="1902"/>
      <c r="AP3" s="1903"/>
    </row>
    <row r="4" spans="1:51" ht="16.5" hidden="1" thickBot="1">
      <c r="A4" s="548"/>
      <c r="B4" s="548" t="s">
        <v>35</v>
      </c>
      <c r="C4" s="548"/>
      <c r="D4" s="548"/>
      <c r="E4" s="548"/>
      <c r="F4" s="548"/>
      <c r="G4" s="548"/>
      <c r="H4" s="548"/>
      <c r="I4" s="548"/>
      <c r="J4" s="548"/>
      <c r="K4" s="548"/>
      <c r="L4" s="548"/>
      <c r="M4" s="548"/>
      <c r="N4" s="548"/>
      <c r="O4" s="548"/>
      <c r="P4" s="548"/>
      <c r="Q4" s="548"/>
      <c r="R4" s="548"/>
      <c r="S4" s="548"/>
      <c r="T4" s="548"/>
      <c r="U4" s="548"/>
      <c r="V4" s="548"/>
      <c r="W4" s="548" t="s">
        <v>35</v>
      </c>
      <c r="X4" s="548"/>
      <c r="Y4" s="548"/>
      <c r="Z4" s="548"/>
      <c r="AA4" s="548"/>
      <c r="AB4" s="548" t="s">
        <v>35</v>
      </c>
      <c r="AC4" s="548"/>
      <c r="AD4" s="549"/>
      <c r="AE4" s="550"/>
      <c r="AF4" s="551"/>
      <c r="AG4" s="548"/>
      <c r="AH4" s="548"/>
      <c r="AI4" s="548"/>
      <c r="AJ4" s="552"/>
      <c r="AK4" s="553"/>
      <c r="AN4" s="547" t="s">
        <v>35</v>
      </c>
      <c r="AO4" s="547"/>
      <c r="AP4" s="547" t="s">
        <v>35</v>
      </c>
    </row>
    <row r="5" spans="1:51" ht="19.5" hidden="1" customHeight="1" thickTop="1" thickBot="1">
      <c r="A5" s="548" t="s">
        <v>35</v>
      </c>
      <c r="B5" s="548"/>
      <c r="C5" s="548"/>
      <c r="D5" s="548"/>
      <c r="E5" s="548"/>
      <c r="F5" s="548"/>
      <c r="G5" s="548"/>
      <c r="H5" s="548"/>
      <c r="I5" s="548" t="s">
        <v>67</v>
      </c>
      <c r="J5" s="548" t="s">
        <v>68</v>
      </c>
      <c r="K5" s="548" t="s">
        <v>69</v>
      </c>
      <c r="L5" s="548" t="s">
        <v>70</v>
      </c>
      <c r="M5" s="554"/>
      <c r="N5" s="548"/>
      <c r="O5" s="548"/>
      <c r="P5" s="548"/>
      <c r="Q5" s="548" t="s">
        <v>144</v>
      </c>
      <c r="R5" s="548" t="s">
        <v>143</v>
      </c>
      <c r="S5" s="555" t="s">
        <v>142</v>
      </c>
      <c r="T5" s="556" t="s">
        <v>141</v>
      </c>
      <c r="U5" s="548" t="s">
        <v>140</v>
      </c>
      <c r="V5" s="548" t="s">
        <v>139</v>
      </c>
      <c r="W5" s="548" t="s">
        <v>138</v>
      </c>
      <c r="X5" s="548" t="s">
        <v>137</v>
      </c>
      <c r="Y5" s="548" t="s">
        <v>131</v>
      </c>
      <c r="Z5" s="548" t="s">
        <v>130</v>
      </c>
      <c r="AA5" s="557" t="s">
        <v>134</v>
      </c>
      <c r="AB5" s="557" t="s">
        <v>135</v>
      </c>
      <c r="AC5" s="557" t="s">
        <v>136</v>
      </c>
      <c r="AD5" s="558"/>
      <c r="AE5" s="559"/>
      <c r="AF5" s="551"/>
      <c r="AG5" s="548"/>
      <c r="AH5" s="548"/>
      <c r="AI5" s="548"/>
      <c r="AJ5" s="552"/>
      <c r="AK5" s="1890" t="s">
        <v>24</v>
      </c>
      <c r="AL5" s="1891"/>
      <c r="AM5" s="560"/>
      <c r="AN5" s="561" t="s">
        <v>13</v>
      </c>
      <c r="AO5" s="562"/>
      <c r="AP5" s="563"/>
      <c r="AR5" s="1889"/>
      <c r="AS5" s="1889"/>
      <c r="AT5" s="1889"/>
      <c r="AU5" s="1889"/>
      <c r="AV5" s="1889"/>
      <c r="AW5" s="1889"/>
      <c r="AX5" s="1889"/>
      <c r="AY5" s="1889"/>
    </row>
    <row r="6" spans="1:51" s="595" customFormat="1" ht="78.75" customHeight="1" thickBot="1">
      <c r="A6" s="564" t="s">
        <v>2</v>
      </c>
      <c r="B6" s="565" t="s">
        <v>370</v>
      </c>
      <c r="C6" s="565" t="s">
        <v>46</v>
      </c>
      <c r="D6" s="565" t="s">
        <v>4</v>
      </c>
      <c r="E6" s="565" t="s">
        <v>5</v>
      </c>
      <c r="F6" s="565" t="s">
        <v>6</v>
      </c>
      <c r="G6" s="566" t="s">
        <v>7</v>
      </c>
      <c r="H6" s="567"/>
      <c r="I6" s="568" t="s">
        <v>383</v>
      </c>
      <c r="J6" s="569" t="s">
        <v>384</v>
      </c>
      <c r="K6" s="569" t="s">
        <v>385</v>
      </c>
      <c r="L6" s="569" t="s">
        <v>386</v>
      </c>
      <c r="M6" s="570" t="s">
        <v>71</v>
      </c>
      <c r="N6" s="571" t="s">
        <v>20</v>
      </c>
      <c r="O6" s="572" t="s">
        <v>21</v>
      </c>
      <c r="P6" s="567"/>
      <c r="Q6" s="573" t="s">
        <v>366</v>
      </c>
      <c r="R6" s="574" t="s">
        <v>45</v>
      </c>
      <c r="S6" s="575" t="s">
        <v>60</v>
      </c>
      <c r="T6" s="576" t="s">
        <v>379</v>
      </c>
      <c r="U6" s="577" t="s">
        <v>330</v>
      </c>
      <c r="V6" s="578" t="s">
        <v>101</v>
      </c>
      <c r="W6" s="579" t="s">
        <v>129</v>
      </c>
      <c r="X6" s="580" t="s">
        <v>128</v>
      </c>
      <c r="Y6" s="581" t="s">
        <v>132</v>
      </c>
      <c r="Z6" s="582" t="s">
        <v>133</v>
      </c>
      <c r="AA6" s="583" t="s">
        <v>371</v>
      </c>
      <c r="AB6" s="583" t="s">
        <v>372</v>
      </c>
      <c r="AC6" s="583" t="s">
        <v>373</v>
      </c>
      <c r="AD6" s="584" t="s">
        <v>380</v>
      </c>
      <c r="AE6" s="585"/>
      <c r="AF6" s="586" t="s">
        <v>150</v>
      </c>
      <c r="AG6" s="586" t="s">
        <v>151</v>
      </c>
      <c r="AH6" s="586" t="s">
        <v>152</v>
      </c>
      <c r="AI6" s="587" t="s">
        <v>153</v>
      </c>
      <c r="AJ6" s="588" t="s">
        <v>157</v>
      </c>
      <c r="AK6" s="589" t="s">
        <v>25</v>
      </c>
      <c r="AL6" s="590" t="s">
        <v>26</v>
      </c>
      <c r="AM6" s="591"/>
      <c r="AN6" s="592" t="s">
        <v>313</v>
      </c>
      <c r="AO6" s="593" t="s">
        <v>314</v>
      </c>
      <c r="AP6" s="594" t="s">
        <v>315</v>
      </c>
      <c r="AR6" s="596"/>
      <c r="AS6" s="596"/>
      <c r="AT6" s="596"/>
      <c r="AU6" s="596"/>
      <c r="AV6" s="596"/>
      <c r="AW6" s="596"/>
      <c r="AX6" s="596"/>
      <c r="AY6" s="596"/>
    </row>
    <row r="7" spans="1:51" s="620" customFormat="1" ht="25.15" customHeight="1">
      <c r="A7" s="597" t="s">
        <v>14</v>
      </c>
      <c r="B7" s="598"/>
      <c r="C7" s="599"/>
      <c r="D7" s="598"/>
      <c r="E7" s="600"/>
      <c r="F7" s="601"/>
      <c r="G7" s="602"/>
      <c r="H7" s="603"/>
      <c r="I7" s="762">
        <f>China!K36</f>
        <v>0</v>
      </c>
      <c r="J7" s="763">
        <f>China!L36</f>
        <v>0</v>
      </c>
      <c r="K7" s="764">
        <f>China!M36</f>
        <v>0</v>
      </c>
      <c r="L7" s="764">
        <f>China!N36</f>
        <v>0</v>
      </c>
      <c r="M7" s="765">
        <f t="shared" ref="M7:M13" si="0">SUM(I7:L7)</f>
        <v>0</v>
      </c>
      <c r="N7" s="766">
        <f>China!P36</f>
        <v>0</v>
      </c>
      <c r="O7" s="767">
        <f>China!Q36</f>
        <v>0</v>
      </c>
      <c r="P7" s="768"/>
      <c r="Q7" s="769">
        <f>China!S36</f>
        <v>0</v>
      </c>
      <c r="R7" s="770">
        <f>China!T36</f>
        <v>0</v>
      </c>
      <c r="S7" s="771">
        <f>China!U36</f>
        <v>0</v>
      </c>
      <c r="T7" s="772">
        <f t="shared" ref="T7:T13" si="1">SUM(Q7:S7)</f>
        <v>0</v>
      </c>
      <c r="U7" s="773">
        <f>China!W36</f>
        <v>0</v>
      </c>
      <c r="V7" s="774">
        <f>China!X36</f>
        <v>0</v>
      </c>
      <c r="W7" s="775">
        <f>China!Y36</f>
        <v>0</v>
      </c>
      <c r="X7" s="776">
        <f>China!Z36</f>
        <v>0</v>
      </c>
      <c r="Y7" s="777">
        <f>China!AA36</f>
        <v>0</v>
      </c>
      <c r="Z7" s="778">
        <f>China!AB36</f>
        <v>0</v>
      </c>
      <c r="AA7" s="779">
        <f>China!AC36</f>
        <v>0</v>
      </c>
      <c r="AB7" s="779">
        <f>China!AD36</f>
        <v>0</v>
      </c>
      <c r="AC7" s="779">
        <f>China!AE36</f>
        <v>0</v>
      </c>
      <c r="AD7" s="1080">
        <f t="shared" ref="AD7:AD12" si="2">IF(Q7&gt;0,M7/Q7,0)</f>
        <v>0</v>
      </c>
      <c r="AE7" s="780"/>
      <c r="AF7" s="781"/>
      <c r="AG7" s="782"/>
      <c r="AH7" s="782"/>
      <c r="AI7" s="783"/>
      <c r="AJ7" s="784"/>
      <c r="AK7" s="785"/>
      <c r="AL7" s="786"/>
      <c r="AM7" s="787"/>
      <c r="AN7" s="788">
        <f>China!AP36</f>
        <v>0</v>
      </c>
      <c r="AO7" s="789">
        <f>China!AQ36</f>
        <v>0</v>
      </c>
      <c r="AP7" s="790">
        <f>China!AR36</f>
        <v>0</v>
      </c>
      <c r="AR7" s="621"/>
      <c r="AS7" s="621"/>
      <c r="AT7" s="621"/>
      <c r="AU7" s="621"/>
      <c r="AV7" s="621"/>
      <c r="AW7" s="621"/>
      <c r="AX7" s="621"/>
      <c r="AY7" s="621"/>
    </row>
    <row r="8" spans="1:51" s="620" customFormat="1" ht="25.15" customHeight="1">
      <c r="A8" s="622" t="s">
        <v>15</v>
      </c>
      <c r="B8" s="598"/>
      <c r="C8" s="599"/>
      <c r="D8" s="598"/>
      <c r="E8" s="600"/>
      <c r="F8" s="601"/>
      <c r="G8" s="602"/>
      <c r="H8" s="603"/>
      <c r="I8" s="791">
        <f>Taiwan!K32</f>
        <v>0</v>
      </c>
      <c r="J8" s="792">
        <f>Taiwan!L32</f>
        <v>0</v>
      </c>
      <c r="K8" s="792">
        <f>Taiwan!M32</f>
        <v>0</v>
      </c>
      <c r="L8" s="793">
        <f>Taiwan!N32</f>
        <v>0</v>
      </c>
      <c r="M8" s="765">
        <f t="shared" si="0"/>
        <v>0</v>
      </c>
      <c r="N8" s="766">
        <f>Taiwan!P32</f>
        <v>0</v>
      </c>
      <c r="O8" s="767">
        <f>Taiwan!Q32</f>
        <v>0</v>
      </c>
      <c r="P8" s="768"/>
      <c r="Q8" s="769">
        <f>Taiwan!S32</f>
        <v>0</v>
      </c>
      <c r="R8" s="770">
        <f>Taiwan!T32</f>
        <v>0</v>
      </c>
      <c r="S8" s="794">
        <f>Taiwan!U32</f>
        <v>0</v>
      </c>
      <c r="T8" s="772">
        <f t="shared" si="1"/>
        <v>0</v>
      </c>
      <c r="U8" s="773">
        <f>Taiwan!W32</f>
        <v>0</v>
      </c>
      <c r="V8" s="774">
        <f>Taiwan!X32</f>
        <v>0</v>
      </c>
      <c r="W8" s="775">
        <f>Taiwan!Y32</f>
        <v>0</v>
      </c>
      <c r="X8" s="776">
        <f>Taiwan!Z32</f>
        <v>0</v>
      </c>
      <c r="Y8" s="777">
        <f>Taiwan!AA32</f>
        <v>0</v>
      </c>
      <c r="Z8" s="778">
        <f>Taiwan!AB32</f>
        <v>0</v>
      </c>
      <c r="AA8" s="779">
        <f>Taiwan!AC32</f>
        <v>0</v>
      </c>
      <c r="AB8" s="779">
        <f>Taiwan!AD32</f>
        <v>0</v>
      </c>
      <c r="AC8" s="779">
        <f>Taiwan!AE32</f>
        <v>0</v>
      </c>
      <c r="AD8" s="1080">
        <f t="shared" si="2"/>
        <v>0</v>
      </c>
      <c r="AE8" s="780"/>
      <c r="AF8" s="781"/>
      <c r="AG8" s="782"/>
      <c r="AH8" s="782"/>
      <c r="AI8" s="795"/>
      <c r="AJ8" s="796"/>
      <c r="AK8" s="785"/>
      <c r="AL8" s="786"/>
      <c r="AM8" s="787"/>
      <c r="AN8" s="788">
        <f>Taiwan!AP32</f>
        <v>0</v>
      </c>
      <c r="AO8" s="789">
        <f>Taiwan!AQ32</f>
        <v>0</v>
      </c>
      <c r="AP8" s="790">
        <f>Taiwan!AR32</f>
        <v>0</v>
      </c>
      <c r="AR8" s="621"/>
      <c r="AS8" s="621"/>
      <c r="AT8" s="621"/>
      <c r="AU8" s="621"/>
      <c r="AV8" s="621"/>
      <c r="AW8" s="621"/>
      <c r="AX8" s="621"/>
      <c r="AY8" s="621"/>
    </row>
    <row r="9" spans="1:51" s="620" customFormat="1" ht="25.15" customHeight="1">
      <c r="A9" s="622" t="s">
        <v>19</v>
      </c>
      <c r="B9" s="598"/>
      <c r="C9" s="599"/>
      <c r="D9" s="598"/>
      <c r="E9" s="600"/>
      <c r="F9" s="601"/>
      <c r="G9" s="602"/>
      <c r="H9" s="603"/>
      <c r="I9" s="791">
        <f>'North America'!K29</f>
        <v>0</v>
      </c>
      <c r="J9" s="792">
        <f>'North America'!L29</f>
        <v>0</v>
      </c>
      <c r="K9" s="792">
        <f>'North America'!M29</f>
        <v>0</v>
      </c>
      <c r="L9" s="797">
        <f>'North America'!N29</f>
        <v>0</v>
      </c>
      <c r="M9" s="765">
        <f t="shared" si="0"/>
        <v>0</v>
      </c>
      <c r="N9" s="766">
        <f>'North America'!P29</f>
        <v>0</v>
      </c>
      <c r="O9" s="767">
        <f>'North America'!Q29</f>
        <v>0</v>
      </c>
      <c r="P9" s="768"/>
      <c r="Q9" s="769">
        <f>'North America'!S29</f>
        <v>0</v>
      </c>
      <c r="R9" s="770">
        <f>'North America'!T29</f>
        <v>0</v>
      </c>
      <c r="S9" s="771">
        <f>'North America'!U29</f>
        <v>0</v>
      </c>
      <c r="T9" s="772">
        <f t="shared" si="1"/>
        <v>0</v>
      </c>
      <c r="U9" s="773">
        <f>'North America'!W29</f>
        <v>0</v>
      </c>
      <c r="V9" s="774">
        <f>'North America'!X29</f>
        <v>0</v>
      </c>
      <c r="W9" s="775">
        <f>'North America'!Y29</f>
        <v>0</v>
      </c>
      <c r="X9" s="776">
        <f>'North America'!Z29</f>
        <v>0</v>
      </c>
      <c r="Y9" s="777">
        <f>'North America'!AA29</f>
        <v>0</v>
      </c>
      <c r="Z9" s="778">
        <f>'North America'!AB29</f>
        <v>0</v>
      </c>
      <c r="AA9" s="779">
        <f>'North America'!AC29</f>
        <v>0</v>
      </c>
      <c r="AB9" s="779">
        <f>'North America'!AD29</f>
        <v>0</v>
      </c>
      <c r="AC9" s="779">
        <f>'North America'!AE29</f>
        <v>0</v>
      </c>
      <c r="AD9" s="1080">
        <f t="shared" si="2"/>
        <v>0</v>
      </c>
      <c r="AE9" s="780"/>
      <c r="AF9" s="781"/>
      <c r="AG9" s="782"/>
      <c r="AH9" s="782"/>
      <c r="AI9" s="795"/>
      <c r="AJ9" s="796"/>
      <c r="AK9" s="785"/>
      <c r="AL9" s="786"/>
      <c r="AM9" s="787"/>
      <c r="AN9" s="788">
        <f>'North America'!AP29</f>
        <v>0</v>
      </c>
      <c r="AO9" s="789">
        <f>'North America'!AQ29</f>
        <v>0</v>
      </c>
      <c r="AP9" s="790">
        <f>'North America'!AR29</f>
        <v>0</v>
      </c>
      <c r="AV9" s="621"/>
      <c r="AW9" s="621"/>
      <c r="AX9" s="621"/>
      <c r="AY9" s="621"/>
    </row>
    <row r="10" spans="1:51" s="620" customFormat="1" ht="25.15" customHeight="1">
      <c r="A10" s="622" t="s">
        <v>18</v>
      </c>
      <c r="B10" s="598"/>
      <c r="C10" s="599"/>
      <c r="D10" s="598"/>
      <c r="E10" s="600"/>
      <c r="F10" s="601"/>
      <c r="G10" s="602"/>
      <c r="H10" s="603"/>
      <c r="I10" s="791">
        <f>Japan!K44</f>
        <v>0</v>
      </c>
      <c r="J10" s="798">
        <f>Japan!L44</f>
        <v>0</v>
      </c>
      <c r="K10" s="798">
        <f>Japan!M44</f>
        <v>0</v>
      </c>
      <c r="L10" s="797">
        <f>Japan!N44</f>
        <v>0</v>
      </c>
      <c r="M10" s="765">
        <f t="shared" si="0"/>
        <v>0</v>
      </c>
      <c r="N10" s="766">
        <f>Japan!P44</f>
        <v>0</v>
      </c>
      <c r="O10" s="767">
        <f>Japan!Q44</f>
        <v>0</v>
      </c>
      <c r="P10" s="768"/>
      <c r="Q10" s="769">
        <f>Japan!S44</f>
        <v>0</v>
      </c>
      <c r="R10" s="770">
        <f>Japan!T44</f>
        <v>0</v>
      </c>
      <c r="S10" s="771">
        <f ca="1">Japan!U44</f>
        <v>0</v>
      </c>
      <c r="T10" s="772">
        <f t="shared" ca="1" si="1"/>
        <v>0</v>
      </c>
      <c r="U10" s="773">
        <f>Japan!W44</f>
        <v>0</v>
      </c>
      <c r="V10" s="774">
        <f>Japan!X44</f>
        <v>0</v>
      </c>
      <c r="W10" s="775">
        <f>Japan!Y44</f>
        <v>0</v>
      </c>
      <c r="X10" s="776">
        <f>Japan!Z44</f>
        <v>0</v>
      </c>
      <c r="Y10" s="777">
        <f>Japan!AA44</f>
        <v>0</v>
      </c>
      <c r="Z10" s="778">
        <f>Japan!AB44</f>
        <v>0</v>
      </c>
      <c r="AA10" s="779">
        <f ca="1">Japan!AC44</f>
        <v>0</v>
      </c>
      <c r="AB10" s="779">
        <f ca="1">Japan!AD44</f>
        <v>0</v>
      </c>
      <c r="AC10" s="779">
        <f ca="1">Japan!AE44</f>
        <v>0</v>
      </c>
      <c r="AD10" s="1080">
        <f t="shared" si="2"/>
        <v>0</v>
      </c>
      <c r="AE10" s="780"/>
      <c r="AF10" s="799"/>
      <c r="AG10" s="782"/>
      <c r="AH10" s="782"/>
      <c r="AI10" s="795"/>
      <c r="AJ10" s="796"/>
      <c r="AK10" s="785"/>
      <c r="AL10" s="786"/>
      <c r="AM10" s="787"/>
      <c r="AN10" s="788">
        <f>Japan!AP44</f>
        <v>0</v>
      </c>
      <c r="AO10" s="789">
        <f>Japan!AQ44</f>
        <v>0</v>
      </c>
      <c r="AP10" s="790">
        <f>Japan!AR44</f>
        <v>0</v>
      </c>
      <c r="AV10" s="621"/>
      <c r="AW10" s="621"/>
      <c r="AX10" s="621"/>
      <c r="AY10" s="621"/>
    </row>
    <row r="11" spans="1:51" s="620" customFormat="1" ht="25.15" customHeight="1">
      <c r="A11" s="622" t="s">
        <v>17</v>
      </c>
      <c r="B11" s="542"/>
      <c r="C11" s="543"/>
      <c r="D11" s="542"/>
      <c r="E11" s="542"/>
      <c r="F11" s="544"/>
      <c r="G11" s="339"/>
      <c r="H11" s="603"/>
      <c r="I11" s="791">
        <f>Europe!K92</f>
        <v>0</v>
      </c>
      <c r="J11" s="798">
        <f>Europe!L92</f>
        <v>0</v>
      </c>
      <c r="K11" s="798">
        <f>Europe!M92</f>
        <v>0</v>
      </c>
      <c r="L11" s="798">
        <f>Europe!N92</f>
        <v>0</v>
      </c>
      <c r="M11" s="765">
        <f t="shared" si="0"/>
        <v>0</v>
      </c>
      <c r="N11" s="766">
        <f>Europe!P92</f>
        <v>0</v>
      </c>
      <c r="O11" s="767">
        <f>Europe!Q92</f>
        <v>0</v>
      </c>
      <c r="P11" s="768"/>
      <c r="Q11" s="769">
        <f>Europe!S92</f>
        <v>0</v>
      </c>
      <c r="R11" s="770">
        <f>Europe!T92</f>
        <v>0</v>
      </c>
      <c r="S11" s="771">
        <f>Europe!U92</f>
        <v>0</v>
      </c>
      <c r="T11" s="772">
        <f t="shared" si="1"/>
        <v>0</v>
      </c>
      <c r="U11" s="773">
        <f>Europe!W92</f>
        <v>0</v>
      </c>
      <c r="V11" s="774">
        <f>Europe!X92</f>
        <v>0</v>
      </c>
      <c r="W11" s="775">
        <f>Europe!Y92</f>
        <v>0</v>
      </c>
      <c r="X11" s="776">
        <f>Europe!Z92</f>
        <v>0</v>
      </c>
      <c r="Y11" s="777">
        <f>Europe!AA92</f>
        <v>0</v>
      </c>
      <c r="Z11" s="778">
        <f>Europe!AB92</f>
        <v>0</v>
      </c>
      <c r="AA11" s="779">
        <f>Europe!AC92</f>
        <v>0</v>
      </c>
      <c r="AB11" s="779">
        <f>Europe!AD92</f>
        <v>0</v>
      </c>
      <c r="AC11" s="779">
        <f>Europe!AE92</f>
        <v>0</v>
      </c>
      <c r="AD11" s="1080">
        <f t="shared" si="2"/>
        <v>0</v>
      </c>
      <c r="AE11" s="780"/>
      <c r="AF11" s="800"/>
      <c r="AG11" s="782"/>
      <c r="AH11" s="782"/>
      <c r="AI11" s="795"/>
      <c r="AJ11" s="796"/>
      <c r="AK11" s="785"/>
      <c r="AL11" s="786"/>
      <c r="AM11" s="787"/>
      <c r="AN11" s="788">
        <f>Europe!AP92</f>
        <v>0</v>
      </c>
      <c r="AO11" s="789">
        <f>Europe!AQ92</f>
        <v>0</v>
      </c>
      <c r="AP11" s="790">
        <f>Europe!AR92</f>
        <v>0</v>
      </c>
      <c r="AV11" s="625"/>
      <c r="AW11" s="625"/>
      <c r="AX11" s="625"/>
      <c r="AY11" s="625"/>
    </row>
    <row r="12" spans="1:51" s="620" customFormat="1" ht="25.15" customHeight="1">
      <c r="A12" s="626" t="s">
        <v>16</v>
      </c>
      <c r="B12" s="542"/>
      <c r="C12" s="543"/>
      <c r="D12" s="542"/>
      <c r="E12" s="542"/>
      <c r="F12" s="544"/>
      <c r="G12" s="339"/>
      <c r="H12" s="603"/>
      <c r="I12" s="791">
        <f>Korea!K18</f>
        <v>0</v>
      </c>
      <c r="J12" s="798">
        <f>Korea!L18</f>
        <v>0</v>
      </c>
      <c r="K12" s="798">
        <f>Korea!M18</f>
        <v>0</v>
      </c>
      <c r="L12" s="798">
        <f>Korea!N18</f>
        <v>0</v>
      </c>
      <c r="M12" s="765">
        <f t="shared" si="0"/>
        <v>0</v>
      </c>
      <c r="N12" s="766">
        <f>Korea!P18</f>
        <v>0</v>
      </c>
      <c r="O12" s="767">
        <f>Korea!Q18</f>
        <v>0</v>
      </c>
      <c r="P12" s="768"/>
      <c r="Q12" s="769">
        <f>Korea!S18</f>
        <v>0</v>
      </c>
      <c r="R12" s="770">
        <f>Korea!T18</f>
        <v>0</v>
      </c>
      <c r="S12" s="771">
        <f>Korea!U18</f>
        <v>0</v>
      </c>
      <c r="T12" s="772">
        <f t="shared" si="1"/>
        <v>0</v>
      </c>
      <c r="U12" s="801">
        <f>Korea!W18</f>
        <v>0</v>
      </c>
      <c r="V12" s="774">
        <f>Korea!X18</f>
        <v>0</v>
      </c>
      <c r="W12" s="802">
        <f>Korea!Y18</f>
        <v>0</v>
      </c>
      <c r="X12" s="776">
        <f>Korea!Z18</f>
        <v>0</v>
      </c>
      <c r="Y12" s="803">
        <f>Korea!AA18</f>
        <v>0</v>
      </c>
      <c r="Z12" s="778">
        <f>Korea!AB18</f>
        <v>0</v>
      </c>
      <c r="AA12" s="779">
        <f>Korea!AC18</f>
        <v>0</v>
      </c>
      <c r="AB12" s="779">
        <f>Korea!AD18</f>
        <v>0</v>
      </c>
      <c r="AC12" s="779">
        <f>Korea!AE18</f>
        <v>0</v>
      </c>
      <c r="AD12" s="1080">
        <f t="shared" si="2"/>
        <v>0</v>
      </c>
      <c r="AE12" s="780"/>
      <c r="AF12" s="799"/>
      <c r="AG12" s="782"/>
      <c r="AH12" s="782"/>
      <c r="AI12" s="795"/>
      <c r="AJ12" s="796"/>
      <c r="AK12" s="804"/>
      <c r="AL12" s="805"/>
      <c r="AM12" s="806"/>
      <c r="AN12" s="788">
        <f>Korea!AP18</f>
        <v>0</v>
      </c>
      <c r="AO12" s="789">
        <f>Korea!AQ18</f>
        <v>0</v>
      </c>
      <c r="AP12" s="790">
        <f>Korea!AR18</f>
        <v>0</v>
      </c>
      <c r="AV12" s="625"/>
      <c r="AW12" s="625"/>
      <c r="AX12" s="625"/>
      <c r="AY12" s="625"/>
    </row>
    <row r="13" spans="1:51" s="620" customFormat="1" ht="25.15" customHeight="1" thickBot="1">
      <c r="A13" s="626" t="s">
        <v>310</v>
      </c>
      <c r="B13" s="631"/>
      <c r="C13" s="632"/>
      <c r="D13" s="631"/>
      <c r="E13" s="631"/>
      <c r="F13" s="633"/>
      <c r="G13" s="634"/>
      <c r="H13" s="603"/>
      <c r="I13" s="791"/>
      <c r="J13" s="623"/>
      <c r="K13" s="623">
        <f>'WW Weekly Sales Call SUMMARY'!C38</f>
        <v>0</v>
      </c>
      <c r="L13" s="623"/>
      <c r="M13" s="604">
        <f t="shared" si="0"/>
        <v>0</v>
      </c>
      <c r="N13" s="606"/>
      <c r="O13" s="605"/>
      <c r="P13" s="606"/>
      <c r="Q13" s="607">
        <f>'WW Weekly Sales Call SUMMARY'!G38</f>
        <v>0</v>
      </c>
      <c r="R13" s="608">
        <f>'WW Weekly Sales Call SUMMARY'!J38</f>
        <v>0</v>
      </c>
      <c r="S13" s="609"/>
      <c r="T13" s="610">
        <f t="shared" si="1"/>
        <v>0</v>
      </c>
      <c r="U13" s="627"/>
      <c r="V13" s="611"/>
      <c r="W13" s="628"/>
      <c r="X13" s="612"/>
      <c r="Y13" s="629"/>
      <c r="Z13" s="613"/>
      <c r="AA13" s="779">
        <f>SUM(T13:V13)</f>
        <v>0</v>
      </c>
      <c r="AB13" s="614">
        <f>AA13</f>
        <v>0</v>
      </c>
      <c r="AC13" s="614">
        <f>AA13</f>
        <v>0</v>
      </c>
      <c r="AD13" s="1081"/>
      <c r="AE13" s="615"/>
      <c r="AF13" s="635"/>
      <c r="AG13" s="636"/>
      <c r="AH13" s="636"/>
      <c r="AI13" s="616"/>
      <c r="AJ13" s="637"/>
      <c r="AK13" s="638"/>
      <c r="AL13" s="639"/>
      <c r="AM13" s="630"/>
      <c r="AN13" s="640"/>
      <c r="AO13" s="641"/>
      <c r="AP13" s="642"/>
      <c r="AV13" s="625"/>
      <c r="AW13" s="625"/>
      <c r="AX13" s="625"/>
      <c r="AY13" s="625"/>
    </row>
    <row r="14" spans="1:51" s="668" customFormat="1" ht="33.75" customHeight="1" thickBot="1">
      <c r="A14" s="643" t="s">
        <v>8</v>
      </c>
      <c r="B14" s="644"/>
      <c r="C14" s="644"/>
      <c r="D14" s="644"/>
      <c r="E14" s="644"/>
      <c r="F14" s="644"/>
      <c r="G14" s="645"/>
      <c r="H14" s="646"/>
      <c r="I14" s="650">
        <f>SUM(I7:I13)</f>
        <v>0</v>
      </c>
      <c r="J14" s="647">
        <f>SUM(J7:J13)</f>
        <v>0</v>
      </c>
      <c r="K14" s="647">
        <f>SUM(K7:K13)</f>
        <v>0</v>
      </c>
      <c r="L14" s="647">
        <f>SUM(L7:L13)</f>
        <v>0</v>
      </c>
      <c r="M14" s="648">
        <f>I14+J14+K14+L14</f>
        <v>0</v>
      </c>
      <c r="N14" s="650">
        <f>SUM(N7:N13)</f>
        <v>0</v>
      </c>
      <c r="O14" s="957">
        <f>SUM(O7:O13)</f>
        <v>0</v>
      </c>
      <c r="P14" s="649"/>
      <c r="Q14" s="650">
        <f>SUM(Q7:Q13)</f>
        <v>0</v>
      </c>
      <c r="R14" s="651">
        <f>SUM(R7:R13)</f>
        <v>0</v>
      </c>
      <c r="S14" s="652">
        <f ca="1">SUM(S7:S13)</f>
        <v>0</v>
      </c>
      <c r="T14" s="653">
        <f ca="1">Q14+R14+S14</f>
        <v>0</v>
      </c>
      <c r="U14" s="654">
        <f t="shared" ref="U14:Z14" si="3">SUM(U7:U13)</f>
        <v>0</v>
      </c>
      <c r="V14" s="655">
        <f t="shared" si="3"/>
        <v>0</v>
      </c>
      <c r="W14" s="656">
        <f t="shared" si="3"/>
        <v>0</v>
      </c>
      <c r="X14" s="657">
        <f t="shared" si="3"/>
        <v>0</v>
      </c>
      <c r="Y14" s="658">
        <f t="shared" si="3"/>
        <v>0</v>
      </c>
      <c r="Z14" s="659">
        <f t="shared" si="3"/>
        <v>0</v>
      </c>
      <c r="AA14" s="660">
        <f ca="1">SUM(AA7:AA13)</f>
        <v>0</v>
      </c>
      <c r="AB14" s="660">
        <f ca="1">SUM(AB7:AB13)</f>
        <v>0</v>
      </c>
      <c r="AC14" s="660">
        <f ca="1">SUM(AC7:AC13)</f>
        <v>0</v>
      </c>
      <c r="AD14" s="1082">
        <f>IF(Q14&gt;0,M14/Q14,0)</f>
        <v>0</v>
      </c>
      <c r="AE14" s="661"/>
      <c r="AF14" s="662"/>
      <c r="AG14" s="662"/>
      <c r="AH14" s="662"/>
      <c r="AI14" s="662"/>
      <c r="AJ14" s="662"/>
      <c r="AK14" s="663"/>
      <c r="AL14" s="664"/>
      <c r="AM14" s="619"/>
      <c r="AN14" s="665">
        <f>SUM(AN7:AN12)</f>
        <v>0</v>
      </c>
      <c r="AO14" s="666">
        <f>SUM(AO7:AO12)</f>
        <v>0</v>
      </c>
      <c r="AP14" s="667">
        <f>SUM(AP7:AP12)</f>
        <v>0</v>
      </c>
      <c r="AR14" s="335"/>
      <c r="AS14" s="669"/>
      <c r="AT14" s="669"/>
      <c r="AU14" s="669"/>
      <c r="AV14" s="670"/>
      <c r="AW14" s="670"/>
      <c r="AX14" s="670"/>
      <c r="AY14" s="670"/>
    </row>
    <row r="15" spans="1:51" s="345" customFormat="1" ht="20.100000000000001" customHeight="1">
      <c r="A15" s="671" t="s">
        <v>329</v>
      </c>
      <c r="B15" s="672"/>
      <c r="C15" s="673"/>
      <c r="D15" s="673"/>
      <c r="E15" s="674"/>
      <c r="F15" s="675"/>
      <c r="G15" s="676"/>
      <c r="H15" s="340"/>
      <c r="I15" s="677"/>
      <c r="J15" s="678"/>
      <c r="K15" s="678"/>
      <c r="L15" s="678"/>
      <c r="M15" s="604"/>
      <c r="N15" s="679"/>
      <c r="O15" s="680"/>
      <c r="P15" s="681"/>
      <c r="Q15" s="682"/>
      <c r="R15" s="683"/>
      <c r="S15" s="684"/>
      <c r="T15" s="610"/>
      <c r="U15" s="685"/>
      <c r="V15" s="686"/>
      <c r="W15" s="687"/>
      <c r="X15" s="688"/>
      <c r="Y15" s="689"/>
      <c r="Z15" s="690"/>
      <c r="AA15" s="614"/>
      <c r="AB15" s="614"/>
      <c r="AC15" s="614"/>
      <c r="AD15" s="691"/>
      <c r="AE15" s="692"/>
      <c r="AF15" s="624"/>
      <c r="AG15" s="693"/>
      <c r="AH15" s="693"/>
      <c r="AI15" s="693"/>
      <c r="AJ15" s="693"/>
      <c r="AK15" s="617"/>
      <c r="AL15" s="618"/>
      <c r="AM15" s="619"/>
      <c r="AN15" s="694">
        <v>0</v>
      </c>
      <c r="AO15" s="695">
        <v>0</v>
      </c>
      <c r="AP15" s="696">
        <v>0</v>
      </c>
      <c r="AR15" s="335"/>
      <c r="AS15" s="697"/>
      <c r="AT15" s="697"/>
      <c r="AU15" s="697"/>
    </row>
    <row r="16" spans="1:51" s="345" customFormat="1" ht="20.100000000000001" customHeight="1">
      <c r="A16" s="671" t="s">
        <v>107</v>
      </c>
      <c r="B16" s="672"/>
      <c r="C16" s="673"/>
      <c r="D16" s="673"/>
      <c r="E16" s="674"/>
      <c r="F16" s="675"/>
      <c r="G16" s="676"/>
      <c r="H16" s="340"/>
      <c r="I16" s="677"/>
      <c r="J16" s="678"/>
      <c r="K16" s="678"/>
      <c r="L16" s="678"/>
      <c r="M16" s="604"/>
      <c r="N16" s="679"/>
      <c r="O16" s="680"/>
      <c r="P16" s="681"/>
      <c r="Q16" s="682"/>
      <c r="R16" s="683"/>
      <c r="S16" s="684"/>
      <c r="T16" s="610"/>
      <c r="U16" s="685"/>
      <c r="V16" s="686"/>
      <c r="W16" s="687"/>
      <c r="X16" s="688"/>
      <c r="Y16" s="689"/>
      <c r="Z16" s="690"/>
      <c r="AA16" s="614"/>
      <c r="AB16" s="614"/>
      <c r="AC16" s="614"/>
      <c r="AD16" s="691"/>
      <c r="AE16" s="692"/>
      <c r="AF16" s="624"/>
      <c r="AG16" s="693"/>
      <c r="AH16" s="693"/>
      <c r="AI16" s="693"/>
      <c r="AJ16" s="693"/>
      <c r="AK16" s="617"/>
      <c r="AL16" s="618"/>
      <c r="AM16" s="619"/>
      <c r="AN16" s="694">
        <v>0</v>
      </c>
      <c r="AO16" s="695">
        <v>0</v>
      </c>
      <c r="AP16" s="696">
        <v>0</v>
      </c>
      <c r="AR16" s="335"/>
      <c r="AS16" s="697"/>
      <c r="AT16" s="697"/>
      <c r="AU16" s="697"/>
    </row>
    <row r="17" spans="1:47" s="345" customFormat="1" ht="20.100000000000001" customHeight="1">
      <c r="A17" s="671" t="s">
        <v>108</v>
      </c>
      <c r="B17" s="672"/>
      <c r="C17" s="673"/>
      <c r="D17" s="673"/>
      <c r="E17" s="674"/>
      <c r="F17" s="675"/>
      <c r="G17" s="676"/>
      <c r="H17" s="340"/>
      <c r="I17" s="677"/>
      <c r="J17" s="678"/>
      <c r="K17" s="678"/>
      <c r="L17" s="678"/>
      <c r="M17" s="604"/>
      <c r="N17" s="679"/>
      <c r="O17" s="680"/>
      <c r="P17" s="681"/>
      <c r="Q17" s="682"/>
      <c r="R17" s="683"/>
      <c r="S17" s="684"/>
      <c r="T17" s="610"/>
      <c r="U17" s="685"/>
      <c r="V17" s="686"/>
      <c r="W17" s="687"/>
      <c r="X17" s="688"/>
      <c r="Y17" s="689"/>
      <c r="Z17" s="690"/>
      <c r="AA17" s="614"/>
      <c r="AB17" s="614"/>
      <c r="AC17" s="614"/>
      <c r="AD17" s="691"/>
      <c r="AE17" s="341"/>
      <c r="AF17" s="342"/>
      <c r="AG17" s="343"/>
      <c r="AH17" s="343"/>
      <c r="AI17" s="343"/>
      <c r="AJ17" s="343"/>
      <c r="AK17" s="699"/>
      <c r="AL17" s="344"/>
      <c r="AM17" s="338"/>
      <c r="AN17" s="694"/>
      <c r="AO17" s="695"/>
      <c r="AP17" s="696"/>
      <c r="AR17" s="335"/>
      <c r="AS17" s="697"/>
      <c r="AT17" s="697"/>
      <c r="AU17" s="697"/>
    </row>
    <row r="18" spans="1:47" s="345" customFormat="1" ht="20.100000000000001" customHeight="1">
      <c r="A18" s="671" t="s">
        <v>109</v>
      </c>
      <c r="B18" s="672"/>
      <c r="C18" s="673"/>
      <c r="D18" s="673"/>
      <c r="E18" s="674"/>
      <c r="F18" s="675"/>
      <c r="G18" s="676"/>
      <c r="H18" s="340"/>
      <c r="I18" s="677"/>
      <c r="J18" s="678"/>
      <c r="K18" s="678"/>
      <c r="L18" s="678"/>
      <c r="M18" s="604"/>
      <c r="N18" s="679"/>
      <c r="O18" s="680"/>
      <c r="P18" s="698"/>
      <c r="Q18" s="682"/>
      <c r="R18" s="683"/>
      <c r="S18" s="700"/>
      <c r="T18" s="610"/>
      <c r="U18" s="685"/>
      <c r="V18" s="686"/>
      <c r="W18" s="687"/>
      <c r="X18" s="688"/>
      <c r="Y18" s="689"/>
      <c r="Z18" s="690"/>
      <c r="AA18" s="614"/>
      <c r="AB18" s="614"/>
      <c r="AC18" s="614"/>
      <c r="AD18" s="691"/>
      <c r="AE18" s="341"/>
      <c r="AF18" s="342"/>
      <c r="AG18" s="343"/>
      <c r="AH18" s="343"/>
      <c r="AI18" s="343"/>
      <c r="AJ18" s="343"/>
      <c r="AK18" s="701"/>
      <c r="AL18" s="702"/>
      <c r="AM18" s="338"/>
      <c r="AN18" s="694"/>
      <c r="AO18" s="695"/>
      <c r="AP18" s="696"/>
      <c r="AR18" s="335"/>
      <c r="AS18" s="697"/>
      <c r="AT18" s="697"/>
      <c r="AU18" s="697"/>
    </row>
    <row r="19" spans="1:47" s="345" customFormat="1" ht="20.100000000000001" customHeight="1">
      <c r="A19" s="671" t="s">
        <v>110</v>
      </c>
      <c r="B19" s="672"/>
      <c r="C19" s="673"/>
      <c r="D19" s="673"/>
      <c r="E19" s="674"/>
      <c r="F19" s="675"/>
      <c r="G19" s="676"/>
      <c r="H19" s="340"/>
      <c r="I19" s="677"/>
      <c r="J19" s="678"/>
      <c r="K19" s="678"/>
      <c r="L19" s="678"/>
      <c r="M19" s="604"/>
      <c r="N19" s="679"/>
      <c r="O19" s="680"/>
      <c r="P19" s="698"/>
      <c r="Q19" s="682"/>
      <c r="R19" s="683"/>
      <c r="S19" s="700"/>
      <c r="T19" s="610"/>
      <c r="U19" s="685"/>
      <c r="V19" s="686"/>
      <c r="W19" s="687"/>
      <c r="X19" s="688"/>
      <c r="Y19" s="689"/>
      <c r="Z19" s="690"/>
      <c r="AA19" s="614"/>
      <c r="AB19" s="614"/>
      <c r="AC19" s="614"/>
      <c r="AD19" s="691"/>
      <c r="AE19" s="341"/>
      <c r="AF19" s="342"/>
      <c r="AG19" s="343"/>
      <c r="AH19" s="343"/>
      <c r="AI19" s="343"/>
      <c r="AJ19" s="343"/>
      <c r="AK19" s="701"/>
      <c r="AL19" s="702"/>
      <c r="AM19" s="338"/>
      <c r="AN19" s="694">
        <v>0</v>
      </c>
      <c r="AO19" s="695">
        <v>0</v>
      </c>
      <c r="AP19" s="696">
        <v>0</v>
      </c>
      <c r="AR19" s="335"/>
      <c r="AS19" s="697"/>
      <c r="AT19" s="697"/>
      <c r="AU19" s="697"/>
    </row>
    <row r="20" spans="1:47" s="345" customFormat="1" ht="20.100000000000001" customHeight="1">
      <c r="A20" s="671" t="s">
        <v>29</v>
      </c>
      <c r="B20" s="672"/>
      <c r="C20" s="673"/>
      <c r="D20" s="673"/>
      <c r="E20" s="674"/>
      <c r="F20" s="675"/>
      <c r="G20" s="676"/>
      <c r="H20" s="340"/>
      <c r="I20" s="677"/>
      <c r="J20" s="678"/>
      <c r="K20" s="678"/>
      <c r="L20" s="678"/>
      <c r="M20" s="604"/>
      <c r="N20" s="679"/>
      <c r="O20" s="680"/>
      <c r="P20" s="698"/>
      <c r="Q20" s="682"/>
      <c r="R20" s="683"/>
      <c r="S20" s="700"/>
      <c r="T20" s="610"/>
      <c r="U20" s="685"/>
      <c r="V20" s="686"/>
      <c r="W20" s="687"/>
      <c r="X20" s="688"/>
      <c r="Y20" s="689"/>
      <c r="Z20" s="690"/>
      <c r="AA20" s="614"/>
      <c r="AB20" s="614"/>
      <c r="AC20" s="614"/>
      <c r="AD20" s="691"/>
      <c r="AE20" s="341"/>
      <c r="AF20" s="342"/>
      <c r="AG20" s="343"/>
      <c r="AH20" s="343"/>
      <c r="AI20" s="343"/>
      <c r="AJ20" s="343"/>
      <c r="AK20" s="701"/>
      <c r="AL20" s="702"/>
      <c r="AM20" s="338"/>
      <c r="AN20" s="694">
        <v>0</v>
      </c>
      <c r="AO20" s="695">
        <v>0</v>
      </c>
      <c r="AP20" s="696">
        <v>0</v>
      </c>
      <c r="AR20" s="335"/>
      <c r="AS20" s="703"/>
      <c r="AT20" s="703"/>
      <c r="AU20" s="703"/>
    </row>
    <row r="21" spans="1:47" s="345" customFormat="1" ht="20.100000000000001" customHeight="1">
      <c r="A21" s="671" t="s">
        <v>28</v>
      </c>
      <c r="B21" s="672"/>
      <c r="C21" s="673"/>
      <c r="D21" s="673"/>
      <c r="E21" s="674"/>
      <c r="F21" s="675"/>
      <c r="G21" s="676"/>
      <c r="H21" s="340"/>
      <c r="I21" s="677"/>
      <c r="J21" s="678"/>
      <c r="K21" s="678"/>
      <c r="L21" s="678"/>
      <c r="M21" s="604"/>
      <c r="N21" s="679"/>
      <c r="O21" s="680"/>
      <c r="P21" s="698"/>
      <c r="Q21" s="682"/>
      <c r="R21" s="683"/>
      <c r="S21" s="700"/>
      <c r="T21" s="610"/>
      <c r="U21" s="685"/>
      <c r="V21" s="686"/>
      <c r="W21" s="687"/>
      <c r="X21" s="688"/>
      <c r="Y21" s="689"/>
      <c r="Z21" s="690"/>
      <c r="AA21" s="614"/>
      <c r="AB21" s="614"/>
      <c r="AC21" s="614"/>
      <c r="AD21" s="691"/>
      <c r="AE21" s="341"/>
      <c r="AF21" s="342"/>
      <c r="AG21" s="343"/>
      <c r="AH21" s="343"/>
      <c r="AI21" s="343"/>
      <c r="AJ21" s="343"/>
      <c r="AK21" s="701"/>
      <c r="AL21" s="702"/>
      <c r="AM21" s="338"/>
      <c r="AN21" s="694">
        <v>0</v>
      </c>
      <c r="AO21" s="695">
        <v>0</v>
      </c>
      <c r="AP21" s="696">
        <v>0</v>
      </c>
      <c r="AR21" s="335"/>
      <c r="AS21" s="703"/>
      <c r="AT21" s="703"/>
      <c r="AU21" s="703"/>
    </row>
    <row r="22" spans="1:47" s="345" customFormat="1" ht="20.100000000000001" customHeight="1">
      <c r="A22" s="671" t="s">
        <v>27</v>
      </c>
      <c r="B22" s="672"/>
      <c r="C22" s="673"/>
      <c r="D22" s="673"/>
      <c r="E22" s="674"/>
      <c r="F22" s="675"/>
      <c r="G22" s="676"/>
      <c r="H22" s="340"/>
      <c r="I22" s="704"/>
      <c r="J22" s="678"/>
      <c r="K22" s="678"/>
      <c r="L22" s="678"/>
      <c r="M22" s="604"/>
      <c r="N22" s="679"/>
      <c r="O22" s="680"/>
      <c r="P22" s="698"/>
      <c r="Q22" s="682"/>
      <c r="R22" s="683"/>
      <c r="S22" s="700"/>
      <c r="T22" s="610"/>
      <c r="U22" s="685"/>
      <c r="V22" s="686"/>
      <c r="W22" s="687"/>
      <c r="X22" s="688"/>
      <c r="Y22" s="689"/>
      <c r="Z22" s="690"/>
      <c r="AA22" s="614"/>
      <c r="AB22" s="614"/>
      <c r="AC22" s="614"/>
      <c r="AD22" s="691"/>
      <c r="AE22" s="341"/>
      <c r="AF22" s="342"/>
      <c r="AG22" s="343"/>
      <c r="AH22" s="343"/>
      <c r="AI22" s="343"/>
      <c r="AJ22" s="343"/>
      <c r="AK22" s="701"/>
      <c r="AL22" s="702"/>
      <c r="AM22" s="338"/>
      <c r="AN22" s="694">
        <v>0</v>
      </c>
      <c r="AO22" s="695">
        <v>0</v>
      </c>
      <c r="AP22" s="696">
        <v>0</v>
      </c>
      <c r="AR22" s="335"/>
      <c r="AS22" s="335"/>
      <c r="AT22" s="335"/>
      <c r="AU22" s="335"/>
    </row>
    <row r="23" spans="1:47" s="345" customFormat="1" ht="20.100000000000001" customHeight="1">
      <c r="A23" s="671" t="s">
        <v>154</v>
      </c>
      <c r="B23" s="672"/>
      <c r="C23" s="673"/>
      <c r="D23" s="673"/>
      <c r="E23" s="674"/>
      <c r="F23" s="675"/>
      <c r="G23" s="676"/>
      <c r="H23" s="340"/>
      <c r="I23" s="677"/>
      <c r="J23" s="678"/>
      <c r="K23" s="678"/>
      <c r="L23" s="678"/>
      <c r="M23" s="604"/>
      <c r="N23" s="679"/>
      <c r="O23" s="680"/>
      <c r="P23" s="698"/>
      <c r="Q23" s="682"/>
      <c r="R23" s="683"/>
      <c r="S23" s="700"/>
      <c r="T23" s="610"/>
      <c r="U23" s="685"/>
      <c r="V23" s="686"/>
      <c r="W23" s="687"/>
      <c r="X23" s="688"/>
      <c r="Y23" s="689"/>
      <c r="Z23" s="690"/>
      <c r="AA23" s="614"/>
      <c r="AB23" s="614"/>
      <c r="AC23" s="614"/>
      <c r="AD23" s="691"/>
      <c r="AE23" s="341"/>
      <c r="AF23" s="342"/>
      <c r="AG23" s="343"/>
      <c r="AH23" s="343"/>
      <c r="AI23" s="343"/>
      <c r="AJ23" s="343"/>
      <c r="AK23" s="701"/>
      <c r="AL23" s="702"/>
      <c r="AM23" s="338"/>
      <c r="AN23" s="694">
        <v>0</v>
      </c>
      <c r="AO23" s="695">
        <v>0</v>
      </c>
      <c r="AP23" s="696">
        <v>0</v>
      </c>
      <c r="AR23" s="335"/>
      <c r="AS23" s="703"/>
      <c r="AT23" s="703"/>
      <c r="AU23" s="703"/>
    </row>
    <row r="24" spans="1:47" s="345" customFormat="1" ht="20.100000000000001" customHeight="1">
      <c r="A24" s="671" t="s">
        <v>155</v>
      </c>
      <c r="B24" s="672"/>
      <c r="C24" s="673"/>
      <c r="D24" s="673"/>
      <c r="E24" s="674"/>
      <c r="F24" s="675"/>
      <c r="G24" s="676"/>
      <c r="H24" s="340"/>
      <c r="I24" s="677"/>
      <c r="J24" s="678"/>
      <c r="K24" s="678"/>
      <c r="L24" s="678"/>
      <c r="M24" s="604"/>
      <c r="N24" s="679"/>
      <c r="O24" s="680"/>
      <c r="P24" s="698"/>
      <c r="Q24" s="682"/>
      <c r="R24" s="683"/>
      <c r="S24" s="700"/>
      <c r="T24" s="610"/>
      <c r="U24" s="685"/>
      <c r="V24" s="686"/>
      <c r="W24" s="687"/>
      <c r="X24" s="688"/>
      <c r="Y24" s="689"/>
      <c r="Z24" s="690"/>
      <c r="AA24" s="614"/>
      <c r="AB24" s="614"/>
      <c r="AC24" s="614"/>
      <c r="AD24" s="691"/>
      <c r="AE24" s="341"/>
      <c r="AF24" s="342"/>
      <c r="AG24" s="343"/>
      <c r="AH24" s="343"/>
      <c r="AI24" s="343"/>
      <c r="AJ24" s="343"/>
      <c r="AK24" s="701"/>
      <c r="AL24" s="702"/>
      <c r="AM24" s="338"/>
      <c r="AN24" s="694">
        <v>0</v>
      </c>
      <c r="AO24" s="695">
        <v>0</v>
      </c>
      <c r="AP24" s="696">
        <v>0</v>
      </c>
      <c r="AR24" s="335"/>
      <c r="AS24" s="703"/>
      <c r="AT24" s="703"/>
      <c r="AU24" s="703"/>
    </row>
    <row r="25" spans="1:47" s="345" customFormat="1" ht="20.100000000000001" customHeight="1">
      <c r="A25" s="671" t="s">
        <v>156</v>
      </c>
      <c r="B25" s="672"/>
      <c r="C25" s="673"/>
      <c r="D25" s="673"/>
      <c r="E25" s="674"/>
      <c r="F25" s="675"/>
      <c r="G25" s="676"/>
      <c r="H25" s="340"/>
      <c r="I25" s="677"/>
      <c r="J25" s="678"/>
      <c r="K25" s="678"/>
      <c r="L25" s="678"/>
      <c r="M25" s="604"/>
      <c r="N25" s="679"/>
      <c r="O25" s="680"/>
      <c r="P25" s="698"/>
      <c r="Q25" s="682"/>
      <c r="R25" s="683"/>
      <c r="S25" s="700"/>
      <c r="T25" s="610"/>
      <c r="U25" s="685"/>
      <c r="V25" s="686"/>
      <c r="W25" s="687"/>
      <c r="X25" s="688"/>
      <c r="Y25" s="689"/>
      <c r="Z25" s="690"/>
      <c r="AA25" s="614"/>
      <c r="AB25" s="614"/>
      <c r="AC25" s="614"/>
      <c r="AD25" s="691"/>
      <c r="AE25" s="341"/>
      <c r="AF25" s="342"/>
      <c r="AG25" s="343"/>
      <c r="AH25" s="343"/>
      <c r="AI25" s="343"/>
      <c r="AJ25" s="343"/>
      <c r="AK25" s="701"/>
      <c r="AL25" s="702"/>
      <c r="AM25" s="338"/>
      <c r="AN25" s="694">
        <v>0</v>
      </c>
      <c r="AO25" s="695">
        <v>0</v>
      </c>
      <c r="AP25" s="696">
        <v>0</v>
      </c>
      <c r="AR25" s="335"/>
      <c r="AS25" s="703"/>
      <c r="AT25" s="703"/>
      <c r="AU25" s="703"/>
    </row>
    <row r="26" spans="1:47" s="720" customFormat="1" ht="20.100000000000001" customHeight="1" thickBot="1">
      <c r="A26" s="671" t="s">
        <v>169</v>
      </c>
      <c r="B26" s="705"/>
      <c r="C26" s="706"/>
      <c r="D26" s="706"/>
      <c r="E26" s="707"/>
      <c r="F26" s="708"/>
      <c r="G26" s="709"/>
      <c r="H26" s="710"/>
      <c r="I26" s="677"/>
      <c r="J26" s="678"/>
      <c r="K26" s="678"/>
      <c r="L26" s="678"/>
      <c r="M26" s="604"/>
      <c r="N26" s="679"/>
      <c r="O26" s="680"/>
      <c r="P26" s="711"/>
      <c r="Q26" s="682"/>
      <c r="R26" s="683"/>
      <c r="S26" s="700"/>
      <c r="T26" s="610"/>
      <c r="U26" s="685"/>
      <c r="V26" s="686"/>
      <c r="W26" s="687"/>
      <c r="X26" s="688"/>
      <c r="Y26" s="689"/>
      <c r="Z26" s="690"/>
      <c r="AA26" s="614"/>
      <c r="AB26" s="614"/>
      <c r="AC26" s="614"/>
      <c r="AD26" s="691"/>
      <c r="AE26" s="714"/>
      <c r="AF26" s="715"/>
      <c r="AG26" s="716"/>
      <c r="AH26" s="716"/>
      <c r="AI26" s="343"/>
      <c r="AJ26" s="343"/>
      <c r="AK26" s="717"/>
      <c r="AL26" s="718"/>
      <c r="AM26" s="719"/>
      <c r="AN26" s="694">
        <v>0</v>
      </c>
      <c r="AO26" s="695">
        <v>0</v>
      </c>
      <c r="AP26" s="696">
        <v>0</v>
      </c>
      <c r="AR26" s="335" t="s">
        <v>35</v>
      </c>
      <c r="AS26" s="703"/>
      <c r="AT26" s="703"/>
      <c r="AU26" s="703"/>
    </row>
    <row r="27" spans="1:47" s="720" customFormat="1" ht="20.100000000000001" customHeight="1" thickTop="1" thickBot="1">
      <c r="A27" s="671" t="s">
        <v>170</v>
      </c>
      <c r="B27" s="705"/>
      <c r="C27" s="706"/>
      <c r="D27" s="706"/>
      <c r="E27" s="707"/>
      <c r="F27" s="708"/>
      <c r="G27" s="709"/>
      <c r="H27" s="710"/>
      <c r="I27" s="677"/>
      <c r="J27" s="678"/>
      <c r="K27" s="678"/>
      <c r="L27" s="678"/>
      <c r="M27" s="604"/>
      <c r="N27" s="679"/>
      <c r="O27" s="680"/>
      <c r="P27" s="711"/>
      <c r="Q27" s="682"/>
      <c r="R27" s="683"/>
      <c r="S27" s="700"/>
      <c r="T27" s="610"/>
      <c r="U27" s="685"/>
      <c r="V27" s="712"/>
      <c r="W27" s="687"/>
      <c r="X27" s="688"/>
      <c r="Y27" s="689"/>
      <c r="Z27" s="690"/>
      <c r="AA27" s="614"/>
      <c r="AB27" s="614"/>
      <c r="AC27" s="614"/>
      <c r="AD27" s="713"/>
      <c r="AE27" s="714"/>
      <c r="AF27" s="715"/>
      <c r="AG27" s="716"/>
      <c r="AH27" s="716"/>
      <c r="AI27" s="343"/>
      <c r="AJ27" s="343"/>
      <c r="AK27" s="717"/>
      <c r="AL27" s="718"/>
      <c r="AM27" s="719"/>
      <c r="AN27" s="694">
        <v>0</v>
      </c>
      <c r="AO27" s="695">
        <v>0</v>
      </c>
      <c r="AP27" s="696">
        <v>0</v>
      </c>
      <c r="AR27" s="335" t="s">
        <v>35</v>
      </c>
      <c r="AS27" s="703"/>
      <c r="AT27" s="703"/>
      <c r="AU27" s="703"/>
    </row>
    <row r="28" spans="1:47" ht="11.25" customHeight="1" thickBot="1">
      <c r="A28" s="346"/>
      <c r="B28" s="347"/>
      <c r="C28" s="346"/>
      <c r="D28" s="346"/>
      <c r="E28" s="346"/>
      <c r="F28" s="346"/>
      <c r="G28" s="346"/>
      <c r="H28" s="346"/>
      <c r="I28" s="346"/>
      <c r="J28" s="346"/>
      <c r="K28" s="346"/>
      <c r="L28" s="346"/>
      <c r="M28" s="1193"/>
      <c r="N28" s="346"/>
      <c r="O28" s="346"/>
      <c r="Q28" s="346"/>
      <c r="R28" s="346"/>
      <c r="S28" s="346"/>
      <c r="T28" s="1194"/>
      <c r="U28" s="346"/>
      <c r="W28" s="346"/>
      <c r="X28" s="346"/>
      <c r="Y28" s="346"/>
      <c r="Z28" s="346"/>
      <c r="AA28" s="350"/>
      <c r="AB28" s="351"/>
      <c r="AC28" s="351"/>
      <c r="AD28" s="334"/>
      <c r="AF28" s="352"/>
      <c r="AG28" s="346"/>
      <c r="AH28" s="346"/>
      <c r="AI28" s="346"/>
      <c r="AJ28" s="353"/>
      <c r="AN28" s="354"/>
      <c r="AO28" s="355"/>
      <c r="AP28" s="721"/>
      <c r="AR28" s="335"/>
      <c r="AS28" s="703"/>
      <c r="AT28" s="703"/>
      <c r="AU28" s="703"/>
    </row>
    <row r="29" spans="1:47" s="722" customFormat="1" ht="26.25" customHeight="1" thickTop="1" thickBot="1">
      <c r="A29" s="1883" t="s">
        <v>30</v>
      </c>
      <c r="B29" s="1884"/>
      <c r="C29" s="1884"/>
      <c r="D29" s="1884"/>
      <c r="E29" s="1884"/>
      <c r="F29" s="1884"/>
      <c r="G29" s="1884"/>
      <c r="H29" s="1884"/>
      <c r="I29" s="1884"/>
      <c r="J29" s="1884"/>
      <c r="K29" s="1884"/>
      <c r="L29" s="1884"/>
      <c r="M29" s="1884"/>
      <c r="N29" s="1884"/>
      <c r="O29" s="1884"/>
      <c r="P29" s="1884"/>
      <c r="Q29" s="1884"/>
      <c r="R29" s="1884"/>
      <c r="S29" s="1884"/>
      <c r="T29" s="1884"/>
      <c r="U29" s="1885"/>
      <c r="AJ29" s="723"/>
      <c r="AP29" s="724"/>
    </row>
    <row r="30" spans="1:47" s="722" customFormat="1" ht="26.25" thickBot="1">
      <c r="A30" s="725" t="s">
        <v>2</v>
      </c>
      <c r="B30" s="726" t="s">
        <v>370</v>
      </c>
      <c r="C30" s="727" t="s">
        <v>3</v>
      </c>
      <c r="D30" s="727" t="s">
        <v>4</v>
      </c>
      <c r="E30" s="727" t="s">
        <v>5</v>
      </c>
      <c r="F30" s="727" t="s">
        <v>6</v>
      </c>
      <c r="G30" s="728" t="s">
        <v>7</v>
      </c>
      <c r="H30" s="729"/>
      <c r="I30" s="730" t="s">
        <v>106</v>
      </c>
      <c r="J30" s="730" t="s">
        <v>107</v>
      </c>
      <c r="K30" s="730" t="s">
        <v>108</v>
      </c>
      <c r="L30" s="730" t="s">
        <v>109</v>
      </c>
      <c r="M30" s="730" t="s">
        <v>110</v>
      </c>
      <c r="N30" s="730" t="s">
        <v>29</v>
      </c>
      <c r="O30" s="730" t="s">
        <v>28</v>
      </c>
      <c r="P30" s="730" t="s">
        <v>27</v>
      </c>
      <c r="Q30" s="730" t="s">
        <v>154</v>
      </c>
      <c r="R30" s="730" t="s">
        <v>155</v>
      </c>
      <c r="S30" s="730" t="s">
        <v>156</v>
      </c>
      <c r="T30" s="730" t="s">
        <v>169</v>
      </c>
      <c r="U30" s="730" t="s">
        <v>170</v>
      </c>
      <c r="AL30" s="723"/>
    </row>
    <row r="31" spans="1:47" s="722" customFormat="1" ht="20.100000000000001" customHeight="1">
      <c r="A31" s="731" t="s">
        <v>14</v>
      </c>
      <c r="B31" s="732"/>
      <c r="C31" s="733"/>
      <c r="D31" s="733"/>
      <c r="E31" s="733"/>
      <c r="F31" s="734"/>
      <c r="G31" s="735"/>
      <c r="H31" s="736"/>
      <c r="I31" s="1722"/>
      <c r="J31" s="1722"/>
      <c r="K31" s="1722"/>
      <c r="L31" s="1188"/>
      <c r="M31" s="1188"/>
      <c r="N31" s="1188"/>
      <c r="O31" s="1188"/>
      <c r="P31" s="1188"/>
      <c r="Q31" s="1188"/>
      <c r="R31" s="1188"/>
      <c r="S31" s="1188"/>
      <c r="T31" s="1188"/>
      <c r="U31" s="1188"/>
      <c r="W31" s="548" t="s">
        <v>31</v>
      </c>
      <c r="Z31" s="332"/>
      <c r="AL31" s="723"/>
      <c r="AS31" s="724"/>
    </row>
    <row r="32" spans="1:47" s="722" customFormat="1" ht="20.100000000000001" customHeight="1">
      <c r="A32" s="731" t="s">
        <v>17</v>
      </c>
      <c r="B32" s="738"/>
      <c r="C32" s="739"/>
      <c r="D32" s="739"/>
      <c r="E32" s="739"/>
      <c r="F32" s="740"/>
      <c r="G32" s="741"/>
      <c r="H32" s="736"/>
      <c r="I32" s="1722"/>
      <c r="J32" s="1722"/>
      <c r="K32" s="1722"/>
      <c r="L32" s="1188"/>
      <c r="M32" s="1188"/>
      <c r="N32" s="1188"/>
      <c r="O32" s="1188"/>
      <c r="P32" s="1188"/>
      <c r="Q32" s="1188"/>
      <c r="R32" s="1188"/>
      <c r="S32" s="1188"/>
      <c r="T32" s="1188"/>
      <c r="U32" s="1188"/>
      <c r="W32" s="990" t="s">
        <v>312</v>
      </c>
      <c r="X32" s="742" t="s">
        <v>34</v>
      </c>
      <c r="AF32" s="743"/>
      <c r="AG32" s="743"/>
      <c r="AL32" s="723"/>
      <c r="AS32" s="724"/>
    </row>
    <row r="33" spans="1:46" s="722" customFormat="1" ht="20.100000000000001" customHeight="1">
      <c r="A33" s="731" t="s">
        <v>18</v>
      </c>
      <c r="B33" s="738"/>
      <c r="C33" s="739"/>
      <c r="D33" s="739"/>
      <c r="E33" s="739"/>
      <c r="F33" s="740"/>
      <c r="G33" s="741"/>
      <c r="H33" s="736"/>
      <c r="I33" s="1722"/>
      <c r="J33" s="1722"/>
      <c r="K33" s="1722"/>
      <c r="L33" s="1188"/>
      <c r="M33" s="1188"/>
      <c r="N33" s="1188"/>
      <c r="O33" s="1188"/>
      <c r="P33" s="1188"/>
      <c r="Q33" s="1188"/>
      <c r="R33" s="1188"/>
      <c r="S33" s="1188"/>
      <c r="T33" s="1188"/>
      <c r="U33" s="1188"/>
      <c r="W33" s="737" t="s">
        <v>32</v>
      </c>
      <c r="X33" s="742" t="s">
        <v>36</v>
      </c>
      <c r="AF33" s="743"/>
      <c r="AG33" s="743"/>
      <c r="AL33" s="723"/>
      <c r="AS33" s="724"/>
    </row>
    <row r="34" spans="1:46" s="722" customFormat="1" ht="20.100000000000001" customHeight="1">
      <c r="A34" s="731" t="s">
        <v>16</v>
      </c>
      <c r="B34" s="738"/>
      <c r="C34" s="739"/>
      <c r="D34" s="739"/>
      <c r="E34" s="739"/>
      <c r="F34" s="740"/>
      <c r="G34" s="741"/>
      <c r="H34" s="736"/>
      <c r="I34" s="1722"/>
      <c r="J34" s="1722"/>
      <c r="K34" s="1722"/>
      <c r="L34" s="1188"/>
      <c r="M34" s="1188"/>
      <c r="N34" s="1188"/>
      <c r="O34" s="1188"/>
      <c r="P34" s="1188"/>
      <c r="Q34" s="1188"/>
      <c r="R34" s="1188"/>
      <c r="S34" s="1188"/>
      <c r="T34" s="1188"/>
      <c r="U34" s="1188"/>
      <c r="W34" s="1048" t="s">
        <v>352</v>
      </c>
      <c r="X34" s="742" t="s">
        <v>33</v>
      </c>
      <c r="AF34" s="743"/>
      <c r="AG34" s="743"/>
      <c r="AL34" s="723"/>
      <c r="AS34" s="724"/>
    </row>
    <row r="35" spans="1:46" s="722" customFormat="1" ht="20.100000000000001" customHeight="1">
      <c r="A35" s="731" t="s">
        <v>19</v>
      </c>
      <c r="B35" s="738"/>
      <c r="C35" s="739"/>
      <c r="D35" s="739"/>
      <c r="E35" s="739"/>
      <c r="F35" s="740"/>
      <c r="G35" s="741"/>
      <c r="H35" s="736"/>
      <c r="I35" s="1722"/>
      <c r="J35" s="1722"/>
      <c r="K35" s="1722"/>
      <c r="L35" s="990"/>
      <c r="M35" s="1188"/>
      <c r="N35" s="1188"/>
      <c r="O35" s="1188"/>
      <c r="P35" s="990"/>
      <c r="Q35" s="1188"/>
      <c r="R35" s="1188"/>
      <c r="S35" s="1188"/>
      <c r="T35" s="1188"/>
      <c r="U35" s="990"/>
      <c r="AL35" s="723"/>
    </row>
    <row r="36" spans="1:46" s="722" customFormat="1" ht="20.100000000000001" customHeight="1">
      <c r="A36" s="744" t="s">
        <v>15</v>
      </c>
      <c r="B36" s="745"/>
      <c r="C36" s="746"/>
      <c r="D36" s="746"/>
      <c r="E36" s="746"/>
      <c r="F36" s="747"/>
      <c r="G36" s="748"/>
      <c r="H36" s="736"/>
      <c r="I36" s="1722"/>
      <c r="J36" s="1722"/>
      <c r="K36" s="1722"/>
      <c r="L36" s="1188"/>
      <c r="M36" s="1188"/>
      <c r="N36" s="1188"/>
      <c r="O36" s="1188"/>
      <c r="P36" s="1188"/>
      <c r="Q36" s="1188"/>
      <c r="R36" s="1188"/>
      <c r="S36" s="1188"/>
      <c r="T36" s="1188"/>
      <c r="U36" s="1188"/>
      <c r="AL36" s="723"/>
    </row>
    <row r="37" spans="1:46" s="722" customFormat="1" ht="15">
      <c r="AN37" s="723"/>
      <c r="AT37" s="724"/>
    </row>
    <row r="38" spans="1:46" s="722" customFormat="1" ht="15.75" thickBot="1">
      <c r="AN38" s="723"/>
      <c r="AT38" s="724"/>
    </row>
    <row r="39" spans="1:46" s="722" customFormat="1" ht="26.25" customHeight="1" thickBot="1">
      <c r="A39" s="1886" t="s">
        <v>331</v>
      </c>
      <c r="B39" s="1887"/>
      <c r="C39" s="1887"/>
      <c r="D39" s="1887"/>
      <c r="E39" s="1887"/>
      <c r="F39" s="1887"/>
      <c r="G39" s="1887"/>
      <c r="H39" s="1887"/>
      <c r="I39" s="1887"/>
      <c r="J39" s="1887"/>
      <c r="K39" s="1887"/>
      <c r="L39" s="1887"/>
      <c r="M39" s="1887"/>
      <c r="N39" s="1887"/>
      <c r="O39" s="1887"/>
      <c r="P39" s="1887"/>
      <c r="Q39" s="1887"/>
      <c r="R39" s="1887"/>
      <c r="S39" s="1887"/>
      <c r="T39" s="1887"/>
      <c r="U39" s="1888"/>
      <c r="AM39" s="723"/>
      <c r="AS39" s="724"/>
    </row>
    <row r="40" spans="1:46" s="722" customFormat="1" ht="26.25" thickBot="1">
      <c r="A40" s="1506" t="s">
        <v>88</v>
      </c>
      <c r="B40" s="726" t="s">
        <v>370</v>
      </c>
      <c r="C40" s="727" t="s">
        <v>3</v>
      </c>
      <c r="D40" s="727" t="s">
        <v>4</v>
      </c>
      <c r="E40" s="727">
        <v>8500</v>
      </c>
      <c r="F40" s="727" t="s">
        <v>6</v>
      </c>
      <c r="G40" s="749">
        <v>2208</v>
      </c>
      <c r="H40" s="729"/>
      <c r="I40" s="1506" t="s">
        <v>106</v>
      </c>
      <c r="J40" s="1506" t="s">
        <v>389</v>
      </c>
      <c r="K40" s="1506" t="s">
        <v>390</v>
      </c>
      <c r="L40" s="1506" t="s">
        <v>109</v>
      </c>
      <c r="M40" s="1506" t="s">
        <v>110</v>
      </c>
      <c r="N40" s="1506" t="s">
        <v>29</v>
      </c>
      <c r="O40" s="1506" t="s">
        <v>28</v>
      </c>
      <c r="P40" s="1506" t="s">
        <v>27</v>
      </c>
      <c r="Q40" s="1506" t="s">
        <v>154</v>
      </c>
      <c r="R40" s="1506" t="s">
        <v>155</v>
      </c>
      <c r="S40" s="1506" t="s">
        <v>156</v>
      </c>
      <c r="T40" s="1506" t="s">
        <v>169</v>
      </c>
      <c r="U40" s="1506" t="s">
        <v>170</v>
      </c>
      <c r="V40" s="332" t="s">
        <v>35</v>
      </c>
      <c r="AM40" s="723"/>
    </row>
    <row r="41" spans="1:46" s="722" customFormat="1" ht="21.75" customHeight="1">
      <c r="A41" s="1375" t="s">
        <v>14</v>
      </c>
      <c r="B41" s="750"/>
      <c r="C41" s="751"/>
      <c r="D41" s="751"/>
      <c r="E41" s="751"/>
      <c r="F41" s="752"/>
      <c r="G41" s="753"/>
      <c r="H41" s="340"/>
      <c r="I41" s="992"/>
      <c r="J41" s="992"/>
      <c r="K41" s="992"/>
      <c r="L41" s="992"/>
      <c r="M41" s="992"/>
      <c r="N41" s="992"/>
      <c r="O41" s="992"/>
      <c r="P41" s="992"/>
      <c r="Q41" s="992"/>
      <c r="R41" s="992"/>
      <c r="S41" s="992"/>
      <c r="T41" s="992"/>
      <c r="U41" s="992"/>
      <c r="AM41" s="723"/>
    </row>
    <row r="42" spans="1:46" s="722" customFormat="1" ht="21.75" customHeight="1">
      <c r="A42" s="1375" t="s">
        <v>18</v>
      </c>
      <c r="B42" s="754"/>
      <c r="C42" s="755"/>
      <c r="D42" s="755"/>
      <c r="E42" s="755"/>
      <c r="F42" s="756"/>
      <c r="G42" s="757"/>
      <c r="H42" s="340"/>
      <c r="I42" s="992"/>
      <c r="J42" s="992"/>
      <c r="K42" s="992"/>
      <c r="L42" s="992"/>
      <c r="M42" s="992"/>
      <c r="N42" s="992"/>
      <c r="O42" s="992"/>
      <c r="P42" s="992"/>
      <c r="Q42" s="992"/>
      <c r="R42" s="992"/>
      <c r="S42" s="992"/>
      <c r="T42" s="992"/>
      <c r="U42" s="992"/>
      <c r="AM42" s="723"/>
    </row>
    <row r="43" spans="1:46" s="722" customFormat="1" ht="21.75" customHeight="1">
      <c r="A43" s="1375" t="s">
        <v>16</v>
      </c>
      <c r="B43" s="754"/>
      <c r="C43" s="755"/>
      <c r="D43" s="755"/>
      <c r="E43" s="755"/>
      <c r="F43" s="756"/>
      <c r="G43" s="757"/>
      <c r="H43" s="340"/>
      <c r="I43" s="992"/>
      <c r="J43" s="992"/>
      <c r="K43" s="992"/>
      <c r="L43" s="992"/>
      <c r="M43" s="992"/>
      <c r="N43" s="992"/>
      <c r="O43" s="992"/>
      <c r="P43" s="992"/>
      <c r="Q43" s="992"/>
      <c r="R43" s="992"/>
      <c r="S43" s="992"/>
      <c r="T43" s="992"/>
      <c r="U43" s="992"/>
      <c r="AM43" s="723"/>
    </row>
    <row r="44" spans="1:46" s="722" customFormat="1" ht="21.75" customHeight="1">
      <c r="A44" s="1375" t="s">
        <v>19</v>
      </c>
      <c r="B44" s="754"/>
      <c r="C44" s="755"/>
      <c r="D44" s="755"/>
      <c r="E44" s="755"/>
      <c r="F44" s="756"/>
      <c r="G44" s="757"/>
      <c r="H44" s="340"/>
      <c r="I44" s="992"/>
      <c r="J44" s="992"/>
      <c r="K44" s="992"/>
      <c r="L44" s="992"/>
      <c r="M44" s="992"/>
      <c r="N44" s="992"/>
      <c r="O44" s="992"/>
      <c r="P44" s="992"/>
      <c r="Q44" s="992"/>
      <c r="R44" s="992"/>
      <c r="S44" s="992"/>
      <c r="T44" s="992"/>
      <c r="U44" s="992"/>
      <c r="AM44" s="723"/>
    </row>
    <row r="45" spans="1:46" s="722" customFormat="1" ht="21.75" customHeight="1">
      <c r="A45" s="1375" t="s">
        <v>15</v>
      </c>
      <c r="B45" s="758"/>
      <c r="C45" s="759"/>
      <c r="D45" s="759"/>
      <c r="E45" s="759"/>
      <c r="F45" s="760"/>
      <c r="G45" s="761"/>
      <c r="H45" s="340"/>
      <c r="I45" s="992"/>
      <c r="J45" s="992"/>
      <c r="K45" s="992"/>
      <c r="L45" s="992"/>
      <c r="M45" s="992"/>
      <c r="N45" s="992"/>
      <c r="O45" s="992"/>
      <c r="P45" s="992"/>
      <c r="Q45" s="992"/>
      <c r="R45" s="992"/>
      <c r="S45" s="992"/>
      <c r="T45" s="992"/>
      <c r="U45" s="992"/>
      <c r="AM45" s="723"/>
    </row>
    <row r="46" spans="1:46" s="722" customFormat="1" ht="21.75" customHeight="1">
      <c r="A46" s="1459"/>
      <c r="B46" s="758"/>
      <c r="C46" s="759"/>
      <c r="D46" s="759"/>
      <c r="E46" s="759"/>
      <c r="F46" s="760"/>
      <c r="G46" s="761"/>
      <c r="H46" s="340"/>
      <c r="I46" s="1459"/>
      <c r="J46" s="1459"/>
      <c r="K46" s="1459"/>
      <c r="L46" s="1459"/>
      <c r="M46" s="1459"/>
      <c r="N46" s="1459"/>
      <c r="O46" s="1459"/>
      <c r="P46" s="1459"/>
      <c r="Q46" s="1459"/>
      <c r="R46" s="1459"/>
      <c r="S46" s="1459"/>
      <c r="T46" s="1459"/>
      <c r="U46" s="1459"/>
      <c r="AM46" s="723"/>
    </row>
    <row r="47" spans="1:46" s="722" customFormat="1" ht="21.75" customHeight="1">
      <c r="A47" s="1375" t="s">
        <v>391</v>
      </c>
      <c r="B47" s="332"/>
      <c r="C47" s="332"/>
      <c r="D47" s="332"/>
      <c r="E47" s="332"/>
      <c r="F47" s="332"/>
      <c r="G47" s="332"/>
      <c r="H47" s="332"/>
      <c r="I47" s="992"/>
      <c r="J47" s="992"/>
      <c r="K47" s="992"/>
      <c r="L47" s="992"/>
      <c r="M47" s="992"/>
      <c r="N47" s="992"/>
      <c r="O47" s="992"/>
      <c r="P47" s="992"/>
      <c r="Q47" s="992"/>
      <c r="R47" s="992"/>
      <c r="S47" s="992"/>
      <c r="T47" s="992"/>
      <c r="U47" s="992"/>
      <c r="AM47" s="723"/>
    </row>
    <row r="48" spans="1:46" s="722" customFormat="1" ht="21.75" customHeight="1">
      <c r="A48" s="1375" t="s">
        <v>392</v>
      </c>
      <c r="B48" s="758"/>
      <c r="C48" s="759"/>
      <c r="D48" s="759"/>
      <c r="E48" s="759"/>
      <c r="F48" s="760"/>
      <c r="G48" s="761"/>
      <c r="H48" s="340"/>
      <c r="I48" s="992"/>
      <c r="J48" s="992"/>
      <c r="K48" s="992"/>
      <c r="L48" s="992"/>
      <c r="M48" s="992"/>
      <c r="N48" s="992"/>
      <c r="O48" s="992"/>
      <c r="P48" s="992"/>
      <c r="Q48" s="992"/>
      <c r="R48" s="992"/>
      <c r="S48" s="992"/>
      <c r="T48" s="992"/>
      <c r="U48" s="992"/>
      <c r="AM48" s="723"/>
    </row>
    <row r="49" spans="1:50" s="722" customFormat="1" ht="21.75" customHeight="1">
      <c r="A49" s="1375" t="s">
        <v>400</v>
      </c>
      <c r="B49" s="758"/>
      <c r="C49" s="759"/>
      <c r="D49" s="759"/>
      <c r="E49" s="759"/>
      <c r="F49" s="760"/>
      <c r="G49" s="761"/>
      <c r="H49" s="340"/>
      <c r="I49" s="992"/>
      <c r="J49" s="992"/>
      <c r="K49" s="992"/>
      <c r="L49" s="992"/>
      <c r="M49" s="992"/>
      <c r="N49" s="992"/>
      <c r="O49" s="992"/>
      <c r="P49" s="992"/>
      <c r="Q49" s="992"/>
      <c r="R49" s="992"/>
      <c r="S49" s="992"/>
      <c r="T49" s="992"/>
      <c r="U49" s="992"/>
      <c r="AM49" s="723"/>
    </row>
    <row r="50" spans="1:50" s="722" customFormat="1" ht="21.75" customHeight="1">
      <c r="A50" s="1375" t="s">
        <v>401</v>
      </c>
      <c r="B50" s="758"/>
      <c r="C50" s="759"/>
      <c r="D50" s="759"/>
      <c r="E50" s="759"/>
      <c r="F50" s="760"/>
      <c r="G50" s="761"/>
      <c r="H50" s="340"/>
      <c r="I50" s="992"/>
      <c r="J50" s="992"/>
      <c r="K50" s="992"/>
      <c r="L50" s="992"/>
      <c r="M50" s="992"/>
      <c r="N50" s="992"/>
      <c r="O50" s="992"/>
      <c r="P50" s="992"/>
      <c r="Q50" s="992"/>
      <c r="R50" s="992"/>
      <c r="S50" s="992"/>
      <c r="T50" s="992"/>
      <c r="U50" s="992"/>
      <c r="AM50" s="723"/>
    </row>
    <row r="51" spans="1:50" s="722" customFormat="1" ht="21.75" customHeight="1">
      <c r="A51" s="1375" t="s">
        <v>402</v>
      </c>
      <c r="B51" s="758"/>
      <c r="C51" s="759"/>
      <c r="D51" s="759"/>
      <c r="E51" s="759"/>
      <c r="F51" s="760"/>
      <c r="G51" s="761"/>
      <c r="H51" s="340"/>
      <c r="I51" s="992"/>
      <c r="J51" s="992"/>
      <c r="K51" s="992"/>
      <c r="L51" s="992"/>
      <c r="M51" s="992"/>
      <c r="N51" s="992"/>
      <c r="O51" s="992"/>
      <c r="P51" s="992"/>
      <c r="Q51" s="992"/>
      <c r="R51" s="992"/>
      <c r="S51" s="992"/>
      <c r="T51" s="992"/>
      <c r="U51" s="992"/>
      <c r="AM51" s="723"/>
    </row>
    <row r="52" spans="1:50" s="722" customFormat="1" ht="21.75" customHeight="1">
      <c r="A52" s="1375" t="s">
        <v>403</v>
      </c>
      <c r="B52" s="758"/>
      <c r="C52" s="759"/>
      <c r="D52" s="759"/>
      <c r="E52" s="759"/>
      <c r="F52" s="760"/>
      <c r="G52" s="761"/>
      <c r="H52" s="340"/>
      <c r="I52" s="992"/>
      <c r="J52" s="992"/>
      <c r="K52" s="992"/>
      <c r="L52" s="992"/>
      <c r="M52" s="992"/>
      <c r="N52" s="992"/>
      <c r="O52" s="992"/>
      <c r="P52" s="992"/>
      <c r="Q52" s="992"/>
      <c r="R52" s="992"/>
      <c r="S52" s="992"/>
      <c r="T52" s="992"/>
      <c r="U52" s="992"/>
      <c r="AM52" s="723"/>
    </row>
    <row r="53" spans="1:50" s="722" customFormat="1" ht="21" customHeight="1">
      <c r="A53" s="1375" t="s">
        <v>393</v>
      </c>
      <c r="B53" s="758"/>
      <c r="C53" s="759"/>
      <c r="D53" s="759"/>
      <c r="E53" s="759"/>
      <c r="F53" s="760"/>
      <c r="G53" s="761"/>
      <c r="H53" s="340"/>
      <c r="I53" s="992"/>
      <c r="J53" s="992"/>
      <c r="K53" s="992"/>
      <c r="L53" s="992"/>
      <c r="M53" s="992"/>
      <c r="N53" s="992"/>
      <c r="O53" s="992"/>
      <c r="P53" s="992"/>
      <c r="Q53" s="992"/>
      <c r="R53" s="992"/>
      <c r="S53" s="992"/>
      <c r="T53" s="992"/>
      <c r="U53" s="992"/>
      <c r="AM53" s="723"/>
      <c r="AU53" s="332"/>
      <c r="AV53" s="332"/>
      <c r="AW53" s="332"/>
      <c r="AX53" s="332"/>
    </row>
    <row r="54" spans="1:50" s="722" customFormat="1" ht="21" customHeight="1">
      <c r="A54" s="1375" t="s">
        <v>394</v>
      </c>
      <c r="B54" s="758"/>
      <c r="C54" s="759"/>
      <c r="D54" s="759"/>
      <c r="E54" s="759"/>
      <c r="F54" s="760"/>
      <c r="G54" s="761"/>
      <c r="H54" s="340"/>
      <c r="I54" s="992"/>
      <c r="J54" s="992"/>
      <c r="K54" s="992"/>
      <c r="L54" s="992"/>
      <c r="M54" s="992"/>
      <c r="N54" s="992"/>
      <c r="O54" s="992"/>
      <c r="P54" s="992"/>
      <c r="Q54" s="992"/>
      <c r="R54" s="992"/>
      <c r="S54" s="992"/>
      <c r="T54" s="992"/>
      <c r="U54" s="992"/>
      <c r="AM54" s="723"/>
      <c r="AU54" s="332"/>
      <c r="AV54" s="332"/>
      <c r="AW54" s="332"/>
      <c r="AX54" s="332"/>
    </row>
    <row r="55" spans="1:50" s="722" customFormat="1" ht="21" customHeight="1">
      <c r="A55" s="1375" t="s">
        <v>395</v>
      </c>
      <c r="B55" s="758"/>
      <c r="C55" s="759"/>
      <c r="D55" s="759"/>
      <c r="E55" s="759"/>
      <c r="F55" s="760"/>
      <c r="G55" s="761"/>
      <c r="H55" s="340"/>
      <c r="I55" s="992"/>
      <c r="J55" s="992"/>
      <c r="K55" s="992"/>
      <c r="L55" s="992"/>
      <c r="M55" s="992"/>
      <c r="N55" s="992"/>
      <c r="O55" s="992"/>
      <c r="P55" s="992"/>
      <c r="Q55" s="992"/>
      <c r="R55" s="992"/>
      <c r="S55" s="992"/>
      <c r="T55" s="992"/>
      <c r="U55" s="992"/>
      <c r="AM55" s="723"/>
      <c r="AU55" s="332"/>
      <c r="AV55" s="332"/>
      <c r="AW55" s="332"/>
      <c r="AX55" s="332"/>
    </row>
    <row r="56" spans="1:50" ht="21" customHeight="1">
      <c r="A56" s="1375" t="s">
        <v>396</v>
      </c>
      <c r="B56" s="758"/>
      <c r="C56" s="759"/>
      <c r="D56" s="759"/>
      <c r="E56" s="759"/>
      <c r="F56" s="760"/>
      <c r="G56" s="761"/>
      <c r="H56" s="340"/>
      <c r="I56" s="992"/>
      <c r="J56" s="992"/>
      <c r="K56" s="992"/>
      <c r="L56" s="992"/>
      <c r="M56" s="992"/>
      <c r="N56" s="992"/>
      <c r="O56" s="992"/>
      <c r="P56" s="992"/>
      <c r="Q56" s="992"/>
      <c r="R56" s="992"/>
      <c r="S56" s="992"/>
      <c r="T56" s="992"/>
      <c r="U56" s="992"/>
    </row>
    <row r="57" spans="1:50" ht="20.25" customHeight="1">
      <c r="A57" s="1375" t="s">
        <v>397</v>
      </c>
      <c r="B57" s="758"/>
      <c r="C57" s="759"/>
      <c r="D57" s="759"/>
      <c r="E57" s="759"/>
      <c r="F57" s="760"/>
      <c r="G57" s="761"/>
      <c r="H57" s="340"/>
      <c r="I57" s="992"/>
      <c r="J57" s="992"/>
      <c r="K57" s="992"/>
      <c r="L57" s="992"/>
      <c r="M57" s="992"/>
      <c r="N57" s="992"/>
      <c r="O57" s="992"/>
      <c r="P57" s="992"/>
      <c r="Q57" s="992"/>
      <c r="R57" s="992"/>
      <c r="S57" s="992"/>
      <c r="T57" s="992"/>
      <c r="U57" s="992"/>
    </row>
    <row r="58" spans="1:50" ht="20.25" customHeight="1">
      <c r="A58" s="1375" t="s">
        <v>398</v>
      </c>
      <c r="B58" s="758"/>
      <c r="C58" s="759"/>
      <c r="D58" s="759"/>
      <c r="E58" s="759"/>
      <c r="F58" s="760"/>
      <c r="G58" s="761"/>
      <c r="H58" s="340"/>
      <c r="I58" s="992"/>
      <c r="J58" s="992"/>
      <c r="K58" s="992"/>
      <c r="L58" s="992"/>
      <c r="M58" s="992"/>
      <c r="N58" s="992"/>
      <c r="O58" s="992"/>
      <c r="P58" s="992"/>
      <c r="Q58" s="992"/>
      <c r="R58" s="992"/>
      <c r="S58" s="992"/>
      <c r="T58" s="992"/>
      <c r="U58" s="992"/>
    </row>
    <row r="59" spans="1:50" ht="20.25" customHeight="1">
      <c r="A59" s="1375" t="s">
        <v>413</v>
      </c>
      <c r="B59" s="758"/>
      <c r="C59" s="759"/>
      <c r="D59" s="759"/>
      <c r="E59" s="759"/>
      <c r="F59" s="760"/>
      <c r="G59" s="761"/>
      <c r="H59" s="340"/>
      <c r="I59" s="992"/>
      <c r="J59" s="992"/>
      <c r="K59" s="992"/>
      <c r="L59" s="992"/>
      <c r="M59" s="992"/>
      <c r="N59" s="992"/>
      <c r="O59" s="992"/>
      <c r="P59" s="992"/>
      <c r="Q59" s="992"/>
      <c r="R59" s="992"/>
      <c r="S59" s="992"/>
      <c r="T59" s="992"/>
      <c r="U59" s="992"/>
    </row>
    <row r="60" spans="1:50" ht="20.25" customHeight="1">
      <c r="A60" s="1375" t="s">
        <v>399</v>
      </c>
      <c r="B60" s="758"/>
      <c r="C60" s="759"/>
      <c r="D60" s="759"/>
      <c r="E60" s="759"/>
      <c r="F60" s="760"/>
      <c r="G60" s="761"/>
      <c r="H60" s="340"/>
      <c r="I60" s="992"/>
      <c r="J60" s="992"/>
      <c r="K60" s="992"/>
      <c r="L60" s="992"/>
      <c r="M60" s="992"/>
      <c r="N60" s="992"/>
      <c r="O60" s="992"/>
      <c r="P60" s="992"/>
      <c r="Q60" s="992"/>
      <c r="R60" s="992"/>
      <c r="S60" s="992"/>
      <c r="T60" s="992"/>
      <c r="U60" s="992"/>
    </row>
    <row r="61" spans="1:50" ht="20.25" customHeight="1">
      <c r="A61" s="1375" t="s">
        <v>414</v>
      </c>
      <c r="B61" s="758"/>
      <c r="C61" s="759"/>
      <c r="D61" s="759"/>
      <c r="E61" s="759"/>
      <c r="F61" s="760"/>
      <c r="G61" s="761"/>
      <c r="H61" s="340"/>
      <c r="I61" s="992"/>
      <c r="J61" s="992"/>
      <c r="K61" s="992"/>
      <c r="L61" s="992"/>
      <c r="M61" s="992"/>
      <c r="N61" s="992"/>
      <c r="O61" s="992"/>
      <c r="P61" s="992"/>
      <c r="Q61" s="992"/>
      <c r="R61" s="992"/>
      <c r="S61" s="992"/>
      <c r="T61" s="992"/>
      <c r="U61" s="992"/>
    </row>
    <row r="62" spans="1:50" ht="20.25" customHeight="1">
      <c r="A62" s="1375" t="s">
        <v>415</v>
      </c>
      <c r="B62" s="758"/>
      <c r="C62" s="759"/>
      <c r="D62" s="759"/>
      <c r="E62" s="759"/>
      <c r="F62" s="760"/>
      <c r="G62" s="761"/>
      <c r="H62" s="340"/>
      <c r="I62" s="992"/>
      <c r="J62" s="992"/>
      <c r="K62" s="992"/>
      <c r="L62" s="992"/>
      <c r="M62" s="992"/>
      <c r="N62" s="992"/>
      <c r="O62" s="992"/>
      <c r="P62" s="992"/>
      <c r="Q62" s="992"/>
      <c r="R62" s="992"/>
      <c r="S62" s="992"/>
      <c r="T62" s="992"/>
      <c r="U62" s="992"/>
    </row>
  </sheetData>
  <mergeCells count="8">
    <mergeCell ref="A29:U29"/>
    <mergeCell ref="A39:U39"/>
    <mergeCell ref="AR5:AY5"/>
    <mergeCell ref="AK5:AL5"/>
    <mergeCell ref="I3:O3"/>
    <mergeCell ref="Q3:AD3"/>
    <mergeCell ref="AF3:AL3"/>
    <mergeCell ref="AN3:AP3"/>
  </mergeCells>
  <phoneticPr fontId="38" type="noConversion"/>
  <printOptions horizontalCentered="1"/>
  <pageMargins left="0.25" right="0.25" top="0.5" bottom="0.5" header="0.5" footer="0.4"/>
  <pageSetup scale="55" fitToHeight="2" orientation="landscape" r:id="rId1"/>
  <headerFooter alignWithMargins="0">
    <oddFooter>&amp;C&amp;8VeriSilicon Confidential
DO NOT DISTRIBUTE&amp;R&amp;8&amp;P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Y50"/>
  <sheetViews>
    <sheetView zoomScale="85" zoomScaleNormal="85" workbookViewId="0">
      <selection activeCell="A7" sqref="A7:XFD34"/>
    </sheetView>
  </sheetViews>
  <sheetFormatPr defaultColWidth="9" defaultRowHeight="15"/>
  <cols>
    <col min="1" max="1" width="15.375" style="1103" customWidth="1"/>
    <col min="2" max="2" width="11.5" style="1103" bestFit="1" customWidth="1"/>
    <col min="3" max="3" width="11.375" style="1103" customWidth="1"/>
    <col min="4" max="5" width="9" style="1103"/>
    <col min="6" max="7" width="10.375" style="1103" customWidth="1"/>
    <col min="8" max="8" width="11.5" style="1103" bestFit="1" customWidth="1"/>
    <col min="9" max="9" width="15" style="1103" customWidth="1"/>
    <col min="10" max="10" width="1.375" style="1103" customWidth="1"/>
    <col min="11" max="11" width="10" style="1103" customWidth="1"/>
    <col min="12" max="12" width="8.375" style="1103" customWidth="1"/>
    <col min="13" max="13" width="9" style="1103" bestFit="1" customWidth="1"/>
    <col min="14" max="14" width="10" style="1103" bestFit="1" customWidth="1"/>
    <col min="15" max="17" width="9" style="1103"/>
    <col min="18" max="18" width="1.125" style="1103" customWidth="1"/>
    <col min="19" max="20" width="9" style="1103"/>
    <col min="21" max="21" width="10" style="1103" bestFit="1" customWidth="1"/>
    <col min="22" max="22" width="9" style="1103"/>
    <col min="23" max="23" width="13" style="1103" customWidth="1"/>
    <col min="24" max="28" width="9" style="1103"/>
    <col min="29" max="29" width="10" style="1103" bestFit="1" customWidth="1"/>
    <col min="30" max="32" width="9" style="1103"/>
    <col min="33" max="33" width="2" style="1103" customWidth="1"/>
    <col min="34" max="40" width="9" style="1103"/>
    <col min="41" max="41" width="1.75" style="1103" customWidth="1"/>
    <col min="42" max="46" width="0" style="1103" hidden="1" customWidth="1"/>
    <col min="47" max="16384" width="9" style="1103"/>
  </cols>
  <sheetData>
    <row r="1" spans="1:46" ht="19.5">
      <c r="A1" s="500"/>
      <c r="B1" s="415"/>
      <c r="C1" s="415"/>
      <c r="D1" s="415"/>
      <c r="E1" s="415"/>
      <c r="F1" s="415"/>
      <c r="G1" s="415"/>
      <c r="H1" s="415"/>
      <c r="I1" s="415"/>
      <c r="J1" s="415"/>
      <c r="K1" s="415"/>
      <c r="L1" s="415"/>
      <c r="M1" s="415"/>
      <c r="N1" s="415"/>
      <c r="O1" s="415"/>
      <c r="P1" s="415"/>
      <c r="Q1" s="415"/>
      <c r="R1" s="415"/>
      <c r="S1" s="415"/>
      <c r="T1" s="415"/>
      <c r="U1" s="415"/>
      <c r="V1" s="415"/>
      <c r="W1" s="415"/>
      <c r="X1" s="415"/>
      <c r="Y1" s="415"/>
      <c r="Z1" s="415"/>
      <c r="AA1" s="415"/>
      <c r="AB1" s="415"/>
      <c r="AC1" s="415"/>
      <c r="AD1" s="415"/>
      <c r="AE1" s="415"/>
      <c r="AF1" s="438"/>
      <c r="AG1" s="439"/>
      <c r="AH1" s="440"/>
      <c r="AI1" s="415"/>
      <c r="AJ1" s="415"/>
      <c r="AK1" s="441"/>
      <c r="AL1" s="441"/>
      <c r="AM1" s="442"/>
      <c r="AN1" s="442"/>
      <c r="AO1" s="375"/>
      <c r="AP1" s="415"/>
      <c r="AQ1" s="415"/>
      <c r="AR1" s="415"/>
      <c r="AS1" s="415"/>
      <c r="AT1" s="415"/>
    </row>
    <row r="2" spans="1:46" ht="20.25" thickBot="1">
      <c r="A2" s="500" t="s">
        <v>285</v>
      </c>
      <c r="B2" s="415"/>
      <c r="C2" s="415"/>
      <c r="D2" s="415"/>
      <c r="E2" s="415"/>
      <c r="F2" s="415"/>
      <c r="G2" s="415"/>
      <c r="H2" s="415"/>
      <c r="I2" s="415"/>
      <c r="J2" s="415"/>
      <c r="K2" s="415"/>
      <c r="L2" s="415"/>
      <c r="M2" s="415"/>
      <c r="N2" s="415"/>
      <c r="O2" s="415"/>
      <c r="P2" s="415"/>
      <c r="Q2" s="415"/>
      <c r="R2" s="415"/>
      <c r="S2" s="415"/>
      <c r="T2" s="415"/>
      <c r="U2" s="415"/>
      <c r="V2" s="415"/>
      <c r="W2" s="415"/>
      <c r="X2" s="415"/>
      <c r="Y2" s="415"/>
      <c r="Z2" s="415"/>
      <c r="AA2" s="415"/>
      <c r="AB2" s="415"/>
      <c r="AC2" s="415"/>
      <c r="AD2" s="415"/>
      <c r="AE2" s="415"/>
      <c r="AF2" s="438"/>
      <c r="AG2" s="439"/>
      <c r="AH2" s="440"/>
      <c r="AI2" s="415"/>
      <c r="AJ2" s="415"/>
      <c r="AK2" s="441"/>
      <c r="AL2" s="441"/>
      <c r="AM2" s="442"/>
      <c r="AN2" s="442"/>
      <c r="AO2" s="375"/>
      <c r="AP2" s="415"/>
      <c r="AQ2" s="415"/>
      <c r="AR2" s="415"/>
      <c r="AS2" s="415"/>
      <c r="AT2" s="415"/>
    </row>
    <row r="3" spans="1:46" ht="20.25" thickBot="1">
      <c r="A3" s="500" t="s">
        <v>286</v>
      </c>
      <c r="B3" s="443"/>
      <c r="C3" s="443"/>
      <c r="D3" s="443"/>
      <c r="E3" s="443"/>
      <c r="F3" s="443"/>
      <c r="G3" s="443"/>
      <c r="H3" s="443"/>
      <c r="I3" s="443"/>
      <c r="J3" s="443"/>
      <c r="K3" s="1904" t="s">
        <v>23</v>
      </c>
      <c r="L3" s="1905"/>
      <c r="M3" s="1905"/>
      <c r="N3" s="1905"/>
      <c r="O3" s="1905"/>
      <c r="P3" s="1905"/>
      <c r="Q3" s="1906"/>
      <c r="R3" s="443"/>
      <c r="S3" s="1907" t="s">
        <v>366</v>
      </c>
      <c r="T3" s="1908"/>
      <c r="U3" s="1908"/>
      <c r="V3" s="1908"/>
      <c r="W3" s="1908"/>
      <c r="X3" s="1908"/>
      <c r="Y3" s="1908"/>
      <c r="Z3" s="1908"/>
      <c r="AA3" s="1908"/>
      <c r="AB3" s="1908"/>
      <c r="AC3" s="1908"/>
      <c r="AD3" s="1908"/>
      <c r="AE3" s="1908"/>
      <c r="AF3" s="1909"/>
      <c r="AG3" s="444"/>
      <c r="AH3" s="1910" t="s">
        <v>62</v>
      </c>
      <c r="AI3" s="1911"/>
      <c r="AJ3" s="1911"/>
      <c r="AK3" s="1911"/>
      <c r="AL3" s="1911"/>
      <c r="AM3" s="1911"/>
      <c r="AN3" s="1912"/>
      <c r="AO3" s="1104"/>
      <c r="AP3" s="1913" t="s">
        <v>63</v>
      </c>
      <c r="AQ3" s="1914"/>
      <c r="AR3" s="1914"/>
      <c r="AS3" s="1914"/>
      <c r="AT3" s="1915"/>
    </row>
    <row r="4" spans="1:46" ht="16.5" thickBot="1">
      <c r="A4" s="498"/>
      <c r="B4" s="415" t="s">
        <v>35</v>
      </c>
      <c r="C4" s="491"/>
      <c r="D4" s="491"/>
      <c r="E4" s="491"/>
      <c r="F4" s="491"/>
      <c r="G4" s="491"/>
      <c r="H4" s="491"/>
      <c r="I4" s="491"/>
      <c r="J4" s="491"/>
      <c r="K4" s="491"/>
      <c r="L4" s="491"/>
      <c r="M4" s="491"/>
      <c r="N4" s="491"/>
      <c r="O4" s="491"/>
      <c r="P4" s="491"/>
      <c r="Q4" s="491"/>
      <c r="R4" s="491"/>
      <c r="S4" s="491"/>
      <c r="T4" s="491"/>
      <c r="U4" s="491"/>
      <c r="V4" s="491"/>
      <c r="W4" s="491"/>
      <c r="X4" s="491"/>
      <c r="Y4" s="491"/>
      <c r="Z4" s="491" t="s">
        <v>35</v>
      </c>
      <c r="AA4" s="491"/>
      <c r="AB4" s="491"/>
      <c r="AC4" s="491"/>
      <c r="AD4" s="491"/>
      <c r="AE4" s="491" t="s">
        <v>35</v>
      </c>
      <c r="AF4" s="493"/>
      <c r="AG4" s="494"/>
      <c r="AH4" s="495"/>
      <c r="AI4" s="491"/>
      <c r="AJ4" s="491"/>
      <c r="AK4" s="496"/>
      <c r="AL4" s="496"/>
      <c r="AM4" s="415"/>
      <c r="AN4" s="415"/>
      <c r="AO4" s="440"/>
      <c r="AP4" s="497" t="s">
        <v>35</v>
      </c>
      <c r="AQ4" s="497"/>
      <c r="AR4" s="497" t="s">
        <v>35</v>
      </c>
      <c r="AS4" s="491"/>
      <c r="AT4" s="491"/>
    </row>
    <row r="5" spans="1:46" ht="17.25" thickTop="1" thickBot="1">
      <c r="A5" s="492" t="s">
        <v>35</v>
      </c>
      <c r="B5" s="491"/>
      <c r="C5" s="446"/>
      <c r="D5" s="446"/>
      <c r="E5" s="446"/>
      <c r="F5" s="446"/>
      <c r="G5" s="446"/>
      <c r="H5" s="446"/>
      <c r="I5" s="446"/>
      <c r="J5" s="446"/>
      <c r="K5" s="446" t="s">
        <v>67</v>
      </c>
      <c r="L5" s="446" t="s">
        <v>68</v>
      </c>
      <c r="M5" s="446" t="s">
        <v>69</v>
      </c>
      <c r="N5" s="446" t="s">
        <v>70</v>
      </c>
      <c r="O5" s="449"/>
      <c r="P5" s="446"/>
      <c r="Q5" s="446"/>
      <c r="R5" s="446"/>
      <c r="S5" s="446" t="s">
        <v>144</v>
      </c>
      <c r="T5" s="446" t="s">
        <v>143</v>
      </c>
      <c r="U5" s="450" t="s">
        <v>142</v>
      </c>
      <c r="V5" s="451" t="s">
        <v>141</v>
      </c>
      <c r="W5" s="446" t="s">
        <v>140</v>
      </c>
      <c r="X5" s="446" t="s">
        <v>139</v>
      </c>
      <c r="Y5" s="446" t="s">
        <v>138</v>
      </c>
      <c r="Z5" s="446" t="s">
        <v>137</v>
      </c>
      <c r="AA5" s="446" t="s">
        <v>131</v>
      </c>
      <c r="AB5" s="446" t="s">
        <v>130</v>
      </c>
      <c r="AC5" s="452" t="s">
        <v>134</v>
      </c>
      <c r="AD5" s="452" t="s">
        <v>135</v>
      </c>
      <c r="AE5" s="452" t="s">
        <v>136</v>
      </c>
      <c r="AF5" s="1105"/>
      <c r="AG5" s="1106"/>
      <c r="AH5" s="447"/>
      <c r="AI5" s="446"/>
      <c r="AJ5" s="446"/>
      <c r="AK5" s="448"/>
      <c r="AL5" s="448"/>
      <c r="AM5" s="1916" t="s">
        <v>24</v>
      </c>
      <c r="AN5" s="1917"/>
      <c r="AO5" s="455"/>
      <c r="AP5" s="1107" t="s">
        <v>13</v>
      </c>
      <c r="AQ5" s="1108"/>
      <c r="AR5" s="1109"/>
      <c r="AS5" s="446"/>
      <c r="AT5" s="446"/>
    </row>
    <row r="6" spans="1:46" ht="102.75" thickBot="1">
      <c r="A6" s="459" t="s">
        <v>2</v>
      </c>
      <c r="B6" s="460" t="s">
        <v>370</v>
      </c>
      <c r="C6" s="460" t="s">
        <v>46</v>
      </c>
      <c r="D6" s="460" t="s">
        <v>4</v>
      </c>
      <c r="E6" s="460" t="s">
        <v>289</v>
      </c>
      <c r="F6" s="460" t="s">
        <v>5</v>
      </c>
      <c r="G6" s="460" t="s">
        <v>417</v>
      </c>
      <c r="H6" s="460" t="s">
        <v>6</v>
      </c>
      <c r="I6" s="461" t="s">
        <v>7</v>
      </c>
      <c r="J6" s="462"/>
      <c r="K6" s="463" t="str">
        <f>'Countdown Summary'!I6</f>
        <v>Booking  for 
Q116</v>
      </c>
      <c r="L6" s="464" t="str">
        <f>'Countdown Summary'!J6</f>
        <v>Booking  for 
Q216</v>
      </c>
      <c r="M6" s="464" t="str">
        <f>'Countdown Summary'!K6</f>
        <v>Booking  for 
Q316</v>
      </c>
      <c r="N6" s="464" t="str">
        <f>'Countdown Summary'!L6</f>
        <v>Booking  for 
Q416</v>
      </c>
      <c r="O6" s="465" t="s">
        <v>71</v>
      </c>
      <c r="P6" s="466" t="s">
        <v>20</v>
      </c>
      <c r="Q6" s="467" t="s">
        <v>21</v>
      </c>
      <c r="R6" s="462"/>
      <c r="S6" s="468" t="s">
        <v>366</v>
      </c>
      <c r="T6" s="469" t="s">
        <v>45</v>
      </c>
      <c r="U6" s="470" t="s">
        <v>196</v>
      </c>
      <c r="V6" s="471" t="s">
        <v>379</v>
      </c>
      <c r="W6" s="472" t="s">
        <v>145</v>
      </c>
      <c r="X6" s="473" t="s">
        <v>112</v>
      </c>
      <c r="Y6" s="1110" t="s">
        <v>129</v>
      </c>
      <c r="Z6" s="1111" t="s">
        <v>128</v>
      </c>
      <c r="AA6" s="1112" t="s">
        <v>132</v>
      </c>
      <c r="AB6" s="1111" t="s">
        <v>133</v>
      </c>
      <c r="AC6" s="477" t="s">
        <v>374</v>
      </c>
      <c r="AD6" s="477" t="s">
        <v>372</v>
      </c>
      <c r="AE6" s="477" t="s">
        <v>375</v>
      </c>
      <c r="AF6" s="478" t="s">
        <v>380</v>
      </c>
      <c r="AG6" s="479"/>
      <c r="AH6" s="480" t="s">
        <v>150</v>
      </c>
      <c r="AI6" s="480" t="s">
        <v>151</v>
      </c>
      <c r="AJ6" s="480" t="s">
        <v>152</v>
      </c>
      <c r="AK6" s="481" t="s">
        <v>153</v>
      </c>
      <c r="AL6" s="482" t="s">
        <v>157</v>
      </c>
      <c r="AM6" s="483" t="s">
        <v>356</v>
      </c>
      <c r="AN6" s="484" t="s">
        <v>26</v>
      </c>
      <c r="AO6" s="485"/>
      <c r="AP6" s="486" t="s">
        <v>357</v>
      </c>
      <c r="AQ6" s="487" t="s">
        <v>358</v>
      </c>
      <c r="AR6" s="488" t="s">
        <v>359</v>
      </c>
      <c r="AS6" s="466" t="s">
        <v>52</v>
      </c>
      <c r="AT6" s="489" t="s">
        <v>53</v>
      </c>
    </row>
    <row r="7" spans="1:46" s="1645" customFormat="1" ht="25.5" customHeight="1">
      <c r="A7" s="1615"/>
      <c r="B7" s="1616"/>
      <c r="C7" s="1617"/>
      <c r="D7" s="1616"/>
      <c r="E7" s="1616"/>
      <c r="F7" s="1618"/>
      <c r="G7" s="1619"/>
      <c r="H7" s="1620"/>
      <c r="I7" s="1621"/>
      <c r="J7" s="1622"/>
      <c r="K7" s="1623"/>
      <c r="L7" s="1624"/>
      <c r="M7" s="1624"/>
      <c r="N7" s="1625"/>
      <c r="O7" s="1626"/>
      <c r="P7" s="1623"/>
      <c r="Q7" s="1687"/>
      <c r="R7" s="1622"/>
      <c r="S7" s="1627"/>
      <c r="T7" s="1628"/>
      <c r="U7" s="1688"/>
      <c r="V7" s="1629"/>
      <c r="W7" s="1630"/>
      <c r="X7" s="1631"/>
      <c r="Y7" s="1632"/>
      <c r="Z7" s="1633"/>
      <c r="AA7" s="1634"/>
      <c r="AB7" s="1635"/>
      <c r="AC7" s="1636"/>
      <c r="AD7" s="1636"/>
      <c r="AE7" s="1636"/>
      <c r="AF7" s="1637"/>
      <c r="AG7" s="1782"/>
      <c r="AH7" s="1638"/>
      <c r="AI7" s="1639"/>
      <c r="AJ7" s="1640"/>
      <c r="AK7" s="1641"/>
      <c r="AL7" s="1642"/>
      <c r="AM7" s="1643"/>
      <c r="AN7" s="1644"/>
      <c r="AO7" s="1327"/>
      <c r="AP7" s="1783"/>
      <c r="AQ7" s="1328"/>
      <c r="AR7" s="1329"/>
      <c r="AS7" s="1330"/>
      <c r="AT7" s="1331"/>
    </row>
    <row r="8" spans="1:46" s="1645" customFormat="1" ht="25.5" customHeight="1">
      <c r="A8" s="1615"/>
      <c r="B8" s="1616"/>
      <c r="C8" s="1617"/>
      <c r="D8" s="1616"/>
      <c r="E8" s="1616"/>
      <c r="F8" s="1618"/>
      <c r="G8" s="1619"/>
      <c r="H8" s="1620"/>
      <c r="I8" s="1621"/>
      <c r="J8" s="1622"/>
      <c r="K8" s="1623"/>
      <c r="L8" s="1624"/>
      <c r="M8" s="1624"/>
      <c r="N8" s="1625"/>
      <c r="O8" s="1626"/>
      <c r="P8" s="1623"/>
      <c r="Q8" s="1727"/>
      <c r="R8" s="1622"/>
      <c r="S8" s="1627"/>
      <c r="T8" s="1628"/>
      <c r="U8" s="1688"/>
      <c r="V8" s="1629"/>
      <c r="W8" s="1630"/>
      <c r="X8" s="1631"/>
      <c r="Y8" s="1632"/>
      <c r="Z8" s="1633"/>
      <c r="AA8" s="1634"/>
      <c r="AB8" s="1635"/>
      <c r="AC8" s="1636"/>
      <c r="AD8" s="1636"/>
      <c r="AE8" s="1636"/>
      <c r="AF8" s="1637"/>
      <c r="AG8" s="1782"/>
      <c r="AH8" s="1638"/>
      <c r="AI8" s="1639"/>
      <c r="AJ8" s="1640"/>
      <c r="AK8" s="1641"/>
      <c r="AL8" s="1642"/>
      <c r="AM8" s="1643"/>
      <c r="AN8" s="1644"/>
      <c r="AO8" s="1327"/>
      <c r="AP8" s="1783"/>
      <c r="AQ8" s="1328"/>
      <c r="AR8" s="1329"/>
      <c r="AS8" s="1330"/>
      <c r="AT8" s="1331"/>
    </row>
    <row r="9" spans="1:46" s="1784" customFormat="1" ht="25.5" customHeight="1">
      <c r="A9" s="1615"/>
      <c r="B9" s="1616"/>
      <c r="C9" s="1617"/>
      <c r="D9" s="1616"/>
      <c r="E9" s="1616"/>
      <c r="F9" s="1618"/>
      <c r="G9" s="1619"/>
      <c r="H9" s="1620"/>
      <c r="I9" s="1621"/>
      <c r="J9" s="1622"/>
      <c r="K9" s="1623"/>
      <c r="L9" s="1624"/>
      <c r="M9" s="1624"/>
      <c r="N9" s="1625"/>
      <c r="O9" s="1626"/>
      <c r="P9" s="1623"/>
      <c r="Q9" s="1727"/>
      <c r="R9" s="1622"/>
      <c r="S9" s="1627"/>
      <c r="T9" s="1628"/>
      <c r="U9" s="1688"/>
      <c r="V9" s="1629"/>
      <c r="W9" s="1630"/>
      <c r="X9" s="1631"/>
      <c r="Y9" s="1632"/>
      <c r="Z9" s="1633"/>
      <c r="AA9" s="1634"/>
      <c r="AB9" s="1635"/>
      <c r="AC9" s="1636"/>
      <c r="AD9" s="1636"/>
      <c r="AE9" s="1636"/>
      <c r="AF9" s="1637"/>
      <c r="AG9" s="1782"/>
      <c r="AH9" s="1638"/>
      <c r="AI9" s="1639"/>
      <c r="AJ9" s="1640"/>
      <c r="AK9" s="1641"/>
      <c r="AL9" s="1642"/>
      <c r="AM9" s="1643"/>
      <c r="AN9" s="1644"/>
      <c r="AO9" s="1327"/>
      <c r="AP9" s="1783"/>
      <c r="AQ9" s="1328"/>
      <c r="AR9" s="1329"/>
      <c r="AS9" s="1330"/>
      <c r="AT9" s="1331"/>
    </row>
    <row r="10" spans="1:46" s="1784" customFormat="1" ht="25.5" customHeight="1">
      <c r="A10" s="1615"/>
      <c r="B10" s="1616"/>
      <c r="C10" s="1617"/>
      <c r="D10" s="1616"/>
      <c r="E10" s="1616"/>
      <c r="F10" s="1618"/>
      <c r="G10" s="1619"/>
      <c r="H10" s="1620"/>
      <c r="I10" s="1621"/>
      <c r="J10" s="1622"/>
      <c r="K10" s="1623"/>
      <c r="L10" s="1624"/>
      <c r="M10" s="1624"/>
      <c r="N10" s="1625"/>
      <c r="O10" s="1626"/>
      <c r="P10" s="1623"/>
      <c r="Q10" s="1727"/>
      <c r="R10" s="1622"/>
      <c r="S10" s="1627"/>
      <c r="T10" s="1628"/>
      <c r="U10" s="1688"/>
      <c r="V10" s="1629"/>
      <c r="W10" s="1630"/>
      <c r="X10" s="1631"/>
      <c r="Y10" s="1632"/>
      <c r="Z10" s="1633"/>
      <c r="AA10" s="1634"/>
      <c r="AB10" s="1635"/>
      <c r="AC10" s="1636"/>
      <c r="AD10" s="1636"/>
      <c r="AE10" s="1636"/>
      <c r="AF10" s="1637"/>
      <c r="AG10" s="1782"/>
      <c r="AH10" s="1638"/>
      <c r="AI10" s="1639"/>
      <c r="AJ10" s="1640"/>
      <c r="AK10" s="1641"/>
      <c r="AL10" s="1642"/>
      <c r="AM10" s="1643"/>
      <c r="AN10" s="1644"/>
      <c r="AO10" s="1327"/>
      <c r="AP10" s="1783"/>
      <c r="AQ10" s="1328"/>
      <c r="AR10" s="1329"/>
      <c r="AS10" s="1330"/>
      <c r="AT10" s="1331"/>
    </row>
    <row r="11" spans="1:46" s="1784" customFormat="1" ht="25.5" customHeight="1">
      <c r="A11" s="1615"/>
      <c r="B11" s="1616"/>
      <c r="C11" s="1617"/>
      <c r="D11" s="1616"/>
      <c r="E11" s="1616"/>
      <c r="F11" s="1618"/>
      <c r="G11" s="1619"/>
      <c r="H11" s="1620"/>
      <c r="I11" s="1621"/>
      <c r="J11" s="1622"/>
      <c r="K11" s="1623"/>
      <c r="L11" s="1624"/>
      <c r="M11" s="1624"/>
      <c r="N11" s="1625"/>
      <c r="O11" s="1626"/>
      <c r="P11" s="1623"/>
      <c r="Q11" s="1727"/>
      <c r="R11" s="1622"/>
      <c r="S11" s="1627"/>
      <c r="T11" s="1628"/>
      <c r="U11" s="1688"/>
      <c r="V11" s="1629"/>
      <c r="W11" s="1630"/>
      <c r="X11" s="1631"/>
      <c r="Y11" s="1632"/>
      <c r="Z11" s="1633"/>
      <c r="AA11" s="1634"/>
      <c r="AB11" s="1635"/>
      <c r="AC11" s="1636"/>
      <c r="AD11" s="1636"/>
      <c r="AE11" s="1636"/>
      <c r="AF11" s="1637"/>
      <c r="AG11" s="1782"/>
      <c r="AH11" s="1638"/>
      <c r="AI11" s="1639"/>
      <c r="AJ11" s="1640"/>
      <c r="AK11" s="1641"/>
      <c r="AL11" s="1642"/>
      <c r="AM11" s="1643"/>
      <c r="AN11" s="1644"/>
      <c r="AO11" s="1327"/>
      <c r="AP11" s="1783"/>
      <c r="AQ11" s="1328"/>
      <c r="AR11" s="1329"/>
      <c r="AS11" s="1330"/>
      <c r="AT11" s="1331"/>
    </row>
    <row r="12" spans="1:46" s="1765" customFormat="1" ht="25.5" customHeight="1">
      <c r="A12" s="1728"/>
      <c r="B12" s="1729"/>
      <c r="C12" s="1730"/>
      <c r="D12" s="1729"/>
      <c r="E12" s="1729"/>
      <c r="F12" s="1731"/>
      <c r="G12" s="1732"/>
      <c r="H12" s="1733"/>
      <c r="I12" s="1734"/>
      <c r="J12" s="1735"/>
      <c r="K12" s="1736"/>
      <c r="L12" s="1737"/>
      <c r="M12" s="1737"/>
      <c r="N12" s="1738"/>
      <c r="O12" s="1739"/>
      <c r="P12" s="1736"/>
      <c r="Q12" s="1740"/>
      <c r="R12" s="1735"/>
      <c r="S12" s="1741"/>
      <c r="T12" s="1742"/>
      <c r="U12" s="1743"/>
      <c r="V12" s="1744"/>
      <c r="W12" s="1745"/>
      <c r="X12" s="1746"/>
      <c r="Y12" s="1747"/>
      <c r="Z12" s="1748"/>
      <c r="AA12" s="1749"/>
      <c r="AB12" s="1750"/>
      <c r="AC12" s="1751"/>
      <c r="AD12" s="1751"/>
      <c r="AE12" s="1751"/>
      <c r="AF12" s="1752"/>
      <c r="AG12" s="1785"/>
      <c r="AH12" s="1753"/>
      <c r="AI12" s="1754"/>
      <c r="AJ12" s="1755"/>
      <c r="AK12" s="1756"/>
      <c r="AL12" s="1757"/>
      <c r="AM12" s="1758"/>
      <c r="AN12" s="1759"/>
      <c r="AO12" s="1760"/>
      <c r="AP12" s="1786"/>
      <c r="AQ12" s="1761"/>
      <c r="AR12" s="1762"/>
      <c r="AS12" s="1763"/>
      <c r="AT12" s="1764"/>
    </row>
    <row r="13" spans="1:46" s="1765" customFormat="1" ht="25.5" customHeight="1">
      <c r="A13" s="1728"/>
      <c r="B13" s="1729"/>
      <c r="C13" s="1730"/>
      <c r="D13" s="1729"/>
      <c r="E13" s="1729"/>
      <c r="F13" s="1731"/>
      <c r="G13" s="1732"/>
      <c r="H13" s="1733"/>
      <c r="I13" s="1734"/>
      <c r="J13" s="1735"/>
      <c r="K13" s="1736"/>
      <c r="L13" s="1737"/>
      <c r="M13" s="1737"/>
      <c r="N13" s="1738"/>
      <c r="O13" s="1739"/>
      <c r="P13" s="1736"/>
      <c r="Q13" s="1740"/>
      <c r="R13" s="1735"/>
      <c r="S13" s="1741"/>
      <c r="T13" s="1742"/>
      <c r="U13" s="1743"/>
      <c r="V13" s="1744"/>
      <c r="W13" s="1745"/>
      <c r="X13" s="1746"/>
      <c r="Y13" s="1747"/>
      <c r="Z13" s="1748"/>
      <c r="AA13" s="1749"/>
      <c r="AB13" s="1750"/>
      <c r="AC13" s="1751"/>
      <c r="AD13" s="1751"/>
      <c r="AE13" s="1751"/>
      <c r="AF13" s="1752"/>
      <c r="AG13" s="1785"/>
      <c r="AH13" s="1753"/>
      <c r="AI13" s="1754"/>
      <c r="AJ13" s="1755"/>
      <c r="AK13" s="1756"/>
      <c r="AL13" s="1757"/>
      <c r="AM13" s="1758"/>
      <c r="AN13" s="1759"/>
      <c r="AO13" s="1760"/>
      <c r="AP13" s="1786"/>
      <c r="AQ13" s="1761"/>
      <c r="AR13" s="1762"/>
      <c r="AS13" s="1763"/>
      <c r="AT13" s="1764"/>
    </row>
    <row r="14" spans="1:46" s="1771" customFormat="1" ht="25.5" customHeight="1">
      <c r="A14" s="1728"/>
      <c r="B14" s="1729"/>
      <c r="C14" s="1730"/>
      <c r="D14" s="1729"/>
      <c r="E14" s="1729"/>
      <c r="F14" s="1731"/>
      <c r="G14" s="1732"/>
      <c r="H14" s="1733"/>
      <c r="I14" s="1734"/>
      <c r="J14" s="1735"/>
      <c r="K14" s="1736"/>
      <c r="L14" s="1737"/>
      <c r="M14" s="1737"/>
      <c r="N14" s="1738"/>
      <c r="O14" s="1739"/>
      <c r="P14" s="1736"/>
      <c r="Q14" s="1740"/>
      <c r="R14" s="1735"/>
      <c r="S14" s="1741"/>
      <c r="T14" s="1742"/>
      <c r="U14" s="1743"/>
      <c r="V14" s="1744"/>
      <c r="W14" s="1745"/>
      <c r="X14" s="1746"/>
      <c r="Y14" s="1747"/>
      <c r="Z14" s="1748"/>
      <c r="AA14" s="1749"/>
      <c r="AB14" s="1750"/>
      <c r="AC14" s="1751"/>
      <c r="AD14" s="1751"/>
      <c r="AE14" s="1751"/>
      <c r="AF14" s="1752"/>
      <c r="AG14" s="1785"/>
      <c r="AH14" s="1753"/>
      <c r="AI14" s="1754"/>
      <c r="AJ14" s="1755"/>
      <c r="AK14" s="1756"/>
      <c r="AL14" s="1757"/>
      <c r="AM14" s="1758"/>
      <c r="AN14" s="1759"/>
      <c r="AO14" s="1766"/>
      <c r="AP14" s="1787"/>
      <c r="AQ14" s="1767"/>
      <c r="AR14" s="1768"/>
      <c r="AS14" s="1769"/>
      <c r="AT14" s="1770"/>
    </row>
    <row r="15" spans="1:46" s="1771" customFormat="1" ht="25.5" customHeight="1">
      <c r="A15" s="1728"/>
      <c r="B15" s="1729"/>
      <c r="C15" s="1730"/>
      <c r="D15" s="1729"/>
      <c r="E15" s="1729"/>
      <c r="F15" s="1731"/>
      <c r="G15" s="1732"/>
      <c r="H15" s="1733"/>
      <c r="I15" s="1734"/>
      <c r="J15" s="1735"/>
      <c r="K15" s="1736"/>
      <c r="L15" s="1737"/>
      <c r="M15" s="1737"/>
      <c r="N15" s="1738"/>
      <c r="O15" s="1739"/>
      <c r="P15" s="1788"/>
      <c r="Q15" s="1740"/>
      <c r="R15" s="1735"/>
      <c r="S15" s="1741"/>
      <c r="T15" s="1742"/>
      <c r="U15" s="1743"/>
      <c r="V15" s="1744"/>
      <c r="W15" s="1745"/>
      <c r="X15" s="1746"/>
      <c r="Y15" s="1747"/>
      <c r="Z15" s="1748"/>
      <c r="AA15" s="1749"/>
      <c r="AB15" s="1750"/>
      <c r="AC15" s="1751"/>
      <c r="AD15" s="1751"/>
      <c r="AE15" s="1751"/>
      <c r="AF15" s="1752"/>
      <c r="AG15" s="1785"/>
      <c r="AH15" s="1753"/>
      <c r="AI15" s="1754"/>
      <c r="AJ15" s="1755"/>
      <c r="AK15" s="1756"/>
      <c r="AL15" s="1757"/>
      <c r="AM15" s="1758"/>
      <c r="AN15" s="1759"/>
      <c r="AO15" s="1766"/>
      <c r="AP15" s="1787"/>
      <c r="AQ15" s="1767"/>
      <c r="AR15" s="1768"/>
      <c r="AS15" s="1769"/>
      <c r="AT15" s="1770"/>
    </row>
    <row r="16" spans="1:46" s="1771" customFormat="1" ht="25.5" customHeight="1">
      <c r="A16" s="1728"/>
      <c r="B16" s="1729"/>
      <c r="C16" s="1730"/>
      <c r="D16" s="1729"/>
      <c r="E16" s="1729"/>
      <c r="F16" s="1731"/>
      <c r="G16" s="1732"/>
      <c r="H16" s="1733"/>
      <c r="I16" s="1734"/>
      <c r="J16" s="1735"/>
      <c r="K16" s="1736"/>
      <c r="L16" s="1737"/>
      <c r="M16" s="1737"/>
      <c r="N16" s="1738"/>
      <c r="O16" s="1739"/>
      <c r="P16" s="1788"/>
      <c r="Q16" s="1740"/>
      <c r="R16" s="1735"/>
      <c r="S16" s="1741"/>
      <c r="T16" s="1742"/>
      <c r="U16" s="1743"/>
      <c r="V16" s="1744"/>
      <c r="W16" s="1745"/>
      <c r="X16" s="1746"/>
      <c r="Y16" s="1747"/>
      <c r="Z16" s="1748"/>
      <c r="AA16" s="1749"/>
      <c r="AB16" s="1750"/>
      <c r="AC16" s="1751"/>
      <c r="AD16" s="1751"/>
      <c r="AE16" s="1751"/>
      <c r="AF16" s="1752"/>
      <c r="AG16" s="1785"/>
      <c r="AH16" s="1753"/>
      <c r="AI16" s="1754"/>
      <c r="AJ16" s="1755"/>
      <c r="AK16" s="1756"/>
      <c r="AL16" s="1757"/>
      <c r="AM16" s="1758"/>
      <c r="AN16" s="1759"/>
      <c r="AO16" s="1766"/>
      <c r="AP16" s="1787"/>
      <c r="AQ16" s="1767"/>
      <c r="AR16" s="1768"/>
      <c r="AS16" s="1769"/>
      <c r="AT16" s="1770"/>
    </row>
    <row r="17" spans="1:46" s="1645" customFormat="1" ht="25.5" customHeight="1">
      <c r="A17" s="1689"/>
      <c r="B17" s="1690"/>
      <c r="C17" s="1691"/>
      <c r="D17" s="1690"/>
      <c r="E17" s="1690"/>
      <c r="F17" s="1692"/>
      <c r="G17" s="1693"/>
      <c r="H17" s="1694"/>
      <c r="I17" s="1695"/>
      <c r="J17" s="1696"/>
      <c r="K17" s="1697"/>
      <c r="L17" s="1698"/>
      <c r="M17" s="1698"/>
      <c r="N17" s="1699"/>
      <c r="O17" s="1700"/>
      <c r="P17" s="1698"/>
      <c r="Q17" s="1701"/>
      <c r="R17" s="1702"/>
      <c r="S17" s="1703"/>
      <c r="T17" s="1704"/>
      <c r="U17" s="1705"/>
      <c r="V17" s="1706"/>
      <c r="W17" s="1707"/>
      <c r="X17" s="1708"/>
      <c r="Y17" s="1709"/>
      <c r="Z17" s="1710"/>
      <c r="AA17" s="1711"/>
      <c r="AB17" s="1712"/>
      <c r="AC17" s="1713"/>
      <c r="AD17" s="1713"/>
      <c r="AE17" s="1713"/>
      <c r="AF17" s="1714"/>
      <c r="AG17" s="1789"/>
      <c r="AH17" s="1715"/>
      <c r="AI17" s="1716"/>
      <c r="AJ17" s="1717"/>
      <c r="AK17" s="1718"/>
      <c r="AL17" s="1719"/>
      <c r="AM17" s="1720"/>
      <c r="AN17" s="1721"/>
      <c r="AO17" s="1327"/>
      <c r="AP17" s="1783"/>
      <c r="AQ17" s="1328"/>
      <c r="AR17" s="1329"/>
      <c r="AS17" s="1330"/>
      <c r="AT17" s="1331"/>
    </row>
    <row r="18" spans="1:46" s="1645" customFormat="1" ht="25.5" customHeight="1">
      <c r="A18" s="1689"/>
      <c r="B18" s="1690"/>
      <c r="C18" s="1691"/>
      <c r="D18" s="1690"/>
      <c r="E18" s="1690"/>
      <c r="F18" s="1692"/>
      <c r="G18" s="1693"/>
      <c r="H18" s="1694"/>
      <c r="I18" s="1695"/>
      <c r="J18" s="1696"/>
      <c r="K18" s="1697"/>
      <c r="L18" s="1698"/>
      <c r="M18" s="1698"/>
      <c r="N18" s="1699"/>
      <c r="O18" s="1700"/>
      <c r="P18" s="1698"/>
      <c r="Q18" s="1701"/>
      <c r="R18" s="1702"/>
      <c r="S18" s="1703"/>
      <c r="T18" s="1704"/>
      <c r="U18" s="1705"/>
      <c r="V18" s="1706"/>
      <c r="W18" s="1707"/>
      <c r="X18" s="1708"/>
      <c r="Y18" s="1709"/>
      <c r="Z18" s="1710"/>
      <c r="AA18" s="1711"/>
      <c r="AB18" s="1712"/>
      <c r="AC18" s="1713"/>
      <c r="AD18" s="1713"/>
      <c r="AE18" s="1713"/>
      <c r="AF18" s="1714"/>
      <c r="AG18" s="1789"/>
      <c r="AH18" s="1715"/>
      <c r="AI18" s="1716"/>
      <c r="AJ18" s="1717"/>
      <c r="AK18" s="1718"/>
      <c r="AL18" s="1719"/>
      <c r="AM18" s="1720"/>
      <c r="AN18" s="1721"/>
      <c r="AO18" s="1327"/>
      <c r="AP18" s="1783"/>
      <c r="AQ18" s="1328"/>
      <c r="AR18" s="1329"/>
      <c r="AS18" s="1330"/>
      <c r="AT18" s="1331"/>
    </row>
    <row r="19" spans="1:46" s="1645" customFormat="1" ht="25.5" customHeight="1">
      <c r="A19" s="1689"/>
      <c r="B19" s="1690"/>
      <c r="C19" s="1691"/>
      <c r="D19" s="1690"/>
      <c r="E19" s="1690"/>
      <c r="F19" s="1692"/>
      <c r="G19" s="1693"/>
      <c r="H19" s="1694"/>
      <c r="I19" s="1695"/>
      <c r="J19" s="1696"/>
      <c r="K19" s="1697"/>
      <c r="L19" s="1698"/>
      <c r="M19" s="1698"/>
      <c r="N19" s="1699"/>
      <c r="O19" s="1700"/>
      <c r="P19" s="1698"/>
      <c r="Q19" s="1701"/>
      <c r="R19" s="1702"/>
      <c r="S19" s="1703"/>
      <c r="T19" s="1704"/>
      <c r="U19" s="1705"/>
      <c r="V19" s="1706"/>
      <c r="W19" s="1707"/>
      <c r="X19" s="1708"/>
      <c r="Y19" s="1709"/>
      <c r="Z19" s="1710"/>
      <c r="AA19" s="1711"/>
      <c r="AB19" s="1712"/>
      <c r="AC19" s="1713"/>
      <c r="AD19" s="1713"/>
      <c r="AE19" s="1713"/>
      <c r="AF19" s="1714"/>
      <c r="AG19" s="1789"/>
      <c r="AH19" s="1715"/>
      <c r="AI19" s="1716"/>
      <c r="AJ19" s="1717"/>
      <c r="AK19" s="1718"/>
      <c r="AL19" s="1719"/>
      <c r="AM19" s="1720"/>
      <c r="AN19" s="1721"/>
      <c r="AO19" s="1327"/>
      <c r="AP19" s="1783"/>
      <c r="AQ19" s="1328"/>
      <c r="AR19" s="1329"/>
      <c r="AS19" s="1330"/>
      <c r="AT19" s="1331"/>
    </row>
    <row r="20" spans="1:46" s="1645" customFormat="1" ht="25.5" customHeight="1">
      <c r="A20" s="1689"/>
      <c r="B20" s="1690"/>
      <c r="C20" s="1691"/>
      <c r="D20" s="1690"/>
      <c r="E20" s="1690"/>
      <c r="F20" s="1692"/>
      <c r="G20" s="1693"/>
      <c r="H20" s="1694"/>
      <c r="I20" s="1695"/>
      <c r="J20" s="1696"/>
      <c r="K20" s="1697"/>
      <c r="L20" s="1698"/>
      <c r="M20" s="1698"/>
      <c r="N20" s="1699"/>
      <c r="O20" s="1700"/>
      <c r="P20" s="1698"/>
      <c r="Q20" s="1701"/>
      <c r="R20" s="1702"/>
      <c r="S20" s="1703"/>
      <c r="T20" s="1704"/>
      <c r="U20" s="1705"/>
      <c r="V20" s="1706"/>
      <c r="W20" s="1707"/>
      <c r="X20" s="1708"/>
      <c r="Y20" s="1709"/>
      <c r="Z20" s="1710"/>
      <c r="AA20" s="1711"/>
      <c r="AB20" s="1712"/>
      <c r="AC20" s="1713"/>
      <c r="AD20" s="1713"/>
      <c r="AE20" s="1713"/>
      <c r="AF20" s="1714"/>
      <c r="AG20" s="1789"/>
      <c r="AH20" s="1715"/>
      <c r="AI20" s="1716"/>
      <c r="AJ20" s="1717"/>
      <c r="AK20" s="1718"/>
      <c r="AL20" s="1719"/>
      <c r="AM20" s="1720"/>
      <c r="AN20" s="1721"/>
      <c r="AO20" s="1327"/>
      <c r="AP20" s="1783"/>
      <c r="AQ20" s="1328"/>
      <c r="AR20" s="1329"/>
      <c r="AS20" s="1330"/>
      <c r="AT20" s="1331"/>
    </row>
    <row r="21" spans="1:46" s="1645" customFormat="1" ht="25.5" customHeight="1">
      <c r="A21" s="1790"/>
      <c r="B21" s="1791"/>
      <c r="C21" s="1792"/>
      <c r="D21" s="1791"/>
      <c r="E21" s="1791"/>
      <c r="F21" s="1793"/>
      <c r="G21" s="1794"/>
      <c r="H21" s="1795"/>
      <c r="I21" s="1796"/>
      <c r="J21" s="1326"/>
      <c r="K21" s="1797"/>
      <c r="L21" s="1798"/>
      <c r="M21" s="1798"/>
      <c r="N21" s="1798"/>
      <c r="O21" s="1475"/>
      <c r="P21" s="1799"/>
      <c r="Q21" s="1800"/>
      <c r="R21" s="1702"/>
      <c r="S21" s="1703"/>
      <c r="T21" s="1801"/>
      <c r="U21" s="1801"/>
      <c r="V21" s="1706"/>
      <c r="W21" s="1802"/>
      <c r="X21" s="1708"/>
      <c r="Y21" s="1709"/>
      <c r="Z21" s="1710"/>
      <c r="AA21" s="1711"/>
      <c r="AB21" s="1712"/>
      <c r="AC21" s="1803"/>
      <c r="AD21" s="1803"/>
      <c r="AE21" s="1803"/>
      <c r="AF21" s="1804"/>
      <c r="AG21" s="1789"/>
      <c r="AH21" s="1805"/>
      <c r="AI21" s="1806"/>
      <c r="AJ21" s="1807"/>
      <c r="AK21" s="1718"/>
      <c r="AL21" s="1719"/>
      <c r="AM21" s="1720"/>
      <c r="AN21" s="1721"/>
      <c r="AO21" s="1327"/>
      <c r="AP21" s="1783"/>
      <c r="AQ21" s="1328"/>
      <c r="AR21" s="1329"/>
      <c r="AS21" s="1330"/>
      <c r="AT21" s="1808"/>
    </row>
    <row r="22" spans="1:46" s="1645" customFormat="1" ht="25.5" customHeight="1">
      <c r="A22" s="1790"/>
      <c r="B22" s="1791"/>
      <c r="C22" s="1792"/>
      <c r="D22" s="1791"/>
      <c r="E22" s="1791"/>
      <c r="F22" s="1793"/>
      <c r="G22" s="1794"/>
      <c r="H22" s="1795"/>
      <c r="I22" s="1796"/>
      <c r="J22" s="1326"/>
      <c r="K22" s="1797"/>
      <c r="L22" s="1798"/>
      <c r="M22" s="1798"/>
      <c r="N22" s="1798"/>
      <c r="O22" s="1475"/>
      <c r="P22" s="1799"/>
      <c r="Q22" s="1800"/>
      <c r="R22" s="1702"/>
      <c r="S22" s="1703"/>
      <c r="T22" s="1801"/>
      <c r="U22" s="1801"/>
      <c r="V22" s="1706"/>
      <c r="W22" s="1802"/>
      <c r="X22" s="1708"/>
      <c r="Y22" s="1709"/>
      <c r="Z22" s="1710"/>
      <c r="AA22" s="1711"/>
      <c r="AB22" s="1712"/>
      <c r="AC22" s="1803"/>
      <c r="AD22" s="1803"/>
      <c r="AE22" s="1803"/>
      <c r="AF22" s="1804"/>
      <c r="AG22" s="1789"/>
      <c r="AH22" s="1805"/>
      <c r="AI22" s="1806"/>
      <c r="AJ22" s="1807"/>
      <c r="AK22" s="1718"/>
      <c r="AL22" s="1719"/>
      <c r="AM22" s="1720"/>
      <c r="AN22" s="1721"/>
      <c r="AO22" s="1327"/>
      <c r="AP22" s="1783"/>
      <c r="AQ22" s="1328"/>
      <c r="AR22" s="1329"/>
      <c r="AS22" s="1330"/>
      <c r="AT22" s="1808"/>
    </row>
    <row r="23" spans="1:46" s="1645" customFormat="1" ht="25.5" customHeight="1">
      <c r="A23" s="1790"/>
      <c r="B23" s="1791"/>
      <c r="C23" s="1792"/>
      <c r="D23" s="1791"/>
      <c r="E23" s="1791"/>
      <c r="F23" s="1793"/>
      <c r="G23" s="1794"/>
      <c r="H23" s="1795"/>
      <c r="I23" s="1796"/>
      <c r="J23" s="1326"/>
      <c r="K23" s="1797"/>
      <c r="L23" s="1798"/>
      <c r="M23" s="1798"/>
      <c r="N23" s="1798"/>
      <c r="O23" s="1475"/>
      <c r="P23" s="1799"/>
      <c r="Q23" s="1800"/>
      <c r="R23" s="1702"/>
      <c r="S23" s="1703"/>
      <c r="T23" s="1801"/>
      <c r="U23" s="1801"/>
      <c r="V23" s="1706"/>
      <c r="W23" s="1802"/>
      <c r="X23" s="1708"/>
      <c r="Y23" s="1709"/>
      <c r="Z23" s="1710"/>
      <c r="AA23" s="1711"/>
      <c r="AB23" s="1712"/>
      <c r="AC23" s="1803"/>
      <c r="AD23" s="1803"/>
      <c r="AE23" s="1803"/>
      <c r="AF23" s="1804"/>
      <c r="AG23" s="1789"/>
      <c r="AH23" s="1805"/>
      <c r="AI23" s="1806"/>
      <c r="AJ23" s="1807"/>
      <c r="AK23" s="1718"/>
      <c r="AL23" s="1719"/>
      <c r="AM23" s="1720"/>
      <c r="AN23" s="1721"/>
      <c r="AO23" s="1327"/>
      <c r="AP23" s="1783"/>
      <c r="AQ23" s="1328"/>
      <c r="AR23" s="1329"/>
      <c r="AS23" s="1330"/>
      <c r="AT23" s="1808"/>
    </row>
    <row r="24" spans="1:46" s="1645" customFormat="1" ht="25.5" customHeight="1">
      <c r="A24" s="1689"/>
      <c r="B24" s="1809"/>
      <c r="C24" s="1810"/>
      <c r="D24" s="1809"/>
      <c r="E24" s="1809"/>
      <c r="F24" s="1811"/>
      <c r="G24" s="1812"/>
      <c r="H24" s="1812"/>
      <c r="I24" s="1813"/>
      <c r="J24" s="1696"/>
      <c r="K24" s="1814"/>
      <c r="L24" s="1815"/>
      <c r="M24" s="1815"/>
      <c r="N24" s="1815"/>
      <c r="O24" s="1816"/>
      <c r="P24" s="1817"/>
      <c r="Q24" s="1800"/>
      <c r="R24" s="1702"/>
      <c r="S24" s="1703"/>
      <c r="T24" s="1801"/>
      <c r="U24" s="1801"/>
      <c r="V24" s="1706"/>
      <c r="W24" s="1802"/>
      <c r="X24" s="1708"/>
      <c r="Y24" s="1709"/>
      <c r="Z24" s="1710"/>
      <c r="AA24" s="1711"/>
      <c r="AB24" s="1712"/>
      <c r="AC24" s="1803"/>
      <c r="AD24" s="1803"/>
      <c r="AE24" s="1803"/>
      <c r="AF24" s="1804"/>
      <c r="AG24" s="1789"/>
      <c r="AH24" s="1805"/>
      <c r="AI24" s="1806"/>
      <c r="AJ24" s="1807"/>
      <c r="AK24" s="1718"/>
      <c r="AL24" s="1719"/>
      <c r="AM24" s="1720"/>
      <c r="AN24" s="1721"/>
      <c r="AO24" s="1327"/>
      <c r="AP24" s="1783"/>
      <c r="AQ24" s="1328"/>
      <c r="AR24" s="1329"/>
      <c r="AS24" s="1330"/>
      <c r="AT24" s="1808"/>
    </row>
    <row r="25" spans="1:46" s="1645" customFormat="1" ht="25.5" customHeight="1">
      <c r="A25" s="1689"/>
      <c r="B25" s="1809"/>
      <c r="C25" s="1810"/>
      <c r="D25" s="1809"/>
      <c r="E25" s="1809"/>
      <c r="F25" s="1811"/>
      <c r="G25" s="1812"/>
      <c r="H25" s="1812"/>
      <c r="I25" s="1813"/>
      <c r="J25" s="1696"/>
      <c r="K25" s="1814"/>
      <c r="L25" s="1815"/>
      <c r="M25" s="1815"/>
      <c r="N25" s="1815"/>
      <c r="O25" s="1816"/>
      <c r="P25" s="1817"/>
      <c r="Q25" s="1800"/>
      <c r="R25" s="1702"/>
      <c r="S25" s="1703"/>
      <c r="T25" s="1801"/>
      <c r="U25" s="1801"/>
      <c r="V25" s="1706"/>
      <c r="W25" s="1802"/>
      <c r="X25" s="1708"/>
      <c r="Y25" s="1709"/>
      <c r="Z25" s="1710"/>
      <c r="AA25" s="1711"/>
      <c r="AB25" s="1712"/>
      <c r="AC25" s="1803"/>
      <c r="AD25" s="1803"/>
      <c r="AE25" s="1803"/>
      <c r="AF25" s="1804"/>
      <c r="AG25" s="1789"/>
      <c r="AH25" s="1805"/>
      <c r="AI25" s="1806"/>
      <c r="AJ25" s="1807"/>
      <c r="AK25" s="1718"/>
      <c r="AL25" s="1719"/>
      <c r="AM25" s="1720"/>
      <c r="AN25" s="1721"/>
      <c r="AO25" s="1327"/>
      <c r="AP25" s="1783"/>
      <c r="AQ25" s="1328"/>
      <c r="AR25" s="1329"/>
      <c r="AS25" s="1330"/>
      <c r="AT25" s="1808"/>
    </row>
    <row r="26" spans="1:46" s="1645" customFormat="1" ht="25.5" customHeight="1">
      <c r="A26" s="1689"/>
      <c r="B26" s="1809"/>
      <c r="C26" s="1810"/>
      <c r="D26" s="1809"/>
      <c r="E26" s="1809"/>
      <c r="F26" s="1811"/>
      <c r="G26" s="1812"/>
      <c r="H26" s="1812"/>
      <c r="I26" s="1813"/>
      <c r="J26" s="1696"/>
      <c r="K26" s="1814"/>
      <c r="L26" s="1815"/>
      <c r="M26" s="1815"/>
      <c r="N26" s="1815"/>
      <c r="O26" s="1816"/>
      <c r="P26" s="1817"/>
      <c r="Q26" s="1800"/>
      <c r="R26" s="1702"/>
      <c r="S26" s="1703"/>
      <c r="T26" s="1801"/>
      <c r="U26" s="1801"/>
      <c r="V26" s="1706"/>
      <c r="W26" s="1802"/>
      <c r="X26" s="1708"/>
      <c r="Y26" s="1709"/>
      <c r="Z26" s="1710"/>
      <c r="AA26" s="1711"/>
      <c r="AB26" s="1712"/>
      <c r="AC26" s="1803"/>
      <c r="AD26" s="1803"/>
      <c r="AE26" s="1803"/>
      <c r="AF26" s="1804"/>
      <c r="AG26" s="1789"/>
      <c r="AH26" s="1805"/>
      <c r="AI26" s="1806"/>
      <c r="AJ26" s="1807"/>
      <c r="AK26" s="1718"/>
      <c r="AL26" s="1719"/>
      <c r="AM26" s="1720"/>
      <c r="AN26" s="1721"/>
      <c r="AO26" s="1327"/>
      <c r="AP26" s="1783"/>
      <c r="AQ26" s="1328"/>
      <c r="AR26" s="1329"/>
      <c r="AS26" s="1330"/>
      <c r="AT26" s="1808"/>
    </row>
    <row r="27" spans="1:46" s="1645" customFormat="1" ht="25.5" customHeight="1">
      <c r="A27" s="1689"/>
      <c r="B27" s="1809"/>
      <c r="C27" s="1810"/>
      <c r="D27" s="1809"/>
      <c r="E27" s="1809"/>
      <c r="F27" s="1811"/>
      <c r="G27" s="1812"/>
      <c r="H27" s="1812"/>
      <c r="I27" s="1813"/>
      <c r="J27" s="1696"/>
      <c r="K27" s="1814"/>
      <c r="L27" s="1815"/>
      <c r="M27" s="1815"/>
      <c r="N27" s="1815"/>
      <c r="O27" s="1816"/>
      <c r="P27" s="1817"/>
      <c r="Q27" s="1800"/>
      <c r="R27" s="1702"/>
      <c r="S27" s="1703"/>
      <c r="T27" s="1801"/>
      <c r="U27" s="1801"/>
      <c r="V27" s="1706"/>
      <c r="W27" s="1802"/>
      <c r="X27" s="1708"/>
      <c r="Y27" s="1709"/>
      <c r="Z27" s="1710"/>
      <c r="AA27" s="1711"/>
      <c r="AB27" s="1712"/>
      <c r="AC27" s="1803"/>
      <c r="AD27" s="1803"/>
      <c r="AE27" s="1803"/>
      <c r="AF27" s="1804"/>
      <c r="AG27" s="1789"/>
      <c r="AH27" s="1805"/>
      <c r="AI27" s="1806"/>
      <c r="AJ27" s="1807"/>
      <c r="AK27" s="1718"/>
      <c r="AL27" s="1719"/>
      <c r="AM27" s="1720"/>
      <c r="AN27" s="1721"/>
      <c r="AO27" s="1327"/>
      <c r="AP27" s="1783"/>
      <c r="AQ27" s="1328"/>
      <c r="AR27" s="1329"/>
      <c r="AS27" s="1330"/>
      <c r="AT27" s="1808"/>
    </row>
    <row r="28" spans="1:46" s="1645" customFormat="1" ht="25.5" customHeight="1">
      <c r="A28" s="1689"/>
      <c r="B28" s="1809"/>
      <c r="C28" s="1810"/>
      <c r="D28" s="1809"/>
      <c r="E28" s="1809"/>
      <c r="F28" s="1811"/>
      <c r="G28" s="1812"/>
      <c r="H28" s="1812"/>
      <c r="I28" s="1813"/>
      <c r="J28" s="1696"/>
      <c r="K28" s="1814"/>
      <c r="L28" s="1815"/>
      <c r="M28" s="1815"/>
      <c r="N28" s="1815"/>
      <c r="O28" s="1816"/>
      <c r="P28" s="1817"/>
      <c r="Q28" s="1800"/>
      <c r="R28" s="1702"/>
      <c r="S28" s="1703"/>
      <c r="T28" s="1801"/>
      <c r="U28" s="1801"/>
      <c r="V28" s="1706"/>
      <c r="W28" s="1802"/>
      <c r="X28" s="1708"/>
      <c r="Y28" s="1709"/>
      <c r="Z28" s="1710"/>
      <c r="AA28" s="1711"/>
      <c r="AB28" s="1712"/>
      <c r="AC28" s="1803"/>
      <c r="AD28" s="1803"/>
      <c r="AE28" s="1803"/>
      <c r="AF28" s="1804"/>
      <c r="AG28" s="1789"/>
      <c r="AH28" s="1805"/>
      <c r="AI28" s="1806"/>
      <c r="AJ28" s="1807"/>
      <c r="AK28" s="1718"/>
      <c r="AL28" s="1719"/>
      <c r="AM28" s="1720"/>
      <c r="AN28" s="1721"/>
      <c r="AO28" s="1327"/>
      <c r="AP28" s="1783"/>
      <c r="AQ28" s="1328"/>
      <c r="AR28" s="1329"/>
      <c r="AS28" s="1330"/>
      <c r="AT28" s="1808"/>
    </row>
    <row r="29" spans="1:46" s="1645" customFormat="1" ht="25.5" customHeight="1">
      <c r="A29" s="1689"/>
      <c r="B29" s="1809"/>
      <c r="C29" s="1810"/>
      <c r="D29" s="1809"/>
      <c r="E29" s="1809"/>
      <c r="F29" s="1811"/>
      <c r="G29" s="1812"/>
      <c r="H29" s="1812"/>
      <c r="I29" s="1813"/>
      <c r="J29" s="1696"/>
      <c r="K29" s="1814"/>
      <c r="L29" s="1815"/>
      <c r="M29" s="1815"/>
      <c r="N29" s="1815"/>
      <c r="O29" s="1816"/>
      <c r="P29" s="1817"/>
      <c r="Q29" s="1800"/>
      <c r="R29" s="1702"/>
      <c r="S29" s="1703"/>
      <c r="T29" s="1801"/>
      <c r="U29" s="1801"/>
      <c r="V29" s="1706"/>
      <c r="W29" s="1802"/>
      <c r="X29" s="1708"/>
      <c r="Y29" s="1709"/>
      <c r="Z29" s="1710"/>
      <c r="AA29" s="1711"/>
      <c r="AB29" s="1712"/>
      <c r="AC29" s="1803"/>
      <c r="AD29" s="1803"/>
      <c r="AE29" s="1803"/>
      <c r="AF29" s="1804"/>
      <c r="AG29" s="1789"/>
      <c r="AH29" s="1805"/>
      <c r="AI29" s="1806"/>
      <c r="AJ29" s="1807"/>
      <c r="AK29" s="1718"/>
      <c r="AL29" s="1719"/>
      <c r="AM29" s="1720"/>
      <c r="AN29" s="1721"/>
      <c r="AO29" s="1327"/>
      <c r="AP29" s="1783"/>
      <c r="AQ29" s="1328"/>
      <c r="AR29" s="1329"/>
      <c r="AS29" s="1330"/>
      <c r="AT29" s="1808"/>
    </row>
    <row r="30" spans="1:46" s="1645" customFormat="1" ht="25.5" customHeight="1">
      <c r="A30" s="1689"/>
      <c r="B30" s="1809"/>
      <c r="C30" s="1810"/>
      <c r="D30" s="1809"/>
      <c r="E30" s="1809"/>
      <c r="F30" s="1811"/>
      <c r="G30" s="1812"/>
      <c r="H30" s="1812"/>
      <c r="I30" s="1813"/>
      <c r="J30" s="1696"/>
      <c r="K30" s="1814"/>
      <c r="L30" s="1815"/>
      <c r="M30" s="1815"/>
      <c r="N30" s="1815"/>
      <c r="O30" s="1816"/>
      <c r="P30" s="1817"/>
      <c r="Q30" s="1800"/>
      <c r="R30" s="1702"/>
      <c r="S30" s="1703"/>
      <c r="T30" s="1801"/>
      <c r="U30" s="1801"/>
      <c r="V30" s="1706"/>
      <c r="W30" s="1802"/>
      <c r="X30" s="1708"/>
      <c r="Y30" s="1709"/>
      <c r="Z30" s="1710"/>
      <c r="AA30" s="1711"/>
      <c r="AB30" s="1712"/>
      <c r="AC30" s="1803"/>
      <c r="AD30" s="1803"/>
      <c r="AE30" s="1803"/>
      <c r="AF30" s="1804"/>
      <c r="AG30" s="1789"/>
      <c r="AH30" s="1805"/>
      <c r="AI30" s="1806"/>
      <c r="AJ30" s="1807"/>
      <c r="AK30" s="1718"/>
      <c r="AL30" s="1719"/>
      <c r="AM30" s="1720"/>
      <c r="AN30" s="1721"/>
      <c r="AO30" s="1327"/>
      <c r="AP30" s="1783"/>
      <c r="AQ30" s="1328"/>
      <c r="AR30" s="1329"/>
      <c r="AS30" s="1330"/>
      <c r="AT30" s="1808"/>
    </row>
    <row r="31" spans="1:46" s="1645" customFormat="1" ht="25.5" customHeight="1">
      <c r="A31" s="1689"/>
      <c r="B31" s="1809"/>
      <c r="C31" s="1810"/>
      <c r="D31" s="1809"/>
      <c r="E31" s="1809"/>
      <c r="F31" s="1811"/>
      <c r="G31" s="1812"/>
      <c r="H31" s="1812"/>
      <c r="I31" s="1813"/>
      <c r="J31" s="1696"/>
      <c r="K31" s="1814"/>
      <c r="L31" s="1815"/>
      <c r="M31" s="1815"/>
      <c r="N31" s="1815"/>
      <c r="O31" s="1816"/>
      <c r="P31" s="1817"/>
      <c r="Q31" s="1800"/>
      <c r="R31" s="1702"/>
      <c r="S31" s="1703"/>
      <c r="T31" s="1801"/>
      <c r="U31" s="1801"/>
      <c r="V31" s="1706"/>
      <c r="W31" s="1802"/>
      <c r="X31" s="1708"/>
      <c r="Y31" s="1709"/>
      <c r="Z31" s="1710"/>
      <c r="AA31" s="1711"/>
      <c r="AB31" s="1712"/>
      <c r="AC31" s="1803"/>
      <c r="AD31" s="1803"/>
      <c r="AE31" s="1803"/>
      <c r="AF31" s="1804"/>
      <c r="AG31" s="1789"/>
      <c r="AH31" s="1805"/>
      <c r="AI31" s="1806"/>
      <c r="AJ31" s="1807"/>
      <c r="AK31" s="1718"/>
      <c r="AL31" s="1719"/>
      <c r="AM31" s="1720"/>
      <c r="AN31" s="1721"/>
      <c r="AO31" s="1327"/>
      <c r="AP31" s="1783"/>
      <c r="AQ31" s="1328"/>
      <c r="AR31" s="1329"/>
      <c r="AS31" s="1330"/>
      <c r="AT31" s="1808"/>
    </row>
    <row r="32" spans="1:46" s="1645" customFormat="1" ht="25.5" customHeight="1">
      <c r="A32" s="1689"/>
      <c r="B32" s="1809"/>
      <c r="C32" s="1810"/>
      <c r="D32" s="1809"/>
      <c r="E32" s="1809"/>
      <c r="F32" s="1811"/>
      <c r="G32" s="1812"/>
      <c r="H32" s="1812"/>
      <c r="I32" s="1813"/>
      <c r="J32" s="1696"/>
      <c r="K32" s="1814"/>
      <c r="L32" s="1815"/>
      <c r="M32" s="1815"/>
      <c r="N32" s="1815"/>
      <c r="O32" s="1816"/>
      <c r="P32" s="1817"/>
      <c r="Q32" s="1800"/>
      <c r="R32" s="1702"/>
      <c r="S32" s="1703"/>
      <c r="T32" s="1801"/>
      <c r="U32" s="1801"/>
      <c r="V32" s="1706"/>
      <c r="W32" s="1802"/>
      <c r="X32" s="1708"/>
      <c r="Y32" s="1709"/>
      <c r="Z32" s="1710"/>
      <c r="AA32" s="1711"/>
      <c r="AB32" s="1712"/>
      <c r="AC32" s="1803"/>
      <c r="AD32" s="1803"/>
      <c r="AE32" s="1803"/>
      <c r="AF32" s="1804"/>
      <c r="AG32" s="1789"/>
      <c r="AH32" s="1805"/>
      <c r="AI32" s="1806"/>
      <c r="AJ32" s="1807"/>
      <c r="AK32" s="1718"/>
      <c r="AL32" s="1719"/>
      <c r="AM32" s="1720"/>
      <c r="AN32" s="1721"/>
      <c r="AO32" s="1327"/>
      <c r="AP32" s="1783"/>
      <c r="AQ32" s="1328"/>
      <c r="AR32" s="1329"/>
      <c r="AS32" s="1330"/>
      <c r="AT32" s="1808"/>
    </row>
    <row r="33" spans="1:51" s="1645" customFormat="1" ht="25.5" customHeight="1">
      <c r="A33" s="1689"/>
      <c r="B33" s="1809"/>
      <c r="C33" s="1810"/>
      <c r="D33" s="1809"/>
      <c r="E33" s="1809"/>
      <c r="F33" s="1811"/>
      <c r="G33" s="1812"/>
      <c r="H33" s="1812"/>
      <c r="I33" s="1813"/>
      <c r="J33" s="1696"/>
      <c r="K33" s="1814"/>
      <c r="L33" s="1815"/>
      <c r="M33" s="1815"/>
      <c r="N33" s="1815"/>
      <c r="O33" s="1816"/>
      <c r="P33" s="1817"/>
      <c r="Q33" s="1800"/>
      <c r="R33" s="1702"/>
      <c r="S33" s="1703"/>
      <c r="T33" s="1801"/>
      <c r="U33" s="1801"/>
      <c r="V33" s="1706"/>
      <c r="W33" s="1802"/>
      <c r="X33" s="1708"/>
      <c r="Y33" s="1709"/>
      <c r="Z33" s="1710"/>
      <c r="AA33" s="1711"/>
      <c r="AB33" s="1712"/>
      <c r="AC33" s="1803"/>
      <c r="AD33" s="1803"/>
      <c r="AE33" s="1803"/>
      <c r="AF33" s="1804"/>
      <c r="AG33" s="1789"/>
      <c r="AH33" s="1805"/>
      <c r="AI33" s="1806"/>
      <c r="AJ33" s="1807"/>
      <c r="AK33" s="1718"/>
      <c r="AL33" s="1719"/>
      <c r="AM33" s="1720"/>
      <c r="AN33" s="1721"/>
      <c r="AO33" s="1327"/>
      <c r="AP33" s="1783"/>
      <c r="AQ33" s="1328"/>
      <c r="AR33" s="1329"/>
      <c r="AS33" s="1330"/>
      <c r="AT33" s="1808"/>
    </row>
    <row r="34" spans="1:51" s="1645" customFormat="1" ht="25.5" customHeight="1">
      <c r="A34" s="1790"/>
      <c r="B34" s="1791"/>
      <c r="C34" s="1792"/>
      <c r="D34" s="1791"/>
      <c r="E34" s="1791"/>
      <c r="F34" s="1793"/>
      <c r="G34" s="1795"/>
      <c r="H34" s="1795"/>
      <c r="I34" s="1796"/>
      <c r="J34" s="1326"/>
      <c r="K34" s="1797"/>
      <c r="L34" s="1798"/>
      <c r="M34" s="1798"/>
      <c r="N34" s="1798"/>
      <c r="O34" s="1475"/>
      <c r="P34" s="1799"/>
      <c r="Q34" s="1800"/>
      <c r="R34" s="1702"/>
      <c r="S34" s="1703"/>
      <c r="T34" s="1801"/>
      <c r="U34" s="1801"/>
      <c r="V34" s="1706"/>
      <c r="W34" s="1802"/>
      <c r="X34" s="1708"/>
      <c r="Y34" s="1709"/>
      <c r="Z34" s="1710"/>
      <c r="AA34" s="1711"/>
      <c r="AB34" s="1712"/>
      <c r="AC34" s="1803"/>
      <c r="AD34" s="1803"/>
      <c r="AE34" s="1803"/>
      <c r="AF34" s="1804"/>
      <c r="AG34" s="1789"/>
      <c r="AH34" s="1805"/>
      <c r="AI34" s="1806"/>
      <c r="AJ34" s="1807"/>
      <c r="AK34" s="1718"/>
      <c r="AL34" s="1719"/>
      <c r="AM34" s="1720"/>
      <c r="AN34" s="1721"/>
      <c r="AO34" s="1327"/>
      <c r="AP34" s="1783"/>
      <c r="AQ34" s="1328"/>
      <c r="AR34" s="1329"/>
      <c r="AS34" s="1330"/>
      <c r="AT34" s="1808"/>
    </row>
    <row r="35" spans="1:51" s="1119" customFormat="1" ht="18.75" thickBot="1">
      <c r="A35" s="1121"/>
      <c r="B35" s="1122"/>
      <c r="C35" s="1123"/>
      <c r="D35" s="1122"/>
      <c r="E35" s="1122"/>
      <c r="F35" s="1191"/>
      <c r="G35" s="1614"/>
      <c r="H35" s="1124"/>
      <c r="I35" s="1125"/>
      <c r="J35" s="1126"/>
      <c r="K35" s="1171"/>
      <c r="L35" s="1173"/>
      <c r="M35" s="1173"/>
      <c r="N35" s="1173"/>
      <c r="O35" s="1127"/>
      <c r="P35" s="1128"/>
      <c r="Q35" s="1129"/>
      <c r="R35" s="1130"/>
      <c r="S35" s="1172"/>
      <c r="T35" s="1131"/>
      <c r="U35" s="1131"/>
      <c r="V35" s="1132"/>
      <c r="W35" s="1128"/>
      <c r="X35" s="1133"/>
      <c r="Y35" s="1134"/>
      <c r="Z35" s="1135"/>
      <c r="AA35" s="1136"/>
      <c r="AB35" s="1137"/>
      <c r="AC35" s="1170"/>
      <c r="AD35" s="1170"/>
      <c r="AE35" s="1170"/>
      <c r="AF35" s="1169"/>
      <c r="AG35" s="1138"/>
      <c r="AH35" s="1139"/>
      <c r="AI35" s="1140"/>
      <c r="AJ35" s="1141"/>
      <c r="AK35" s="1142"/>
      <c r="AL35" s="1143"/>
      <c r="AM35" s="1144"/>
      <c r="AN35" s="1145"/>
      <c r="AO35" s="1113"/>
      <c r="AP35" s="1114"/>
      <c r="AQ35" s="1115"/>
      <c r="AR35" s="1116"/>
      <c r="AS35" s="1117"/>
      <c r="AT35" s="1118"/>
      <c r="AU35" s="1120"/>
      <c r="AV35" s="1120"/>
      <c r="AW35" s="1120"/>
      <c r="AX35" s="1120"/>
      <c r="AY35" s="1120"/>
    </row>
    <row r="36" spans="1:51" ht="26.25" thickBot="1">
      <c r="A36" s="357" t="s">
        <v>362</v>
      </c>
      <c r="B36" s="358"/>
      <c r="C36" s="358"/>
      <c r="D36" s="358"/>
      <c r="E36" s="358"/>
      <c r="F36" s="358"/>
      <c r="G36" s="358"/>
      <c r="H36" s="358"/>
      <c r="I36" s="359"/>
      <c r="J36" s="360"/>
      <c r="K36" s="1146"/>
      <c r="L36" s="1146"/>
      <c r="M36" s="1146">
        <f>'WW Weekly Sales Call SUMMARY'!$C$32</f>
        <v>0</v>
      </c>
      <c r="N36" s="1146"/>
      <c r="O36" s="1147">
        <f>SUM(K36:N36)</f>
        <v>0</v>
      </c>
      <c r="P36" s="1148">
        <f>SUM(P7:P35)</f>
        <v>0</v>
      </c>
      <c r="Q36" s="1149">
        <f>SUM(Q7:Q35)</f>
        <v>0</v>
      </c>
      <c r="R36" s="967"/>
      <c r="S36" s="1150">
        <f>'WW Weekly Sales Call SUMMARY'!G32</f>
        <v>0</v>
      </c>
      <c r="T36" s="1151">
        <f>'WW Weekly Sales Call SUMMARY'!J32</f>
        <v>0</v>
      </c>
      <c r="U36" s="1152">
        <f>SUMIF('WW Weekly Sales Call SUMMARY'!A135:A144,"=CN",'WW Weekly Sales Call SUMMARY'!F135:F144)/1000</f>
        <v>0</v>
      </c>
      <c r="V36" s="1153">
        <f>S36+T36+U36</f>
        <v>0</v>
      </c>
      <c r="W36" s="1154">
        <f>SUBTOTAL(9,W7:W35)</f>
        <v>0</v>
      </c>
      <c r="X36" s="1154">
        <f>SUBTOTAL(9,X7:X35)</f>
        <v>0</v>
      </c>
      <c r="Y36" s="1155">
        <f>SUM(Y7:Y35)</f>
        <v>0</v>
      </c>
      <c r="Z36" s="1156">
        <f>SUM(Z7:Z35)</f>
        <v>0</v>
      </c>
      <c r="AA36" s="1157">
        <f>SUM(AA7:AA35)</f>
        <v>0</v>
      </c>
      <c r="AB36" s="1158">
        <f>SUM(AB7:AB35)</f>
        <v>0</v>
      </c>
      <c r="AC36" s="1159">
        <f>V36+W36+X36</f>
        <v>0</v>
      </c>
      <c r="AD36" s="1159">
        <f>V36+W36+Y36+AA36</f>
        <v>0</v>
      </c>
      <c r="AE36" s="1160">
        <f>V36+W36+X36+Y36+Z36+AA36+AB36</f>
        <v>0</v>
      </c>
      <c r="AF36" s="962">
        <f>IF(S36&gt;0,O36/S36,0)</f>
        <v>0</v>
      </c>
      <c r="AG36" s="369"/>
      <c r="AH36" s="370"/>
      <c r="AI36" s="370"/>
      <c r="AJ36" s="1161"/>
      <c r="AK36" s="372"/>
      <c r="AL36" s="372"/>
      <c r="AM36" s="373"/>
      <c r="AN36" s="374"/>
      <c r="AO36" s="375"/>
      <c r="AP36" s="376"/>
      <c r="AQ36" s="377"/>
      <c r="AR36" s="378"/>
      <c r="AS36" s="1162">
        <v>10232.358315634221</v>
      </c>
      <c r="AT36" s="1163">
        <v>10232.358315634221</v>
      </c>
      <c r="AU36" s="381"/>
      <c r="AV36" s="382"/>
      <c r="AW36" s="382" t="s">
        <v>167</v>
      </c>
      <c r="AX36" s="382" t="s">
        <v>376</v>
      </c>
      <c r="AY36" s="382" t="s">
        <v>168</v>
      </c>
    </row>
    <row r="37" spans="1:51">
      <c r="A37" s="28" t="s">
        <v>106</v>
      </c>
      <c r="B37" s="383"/>
      <c r="C37" s="383"/>
      <c r="D37" s="383"/>
      <c r="E37" s="383"/>
      <c r="F37" s="384"/>
      <c r="G37" s="384"/>
      <c r="H37" s="385"/>
      <c r="I37" s="386"/>
      <c r="J37" s="387"/>
      <c r="K37" s="391"/>
      <c r="L37" s="972"/>
      <c r="M37" s="972">
        <v>80.965930751597995</v>
      </c>
      <c r="N37" s="972"/>
      <c r="O37" s="388">
        <v>80.965930751597995</v>
      </c>
      <c r="P37" s="389">
        <v>0</v>
      </c>
      <c r="Q37" s="973">
        <v>0</v>
      </c>
      <c r="R37" s="390"/>
      <c r="S37" s="391">
        <v>15.579291832549002</v>
      </c>
      <c r="T37" s="972">
        <v>12573.74151653638</v>
      </c>
      <c r="U37" s="974">
        <v>0</v>
      </c>
      <c r="V37" s="392">
        <v>12589.32080836893</v>
      </c>
      <c r="W37" s="393">
        <v>225</v>
      </c>
      <c r="X37" s="975">
        <v>0</v>
      </c>
      <c r="Y37" s="394">
        <v>0</v>
      </c>
      <c r="Z37" s="975">
        <v>0</v>
      </c>
      <c r="AA37" s="531">
        <v>0</v>
      </c>
      <c r="AB37" s="976">
        <v>0</v>
      </c>
      <c r="AC37" s="395">
        <v>12814.32080836893</v>
      </c>
      <c r="AD37" s="395">
        <v>12814.32080836893</v>
      </c>
      <c r="AE37" s="395">
        <v>12814.32080836893</v>
      </c>
      <c r="AF37" s="978">
        <v>5.1970225361874345</v>
      </c>
      <c r="AG37" s="396"/>
      <c r="AH37" s="397"/>
      <c r="AI37" s="398"/>
      <c r="AJ37" s="540"/>
      <c r="AK37" s="540"/>
      <c r="AL37" s="540"/>
      <c r="AM37" s="400"/>
      <c r="AN37" s="401"/>
      <c r="AO37" s="375"/>
      <c r="AP37" s="402"/>
      <c r="AQ37" s="403"/>
      <c r="AR37" s="404"/>
      <c r="AS37" s="393"/>
      <c r="AT37" s="405"/>
      <c r="AU37" s="406"/>
      <c r="AV37" s="408"/>
      <c r="AW37" s="409"/>
      <c r="AX37" s="409"/>
      <c r="AY37" s="410"/>
    </row>
    <row r="38" spans="1:51">
      <c r="A38" s="28" t="s">
        <v>107</v>
      </c>
      <c r="B38" s="383"/>
      <c r="C38" s="383"/>
      <c r="D38" s="383"/>
      <c r="E38" s="383"/>
      <c r="F38" s="384"/>
      <c r="G38" s="384"/>
      <c r="H38" s="385"/>
      <c r="I38" s="386"/>
      <c r="J38" s="387"/>
      <c r="K38" s="391"/>
      <c r="L38" s="972"/>
      <c r="M38" s="972">
        <v>140.63109195423698</v>
      </c>
      <c r="N38" s="972"/>
      <c r="O38" s="388">
        <v>140.63109195423698</v>
      </c>
      <c r="P38" s="389">
        <v>0</v>
      </c>
      <c r="Q38" s="973">
        <v>0</v>
      </c>
      <c r="R38" s="390"/>
      <c r="S38" s="391">
        <v>299.34672893835199</v>
      </c>
      <c r="T38" s="972">
        <v>11932.195424539757</v>
      </c>
      <c r="U38" s="1164">
        <v>0</v>
      </c>
      <c r="V38" s="392">
        <v>12231.542153478109</v>
      </c>
      <c r="W38" s="393">
        <v>225</v>
      </c>
      <c r="X38" s="975">
        <v>0</v>
      </c>
      <c r="Y38" s="407">
        <v>0</v>
      </c>
      <c r="Z38" s="975">
        <v>0</v>
      </c>
      <c r="AA38" s="531">
        <v>0</v>
      </c>
      <c r="AB38" s="976">
        <v>0</v>
      </c>
      <c r="AC38" s="395">
        <v>12456.542153478109</v>
      </c>
      <c r="AD38" s="395">
        <v>12456.542153478109</v>
      </c>
      <c r="AE38" s="395">
        <v>12456.542153478109</v>
      </c>
      <c r="AF38" s="978">
        <v>0.46979331443838429</v>
      </c>
      <c r="AG38" s="396"/>
      <c r="AH38" s="397"/>
      <c r="AI38" s="398"/>
      <c r="AJ38" s="540"/>
      <c r="AK38" s="540"/>
      <c r="AL38" s="540"/>
      <c r="AM38" s="400"/>
      <c r="AN38" s="401"/>
      <c r="AO38" s="375"/>
      <c r="AP38" s="402"/>
      <c r="AQ38" s="403"/>
      <c r="AR38" s="404"/>
      <c r="AS38" s="393"/>
      <c r="AT38" s="405"/>
      <c r="AU38" s="406"/>
      <c r="AV38" s="408"/>
      <c r="AW38" s="409"/>
      <c r="AX38" s="409"/>
      <c r="AY38" s="410"/>
    </row>
    <row r="39" spans="1:51">
      <c r="A39" s="28" t="s">
        <v>108</v>
      </c>
      <c r="B39" s="383"/>
      <c r="C39" s="383"/>
      <c r="D39" s="383"/>
      <c r="E39" s="383"/>
      <c r="F39" s="384"/>
      <c r="G39" s="384"/>
      <c r="H39" s="385"/>
      <c r="I39" s="386"/>
      <c r="J39" s="387"/>
      <c r="K39" s="391"/>
      <c r="L39" s="972"/>
      <c r="M39" s="972">
        <v>2116.9344009759307</v>
      </c>
      <c r="N39" s="972"/>
      <c r="O39" s="388">
        <v>2116.9344009759307</v>
      </c>
      <c r="P39" s="389">
        <v>3669.9352900000004</v>
      </c>
      <c r="Q39" s="973">
        <v>0</v>
      </c>
      <c r="R39" s="390"/>
      <c r="S39" s="391">
        <v>1580.6074212184822</v>
      </c>
      <c r="T39" s="972">
        <v>11939.060879238756</v>
      </c>
      <c r="U39" s="1164">
        <v>0</v>
      </c>
      <c r="V39" s="392">
        <v>13519.668300457237</v>
      </c>
      <c r="W39" s="393">
        <v>225</v>
      </c>
      <c r="X39" s="975">
        <v>0</v>
      </c>
      <c r="Y39" s="407">
        <v>0</v>
      </c>
      <c r="Z39" s="975">
        <v>0</v>
      </c>
      <c r="AA39" s="531">
        <v>0</v>
      </c>
      <c r="AB39" s="976">
        <v>0</v>
      </c>
      <c r="AC39" s="395">
        <v>13744.668300457237</v>
      </c>
      <c r="AD39" s="395">
        <v>13744.668300457237</v>
      </c>
      <c r="AE39" s="395">
        <v>13744.668300457237</v>
      </c>
      <c r="AF39" s="978">
        <v>1.3393170072199185</v>
      </c>
      <c r="AG39" s="396"/>
      <c r="AH39" s="397"/>
      <c r="AI39" s="398"/>
      <c r="AJ39" s="540"/>
      <c r="AK39" s="540"/>
      <c r="AL39" s="540"/>
      <c r="AM39" s="400"/>
      <c r="AN39" s="401"/>
      <c r="AO39" s="375"/>
      <c r="AP39" s="402"/>
      <c r="AQ39" s="403"/>
      <c r="AR39" s="404"/>
      <c r="AS39" s="393"/>
      <c r="AT39" s="405"/>
      <c r="AU39" s="406"/>
      <c r="AV39" s="408"/>
      <c r="AW39" s="409"/>
      <c r="AX39" s="409"/>
      <c r="AY39" s="410"/>
    </row>
    <row r="40" spans="1:51">
      <c r="A40" s="28" t="s">
        <v>109</v>
      </c>
      <c r="B40" s="383"/>
      <c r="C40" s="383"/>
      <c r="D40" s="383"/>
      <c r="E40" s="383"/>
      <c r="F40" s="384"/>
      <c r="G40" s="384"/>
      <c r="H40" s="385"/>
      <c r="I40" s="386"/>
      <c r="J40" s="387"/>
      <c r="K40" s="391"/>
      <c r="L40" s="972"/>
      <c r="M40" s="972"/>
      <c r="N40" s="972"/>
      <c r="O40" s="388"/>
      <c r="P40" s="389"/>
      <c r="Q40" s="973"/>
      <c r="R40" s="390"/>
      <c r="S40" s="391"/>
      <c r="T40" s="972"/>
      <c r="U40" s="1164"/>
      <c r="V40" s="392"/>
      <c r="W40" s="393"/>
      <c r="X40" s="975"/>
      <c r="Y40" s="407"/>
      <c r="Z40" s="975"/>
      <c r="AA40" s="531"/>
      <c r="AB40" s="976"/>
      <c r="AC40" s="395"/>
      <c r="AD40" s="395"/>
      <c r="AE40" s="395"/>
      <c r="AF40" s="978"/>
      <c r="AG40" s="396"/>
      <c r="AH40" s="397"/>
      <c r="AI40" s="398"/>
      <c r="AJ40" s="540"/>
      <c r="AK40" s="540"/>
      <c r="AL40" s="540"/>
      <c r="AM40" s="400"/>
      <c r="AN40" s="401"/>
      <c r="AO40" s="375"/>
      <c r="AP40" s="402"/>
      <c r="AQ40" s="403"/>
      <c r="AR40" s="404"/>
      <c r="AS40" s="393"/>
      <c r="AT40" s="405"/>
      <c r="AU40" s="406"/>
      <c r="AV40" s="411"/>
      <c r="AW40" s="409"/>
      <c r="AX40" s="409"/>
      <c r="AY40" s="410"/>
    </row>
    <row r="41" spans="1:51">
      <c r="A41" s="28" t="s">
        <v>110</v>
      </c>
      <c r="B41" s="383"/>
      <c r="C41" s="383"/>
      <c r="D41" s="383"/>
      <c r="E41" s="383"/>
      <c r="F41" s="384"/>
      <c r="G41" s="384"/>
      <c r="H41" s="385"/>
      <c r="I41" s="386"/>
      <c r="J41" s="387"/>
      <c r="K41" s="391"/>
      <c r="L41" s="972"/>
      <c r="M41" s="972"/>
      <c r="N41" s="972"/>
      <c r="O41" s="388"/>
      <c r="P41" s="389"/>
      <c r="Q41" s="973"/>
      <c r="R41" s="390"/>
      <c r="S41" s="391"/>
      <c r="T41" s="972"/>
      <c r="U41" s="1164"/>
      <c r="V41" s="392"/>
      <c r="W41" s="393"/>
      <c r="X41" s="975"/>
      <c r="Y41" s="407"/>
      <c r="Z41" s="975"/>
      <c r="AA41" s="531"/>
      <c r="AB41" s="976"/>
      <c r="AC41" s="395"/>
      <c r="AD41" s="395"/>
      <c r="AE41" s="395"/>
      <c r="AF41" s="978"/>
      <c r="AG41" s="396"/>
      <c r="AH41" s="397"/>
      <c r="AI41" s="398"/>
      <c r="AJ41" s="540"/>
      <c r="AK41" s="540"/>
      <c r="AL41" s="540"/>
      <c r="AM41" s="400"/>
      <c r="AN41" s="401"/>
      <c r="AO41" s="375"/>
      <c r="AP41" s="402"/>
      <c r="AQ41" s="403"/>
      <c r="AR41" s="404"/>
      <c r="AS41" s="393"/>
      <c r="AT41" s="405"/>
      <c r="AU41" s="406"/>
      <c r="AV41" s="411"/>
      <c r="AW41" s="409"/>
      <c r="AX41" s="409"/>
      <c r="AY41" s="410"/>
    </row>
    <row r="42" spans="1:51">
      <c r="A42" s="28" t="s">
        <v>29</v>
      </c>
      <c r="B42" s="383"/>
      <c r="C42" s="383"/>
      <c r="D42" s="383"/>
      <c r="E42" s="383"/>
      <c r="F42" s="384"/>
      <c r="G42" s="384"/>
      <c r="H42" s="385"/>
      <c r="I42" s="386"/>
      <c r="J42" s="387"/>
      <c r="K42" s="391"/>
      <c r="L42" s="972"/>
      <c r="M42" s="972"/>
      <c r="N42" s="972"/>
      <c r="O42" s="388"/>
      <c r="P42" s="389"/>
      <c r="Q42" s="973"/>
      <c r="R42" s="390"/>
      <c r="S42" s="391"/>
      <c r="T42" s="972"/>
      <c r="U42" s="1164"/>
      <c r="V42" s="392"/>
      <c r="W42" s="393"/>
      <c r="X42" s="975"/>
      <c r="Y42" s="407"/>
      <c r="Z42" s="975"/>
      <c r="AA42" s="531"/>
      <c r="AB42" s="976"/>
      <c r="AC42" s="395"/>
      <c r="AD42" s="395"/>
      <c r="AE42" s="395"/>
      <c r="AF42" s="978"/>
      <c r="AG42" s="396"/>
      <c r="AH42" s="397"/>
      <c r="AI42" s="398"/>
      <c r="AJ42" s="540"/>
      <c r="AK42" s="540"/>
      <c r="AL42" s="540"/>
      <c r="AM42" s="400"/>
      <c r="AN42" s="401"/>
      <c r="AO42" s="375"/>
      <c r="AP42" s="402"/>
      <c r="AQ42" s="403"/>
      <c r="AR42" s="404"/>
      <c r="AS42" s="393"/>
      <c r="AT42" s="405"/>
      <c r="AU42" s="406"/>
      <c r="AV42" s="411"/>
      <c r="AW42" s="409"/>
      <c r="AX42" s="409"/>
      <c r="AY42" s="410"/>
    </row>
    <row r="43" spans="1:51">
      <c r="A43" s="28" t="s">
        <v>28</v>
      </c>
      <c r="B43" s="383"/>
      <c r="C43" s="383"/>
      <c r="D43" s="383"/>
      <c r="E43" s="383"/>
      <c r="F43" s="384"/>
      <c r="G43" s="384"/>
      <c r="H43" s="385"/>
      <c r="I43" s="386"/>
      <c r="J43" s="387"/>
      <c r="K43" s="391"/>
      <c r="L43" s="972"/>
      <c r="M43" s="972"/>
      <c r="N43" s="972"/>
      <c r="O43" s="388"/>
      <c r="P43" s="389"/>
      <c r="Q43" s="973"/>
      <c r="R43" s="390"/>
      <c r="S43" s="391"/>
      <c r="T43" s="972"/>
      <c r="U43" s="1164"/>
      <c r="V43" s="392"/>
      <c r="W43" s="393"/>
      <c r="X43" s="975"/>
      <c r="Y43" s="407"/>
      <c r="Z43" s="975"/>
      <c r="AA43" s="531"/>
      <c r="AB43" s="976"/>
      <c r="AC43" s="395"/>
      <c r="AD43" s="395"/>
      <c r="AE43" s="395"/>
      <c r="AF43" s="978"/>
      <c r="AG43" s="501"/>
      <c r="AH43" s="502"/>
      <c r="AI43" s="503"/>
      <c r="AJ43" s="504"/>
      <c r="AK43" s="504"/>
      <c r="AL43" s="504"/>
      <c r="AM43" s="505"/>
      <c r="AN43" s="506"/>
      <c r="AO43" s="507"/>
      <c r="AP43" s="508"/>
      <c r="AQ43" s="509"/>
      <c r="AR43" s="510"/>
      <c r="AS43" s="393"/>
      <c r="AT43" s="405"/>
      <c r="AU43" s="406"/>
      <c r="AV43" s="411"/>
      <c r="AW43" s="409"/>
      <c r="AX43" s="409"/>
      <c r="AY43" s="410"/>
    </row>
    <row r="44" spans="1:51">
      <c r="A44" s="28" t="s">
        <v>27</v>
      </c>
      <c r="B44" s="383"/>
      <c r="C44" s="383"/>
      <c r="D44" s="383"/>
      <c r="E44" s="383"/>
      <c r="F44" s="384"/>
      <c r="G44" s="384"/>
      <c r="H44" s="385"/>
      <c r="I44" s="386"/>
      <c r="J44" s="387"/>
      <c r="K44" s="391"/>
      <c r="L44" s="972"/>
      <c r="M44" s="972"/>
      <c r="N44" s="972"/>
      <c r="O44" s="388"/>
      <c r="P44" s="389"/>
      <c r="Q44" s="973"/>
      <c r="R44" s="390"/>
      <c r="S44" s="391"/>
      <c r="T44" s="972"/>
      <c r="U44" s="1164"/>
      <c r="V44" s="392"/>
      <c r="W44" s="393"/>
      <c r="X44" s="975"/>
      <c r="Y44" s="407"/>
      <c r="Z44" s="975"/>
      <c r="AA44" s="531"/>
      <c r="AB44" s="976"/>
      <c r="AC44" s="395"/>
      <c r="AD44" s="395"/>
      <c r="AE44" s="395"/>
      <c r="AF44" s="978"/>
      <c r="AG44" s="501"/>
      <c r="AH44" s="502"/>
      <c r="AI44" s="503"/>
      <c r="AJ44" s="504"/>
      <c r="AK44" s="504"/>
      <c r="AL44" s="504"/>
      <c r="AM44" s="505"/>
      <c r="AN44" s="506"/>
      <c r="AO44" s="507"/>
      <c r="AP44" s="508"/>
      <c r="AQ44" s="509"/>
      <c r="AR44" s="510"/>
      <c r="AS44" s="393"/>
      <c r="AT44" s="405"/>
      <c r="AU44" s="406"/>
      <c r="AV44" s="411"/>
      <c r="AW44" s="409"/>
      <c r="AX44" s="409"/>
      <c r="AY44" s="410"/>
    </row>
    <row r="45" spans="1:51">
      <c r="A45" s="28" t="s">
        <v>154</v>
      </c>
      <c r="B45" s="383"/>
      <c r="C45" s="383"/>
      <c r="D45" s="383"/>
      <c r="E45" s="383"/>
      <c r="F45" s="384"/>
      <c r="G45" s="384"/>
      <c r="H45" s="385"/>
      <c r="I45" s="386"/>
      <c r="J45" s="387"/>
      <c r="K45" s="391"/>
      <c r="L45" s="972"/>
      <c r="M45" s="972"/>
      <c r="N45" s="972"/>
      <c r="O45" s="388"/>
      <c r="P45" s="389"/>
      <c r="Q45" s="973"/>
      <c r="R45" s="390"/>
      <c r="S45" s="391"/>
      <c r="T45" s="972"/>
      <c r="U45" s="1164"/>
      <c r="V45" s="392"/>
      <c r="W45" s="393"/>
      <c r="X45" s="975"/>
      <c r="Y45" s="407"/>
      <c r="Z45" s="975"/>
      <c r="AA45" s="531"/>
      <c r="AB45" s="976"/>
      <c r="AC45" s="395"/>
      <c r="AD45" s="395"/>
      <c r="AE45" s="395"/>
      <c r="AF45" s="978"/>
      <c r="AG45" s="501"/>
      <c r="AH45" s="502"/>
      <c r="AI45" s="503"/>
      <c r="AJ45" s="504"/>
      <c r="AK45" s="504"/>
      <c r="AL45" s="504"/>
      <c r="AM45" s="505"/>
      <c r="AN45" s="506"/>
      <c r="AO45" s="507"/>
      <c r="AP45" s="508"/>
      <c r="AQ45" s="509"/>
      <c r="AR45" s="510"/>
      <c r="AS45" s="393"/>
      <c r="AT45" s="405"/>
      <c r="AU45" s="406"/>
      <c r="AV45" s="411"/>
      <c r="AW45" s="409"/>
      <c r="AX45" s="409"/>
      <c r="AY45" s="410"/>
    </row>
    <row r="46" spans="1:51">
      <c r="A46" s="28" t="s">
        <v>155</v>
      </c>
      <c r="B46" s="383"/>
      <c r="C46" s="383"/>
      <c r="D46" s="383"/>
      <c r="E46" s="383"/>
      <c r="F46" s="384"/>
      <c r="G46" s="384"/>
      <c r="H46" s="385"/>
      <c r="I46" s="386"/>
      <c r="J46" s="387"/>
      <c r="K46" s="391"/>
      <c r="L46" s="972"/>
      <c r="M46" s="972"/>
      <c r="N46" s="972"/>
      <c r="O46" s="388"/>
      <c r="P46" s="389"/>
      <c r="Q46" s="973"/>
      <c r="R46" s="390"/>
      <c r="S46" s="391"/>
      <c r="T46" s="972"/>
      <c r="U46" s="1164"/>
      <c r="V46" s="392"/>
      <c r="W46" s="393"/>
      <c r="X46" s="975"/>
      <c r="Y46" s="407"/>
      <c r="Z46" s="975"/>
      <c r="AA46" s="531"/>
      <c r="AB46" s="976"/>
      <c r="AC46" s="395"/>
      <c r="AD46" s="395"/>
      <c r="AE46" s="395"/>
      <c r="AF46" s="978"/>
      <c r="AG46" s="396"/>
      <c r="AH46" s="397"/>
      <c r="AI46" s="398"/>
      <c r="AJ46" s="540"/>
      <c r="AK46" s="540"/>
      <c r="AL46" s="540"/>
      <c r="AM46" s="400"/>
      <c r="AN46" s="401"/>
      <c r="AO46" s="375"/>
      <c r="AP46" s="402"/>
      <c r="AQ46" s="403"/>
      <c r="AR46" s="404"/>
      <c r="AS46" s="393"/>
      <c r="AT46" s="405"/>
      <c r="AU46" s="406"/>
      <c r="AV46" s="411"/>
      <c r="AW46" s="409"/>
      <c r="AX46" s="409"/>
      <c r="AY46" s="410"/>
    </row>
    <row r="47" spans="1:51" ht="15.75" thickBot="1">
      <c r="A47" s="28" t="s">
        <v>156</v>
      </c>
      <c r="B47" s="383"/>
      <c r="C47" s="383"/>
      <c r="D47" s="383"/>
      <c r="E47" s="383"/>
      <c r="F47" s="384"/>
      <c r="G47" s="384"/>
      <c r="H47" s="385"/>
      <c r="I47" s="386"/>
      <c r="J47" s="387"/>
      <c r="K47" s="391"/>
      <c r="L47" s="972"/>
      <c r="M47" s="972"/>
      <c r="N47" s="972"/>
      <c r="O47" s="388"/>
      <c r="P47" s="389"/>
      <c r="Q47" s="973"/>
      <c r="R47" s="390"/>
      <c r="S47" s="391"/>
      <c r="T47" s="972"/>
      <c r="U47" s="1164"/>
      <c r="V47" s="392"/>
      <c r="W47" s="393"/>
      <c r="X47" s="975"/>
      <c r="Y47" s="407"/>
      <c r="Z47" s="975"/>
      <c r="AA47" s="531"/>
      <c r="AB47" s="976"/>
      <c r="AC47" s="395"/>
      <c r="AD47" s="395"/>
      <c r="AE47" s="395"/>
      <c r="AF47" s="978"/>
      <c r="AG47" s="396"/>
      <c r="AH47" s="397"/>
      <c r="AI47" s="398"/>
      <c r="AJ47" s="540"/>
      <c r="AK47" s="540"/>
      <c r="AL47" s="540"/>
      <c r="AM47" s="400"/>
      <c r="AN47" s="401"/>
      <c r="AO47" s="375"/>
      <c r="AP47" s="402"/>
      <c r="AQ47" s="403"/>
      <c r="AR47" s="404"/>
      <c r="AS47" s="393"/>
      <c r="AT47" s="405"/>
      <c r="AU47" s="406"/>
      <c r="AV47" s="412"/>
      <c r="AW47" s="413"/>
      <c r="AX47" s="413"/>
      <c r="AY47" s="414"/>
    </row>
    <row r="48" spans="1:51">
      <c r="A48" s="28" t="s">
        <v>169</v>
      </c>
      <c r="B48" s="383"/>
      <c r="C48" s="383"/>
      <c r="D48" s="383"/>
      <c r="E48" s="383"/>
      <c r="F48" s="384"/>
      <c r="G48" s="384"/>
      <c r="H48" s="385"/>
      <c r="I48" s="386"/>
      <c r="J48" s="387"/>
      <c r="K48" s="391"/>
      <c r="L48" s="972"/>
      <c r="M48" s="972"/>
      <c r="N48" s="972"/>
      <c r="O48" s="388"/>
      <c r="P48" s="389"/>
      <c r="Q48" s="973"/>
      <c r="R48" s="390"/>
      <c r="S48" s="391"/>
      <c r="T48" s="972"/>
      <c r="U48" s="1164"/>
      <c r="V48" s="392"/>
      <c r="W48" s="393"/>
      <c r="X48" s="975"/>
      <c r="Y48" s="407"/>
      <c r="Z48" s="975"/>
      <c r="AA48" s="531"/>
      <c r="AB48" s="976"/>
      <c r="AC48" s="395"/>
      <c r="AD48" s="395"/>
      <c r="AE48" s="395"/>
      <c r="AF48" s="978"/>
      <c r="AG48" s="396"/>
      <c r="AH48" s="397"/>
      <c r="AI48" s="398"/>
      <c r="AJ48" s="540"/>
      <c r="AK48" s="540"/>
      <c r="AL48" s="540"/>
      <c r="AM48" s="400"/>
      <c r="AN48" s="401"/>
      <c r="AO48" s="375"/>
      <c r="AP48" s="402"/>
      <c r="AQ48" s="403"/>
      <c r="AR48" s="404"/>
      <c r="AS48" s="393"/>
      <c r="AT48" s="405"/>
      <c r="AU48" s="406"/>
      <c r="AV48" s="415"/>
      <c r="AW48" s="415"/>
      <c r="AX48" s="415"/>
      <c r="AY48" s="415"/>
    </row>
    <row r="49" spans="1:51" ht="15.75" thickBot="1">
      <c r="A49" s="1165" t="s">
        <v>170</v>
      </c>
      <c r="B49" s="416"/>
      <c r="C49" s="416"/>
      <c r="D49" s="416"/>
      <c r="E49" s="416"/>
      <c r="F49" s="417"/>
      <c r="G49" s="417"/>
      <c r="H49" s="418"/>
      <c r="I49" s="419"/>
      <c r="J49" s="420"/>
      <c r="K49" s="422"/>
      <c r="L49" s="423"/>
      <c r="M49" s="423"/>
      <c r="N49" s="423"/>
      <c r="O49" s="979"/>
      <c r="P49" s="980"/>
      <c r="Q49" s="981"/>
      <c r="R49" s="421"/>
      <c r="S49" s="422"/>
      <c r="T49" s="423"/>
      <c r="U49" s="424"/>
      <c r="V49" s="425"/>
      <c r="W49" s="426"/>
      <c r="X49" s="427"/>
      <c r="Y49" s="428"/>
      <c r="Z49" s="427"/>
      <c r="AA49" s="982"/>
      <c r="AB49" s="983"/>
      <c r="AC49" s="429"/>
      <c r="AD49" s="429"/>
      <c r="AE49" s="429"/>
      <c r="AF49" s="984"/>
      <c r="AG49" s="396"/>
      <c r="AH49" s="430"/>
      <c r="AI49" s="431"/>
      <c r="AJ49" s="431"/>
      <c r="AK49" s="431"/>
      <c r="AL49" s="431"/>
      <c r="AM49" s="432"/>
      <c r="AN49" s="433"/>
      <c r="AO49" s="375"/>
      <c r="AP49" s="434"/>
      <c r="AQ49" s="435"/>
      <c r="AR49" s="436"/>
      <c r="AS49" s="426"/>
      <c r="AT49" s="437"/>
      <c r="AU49" s="406"/>
      <c r="AV49" s="415"/>
      <c r="AW49" s="415"/>
      <c r="AX49" s="415"/>
      <c r="AY49" s="415"/>
    </row>
    <row r="50" spans="1:51">
      <c r="A50" s="9"/>
      <c r="B50" s="1195"/>
      <c r="C50" s="1195"/>
      <c r="D50" s="1195"/>
      <c r="E50" s="1195"/>
      <c r="F50" s="1196"/>
      <c r="G50" s="1196"/>
      <c r="H50" s="1197"/>
      <c r="I50" s="387"/>
      <c r="J50" s="387"/>
      <c r="K50" s="1198"/>
      <c r="L50" s="1198"/>
      <c r="M50" s="1198"/>
      <c r="N50" s="1198"/>
      <c r="O50" s="1199"/>
      <c r="P50" s="1200"/>
      <c r="Q50" s="1200"/>
      <c r="R50" s="390"/>
      <c r="S50" s="1198"/>
      <c r="T50" s="1198"/>
      <c r="U50" s="1198"/>
      <c r="V50" s="1201"/>
      <c r="W50" s="1198"/>
      <c r="X50" s="1198"/>
      <c r="Y50" s="1198"/>
      <c r="Z50" s="1198"/>
      <c r="AA50" s="1198"/>
      <c r="AB50" s="1202"/>
      <c r="AC50" s="1203"/>
      <c r="AD50" s="1203"/>
      <c r="AE50" s="1203"/>
      <c r="AF50" s="1204"/>
      <c r="AG50" s="1205"/>
      <c r="AH50" s="375"/>
      <c r="AI50" s="442"/>
      <c r="AJ50" s="442"/>
      <c r="AK50" s="442"/>
      <c r="AL50" s="442"/>
      <c r="AM50" s="442"/>
      <c r="AN50" s="442"/>
      <c r="AO50" s="375"/>
      <c r="AP50" s="1206"/>
      <c r="AQ50" s="1206"/>
      <c r="AR50" s="1206"/>
      <c r="AS50" s="1198"/>
      <c r="AT50" s="1198"/>
      <c r="AU50" s="406"/>
      <c r="AV50" s="415"/>
      <c r="AW50" s="415"/>
      <c r="AX50" s="415"/>
      <c r="AY50" s="415"/>
    </row>
  </sheetData>
  <mergeCells count="5">
    <mergeCell ref="K3:Q3"/>
    <mergeCell ref="S3:AF3"/>
    <mergeCell ref="AH3:AN3"/>
    <mergeCell ref="AP3:AT3"/>
    <mergeCell ref="AM5:AN5"/>
  </mergeCells>
  <phoneticPr fontId="86" type="noConversion"/>
  <dataValidations count="1">
    <dataValidation allowBlank="1" showInputMessage="1" showErrorMessage="1" prompt="If there is a RFQ for this deal, put &quot;Y&quot; in the cell, otherwise please leave it blank." sqref="WLT34 WBX34 VSB34 VIF34 UYJ34 UON34 UER34 TUV34 TKZ34 TBD34 SRH34 SHL34 RXP34 RNT34 RDX34 QUB34 QKF34 QAJ34 PQN34 PGR34 OWV34 OMZ34 ODD34 NTH34 NJL34 MZP34 MPT34 MFX34 LWB34 LMF34 LCJ34 KSN34 KIR34 JYV34 JOZ34 JFD34 IVH34 ILL34 IBP34 HRT34 HHX34 GYB34 GOF34 GEJ34 FUN34 FKR34 FAV34 EQZ34 EHD34 DXH34 DNL34 DDP34 CTT34 CJX34 CAB34 BQF34 BGJ34 AWN34 AMR34 ACV34 SZ34 JD34 WVP34 H24:H34 WLS7:WLS34 WBW7:WBW34 VSA7:VSA34 VIE7:VIE34 UYI7:UYI34 UOM7:UOM34 UEQ7:UEQ34 TUU7:TUU34 TKY7:TKY34 TBC7:TBC34 SRG7:SRG34 SHK7:SHK34 RXO7:RXO34 RNS7:RNS34 RDW7:RDW34 QUA7:QUA34 QKE7:QKE34 QAI7:QAI34 PQM7:PQM34 PGQ7:PGQ34 OWU7:OWU34 OMY7:OMY34 ODC7:ODC34 NTG7:NTG34 NJK7:NJK34 MZO7:MZO34 MPS7:MPS34 MFW7:MFW34 LWA7:LWA34 LME7:LME34 LCI7:LCI34 KSM7:KSM34 KIQ7:KIQ34 JYU7:JYU34 JOY7:JOY34 JFC7:JFC34 IVG7:IVG34 ILK7:ILK34 IBO7:IBO34 HRS7:HRS34 HHW7:HHW34 GYA7:GYA34 GOE7:GOE34 GEI7:GEI34 FUM7:FUM34 FKQ7:FKQ34 FAU7:FAU34 EQY7:EQY34 EHC7:EHC34 DXG7:DXG34 DNK7:DNK34 DDO7:DDO34 CTS7:CTS34 CJW7:CJW34 CAA7:CAA34 BQE7:BQE34 BGI7:BGI34 AWM7:AWM34 AMQ7:AMQ34 ACU7:ACU34 SY7:SY34 JC7:JC34 WVO7:WVO34 G7:G34"/>
  </dataValidations>
  <hyperlinks>
    <hyperlink ref="A2" location="'Countdown Summary'!A1" display="2) Countdown Summary"/>
    <hyperlink ref="A3" location="'Taiwan Actions'!A1" display="3) Action Item"/>
  </hyperlinks>
  <printOptions horizontalCentered="1"/>
  <pageMargins left="0.74803149606299202" right="0.74803149606299202" top="0.98425196850393704" bottom="0.98425196850393704" header="0.511811023622047" footer="0.511811023622047"/>
  <pageSetup paperSize="9" scale="17" orientation="portrait" cellComments="asDisplayed" r:id="rId1"/>
  <headerFooter alignWithMargins="0">
    <oddHeader>&amp;C&amp;F/&amp;A&amp;R
&amp;T  &amp;D</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K16"/>
  <sheetViews>
    <sheetView zoomScale="85" zoomScaleNormal="85" workbookViewId="0"/>
  </sheetViews>
  <sheetFormatPr defaultColWidth="9" defaultRowHeight="15.75" customHeight="1"/>
  <cols>
    <col min="1" max="1" width="10" style="1020" customWidth="1"/>
    <col min="2" max="2" width="20" style="1020" customWidth="1"/>
    <col min="3" max="3" width="8.5" style="1021" customWidth="1"/>
    <col min="4" max="4" width="29.875" style="1021" customWidth="1"/>
    <col min="5" max="5" width="39" style="1021" customWidth="1"/>
    <col min="6" max="6" width="34.875" style="1022" customWidth="1"/>
    <col min="7" max="7" width="19.125" style="1023" customWidth="1"/>
    <col min="8" max="8" width="7.75" style="1024" customWidth="1"/>
    <col min="9" max="9" width="8.5" style="1024" customWidth="1"/>
    <col min="10" max="11" width="7.125" style="1021"/>
    <col min="12" max="16384" width="9" style="1021"/>
  </cols>
  <sheetData>
    <row r="1" spans="1:11" ht="19.5">
      <c r="A1" s="1166" t="s">
        <v>360</v>
      </c>
      <c r="C1" s="1918"/>
      <c r="D1" s="1918"/>
    </row>
    <row r="2" spans="1:11" ht="15.75" customHeight="1">
      <c r="C2" s="1053" t="s">
        <v>361</v>
      </c>
      <c r="D2" s="1053"/>
      <c r="E2" s="1918" t="s">
        <v>334</v>
      </c>
      <c r="F2" s="1918"/>
      <c r="G2" s="1918"/>
      <c r="H2" s="1918"/>
      <c r="I2" s="1724"/>
    </row>
    <row r="3" spans="1:11" ht="6.75" customHeight="1"/>
    <row r="4" spans="1:11" s="1056" customFormat="1" ht="57">
      <c r="A4" s="1006">
        <f>Today_Date</f>
        <v>42577</v>
      </c>
      <c r="B4" s="1054" t="s">
        <v>150</v>
      </c>
      <c r="C4" s="1055" t="s">
        <v>335</v>
      </c>
      <c r="D4" s="1055" t="s">
        <v>336</v>
      </c>
      <c r="E4" s="1055" t="s">
        <v>337</v>
      </c>
      <c r="F4" s="1054" t="s">
        <v>150</v>
      </c>
      <c r="G4" s="1055" t="s">
        <v>152</v>
      </c>
      <c r="H4" s="1054" t="s">
        <v>422</v>
      </c>
      <c r="I4" s="1054" t="s">
        <v>339</v>
      </c>
    </row>
    <row r="5" spans="1:11" s="1047" customFormat="1" ht="24" customHeight="1">
      <c r="A5" s="1045"/>
      <c r="B5" s="1052" t="s">
        <v>340</v>
      </c>
      <c r="C5" s="1083"/>
      <c r="D5" s="1083"/>
      <c r="E5" s="1086"/>
      <c r="F5" s="1084"/>
      <c r="G5" s="1033"/>
      <c r="H5" s="1034"/>
      <c r="I5" s="1085"/>
      <c r="J5" s="1046"/>
    </row>
    <row r="6" spans="1:11" s="1015" customFormat="1" ht="15.75" hidden="1" customHeight="1">
      <c r="A6" s="1014"/>
      <c r="B6" s="1189"/>
      <c r="C6" s="1183"/>
      <c r="D6" s="1183"/>
      <c r="E6" s="1184"/>
      <c r="F6" s="1185"/>
      <c r="G6" s="1184"/>
      <c r="H6" s="1186"/>
      <c r="I6" s="1187"/>
      <c r="J6" s="1021"/>
      <c r="K6" s="1021"/>
    </row>
    <row r="7" spans="1:11" s="1015" customFormat="1" ht="57.75" hidden="1" customHeight="1">
      <c r="A7" s="1014"/>
      <c r="B7" s="1207"/>
      <c r="C7" s="1167"/>
      <c r="D7" s="1177"/>
      <c r="E7" s="1063"/>
      <c r="F7" s="1177"/>
      <c r="G7" s="1177"/>
      <c r="H7" s="1167"/>
      <c r="I7" s="1210"/>
      <c r="J7" s="1021"/>
      <c r="K7" s="1021"/>
    </row>
    <row r="8" spans="1:11" s="1015" customFormat="1" ht="18.75" customHeight="1">
      <c r="A8" s="1014"/>
      <c r="B8" s="1189"/>
      <c r="C8" s="1369"/>
      <c r="D8" s="1369"/>
      <c r="E8" s="1370"/>
      <c r="F8" s="1371"/>
      <c r="G8" s="1370"/>
      <c r="H8" s="1372"/>
      <c r="I8" s="1187"/>
      <c r="J8" s="1021"/>
      <c r="K8" s="1021"/>
    </row>
    <row r="9" spans="1:11" s="1015" customFormat="1" ht="18.75">
      <c r="A9" s="1014"/>
      <c r="B9" s="1207" t="str">
        <f>IF(I9&lt;&gt;"",I9,"")</f>
        <v/>
      </c>
      <c r="C9" s="1208"/>
      <c r="D9" s="1238"/>
      <c r="E9" s="1237"/>
      <c r="F9" s="1237"/>
      <c r="G9" s="1236"/>
      <c r="H9" s="1208"/>
      <c r="I9" s="1374" t="str">
        <f>IF(C9&lt;&gt;"",$A$4-C9,"")</f>
        <v/>
      </c>
      <c r="J9" s="1021"/>
      <c r="K9" s="1021"/>
    </row>
    <row r="10" spans="1:11">
      <c r="B10" s="1189"/>
      <c r="C10" s="1183"/>
      <c r="D10" s="1183"/>
      <c r="E10" s="1184"/>
      <c r="F10" s="1185"/>
      <c r="G10" s="1184"/>
      <c r="H10" s="1186"/>
      <c r="I10" s="1187"/>
    </row>
    <row r="11" spans="1:11" s="1047" customFormat="1" ht="18.75">
      <c r="A11" s="1045"/>
      <c r="B11" s="1207" t="str">
        <f>IF(I11&lt;&gt;"",I11,"")</f>
        <v/>
      </c>
      <c r="C11" s="1240"/>
      <c r="D11" s="1241"/>
      <c r="E11" s="1242"/>
      <c r="F11" s="1242"/>
      <c r="G11" s="1243"/>
      <c r="H11" s="1240"/>
      <c r="I11" s="1374" t="str">
        <f>IF(C11&lt;&gt;"",$A$4-C11,"")</f>
        <v/>
      </c>
      <c r="J11" s="1021"/>
      <c r="K11" s="1021"/>
    </row>
    <row r="12" spans="1:11" ht="18.75" customHeight="1">
      <c r="B12" s="1189"/>
      <c r="C12" s="1183"/>
      <c r="D12" s="1183"/>
      <c r="E12" s="1184"/>
      <c r="F12" s="1185"/>
      <c r="G12" s="1184"/>
      <c r="H12" s="1186"/>
      <c r="I12" s="1187"/>
    </row>
    <row r="13" spans="1:11" ht="18.75">
      <c r="B13" s="1207" t="str">
        <f>IF(I13&lt;&gt;"",I13,"")</f>
        <v/>
      </c>
      <c r="C13" s="1240"/>
      <c r="D13" s="1241"/>
      <c r="E13" s="1242"/>
      <c r="F13" s="1242"/>
      <c r="G13" s="1243"/>
      <c r="H13" s="1240"/>
      <c r="I13" s="1374" t="str">
        <f>IF(C13&lt;&gt;"",$A$4-C13,"")</f>
        <v/>
      </c>
    </row>
    <row r="14" spans="1:11" s="1015" customFormat="1" ht="18">
      <c r="A14" s="1014"/>
      <c r="B14" s="1089" t="s">
        <v>423</v>
      </c>
      <c r="C14" s="1083"/>
      <c r="D14" s="1086"/>
      <c r="E14" s="1086"/>
      <c r="F14" s="1084"/>
      <c r="G14" s="1087"/>
      <c r="H14" s="1088"/>
      <c r="I14" s="1085"/>
      <c r="J14" s="1021"/>
      <c r="K14" s="1021"/>
    </row>
    <row r="15" spans="1:11" ht="15.75" customHeight="1">
      <c r="B15" s="1189"/>
      <c r="C15" s="1369"/>
      <c r="D15" s="1369"/>
      <c r="E15" s="1370"/>
      <c r="F15" s="1371"/>
      <c r="G15" s="1370"/>
      <c r="H15" s="1372"/>
      <c r="I15" s="1373"/>
    </row>
    <row r="16" spans="1:11" ht="18.75">
      <c r="B16" s="1207" t="str">
        <f>IF(I16&lt;&gt;"",I16,"")</f>
        <v/>
      </c>
      <c r="C16" s="1208"/>
      <c r="D16" s="1238"/>
      <c r="E16" s="1237"/>
      <c r="F16" s="1237"/>
      <c r="G16" s="1236"/>
      <c r="H16" s="1208"/>
      <c r="I16" s="1374" t="str">
        <f>IF(C16&lt;&gt;"",$A$4-C16,"")</f>
        <v/>
      </c>
    </row>
  </sheetData>
  <mergeCells count="2">
    <mergeCell ref="C1:D1"/>
    <mergeCell ref="E2:H2"/>
  </mergeCells>
  <phoneticPr fontId="86" type="noConversion"/>
  <conditionalFormatting sqref="B10">
    <cfRule type="iconSet" priority="98">
      <iconSet iconSet="3TrafficLights2" showValue="0" reverse="1">
        <cfvo type="percent" val="0"/>
        <cfvo type="num" val="15"/>
        <cfvo type="num" val="30"/>
      </iconSet>
    </cfRule>
  </conditionalFormatting>
  <conditionalFormatting sqref="B10">
    <cfRule type="iconSet" priority="96">
      <iconSet iconSet="3TrafficLights2" showValue="0" reverse="1">
        <cfvo type="percent" val="0"/>
        <cfvo type="num" val="15"/>
        <cfvo type="num" val="30"/>
      </iconSet>
    </cfRule>
  </conditionalFormatting>
  <conditionalFormatting sqref="B10">
    <cfRule type="iconSet" priority="95">
      <iconSet iconSet="3TrafficLights2" showValue="0" reverse="1">
        <cfvo type="percent" val="0"/>
        <cfvo type="num" val="15"/>
        <cfvo type="num" val="30"/>
      </iconSet>
    </cfRule>
  </conditionalFormatting>
  <conditionalFormatting sqref="B10">
    <cfRule type="iconSet" priority="94">
      <iconSet iconSet="3TrafficLights2" showValue="0" reverse="1">
        <cfvo type="percent" val="0"/>
        <cfvo type="num" val="15"/>
        <cfvo type="num" val="30"/>
      </iconSet>
    </cfRule>
  </conditionalFormatting>
  <conditionalFormatting sqref="B10">
    <cfRule type="iconSet" priority="93">
      <iconSet iconSet="3TrafficLights2" showValue="0" reverse="1">
        <cfvo type="percent" val="0"/>
        <cfvo type="num" val="15"/>
        <cfvo type="num" val="30"/>
      </iconSet>
    </cfRule>
  </conditionalFormatting>
  <conditionalFormatting sqref="B10">
    <cfRule type="iconSet" priority="92">
      <iconSet iconSet="3TrafficLights2" showValue="0" reverse="1">
        <cfvo type="percent" val="0"/>
        <cfvo type="num" val="15"/>
        <cfvo type="num" val="30"/>
      </iconSet>
    </cfRule>
  </conditionalFormatting>
  <conditionalFormatting sqref="B10">
    <cfRule type="iconSet" priority="91">
      <iconSet iconSet="3TrafficLights2" showValue="0" reverse="1">
        <cfvo type="percent" val="0"/>
        <cfvo type="num" val="15"/>
        <cfvo type="num" val="30"/>
      </iconSet>
    </cfRule>
  </conditionalFormatting>
  <conditionalFormatting sqref="B10">
    <cfRule type="iconSet" priority="90">
      <iconSet iconSet="3TrafficLights2" showValue="0" reverse="1">
        <cfvo type="percent" val="0"/>
        <cfvo type="num" val="15"/>
        <cfvo type="num" val="30"/>
      </iconSet>
    </cfRule>
  </conditionalFormatting>
  <conditionalFormatting sqref="B10">
    <cfRule type="iconSet" priority="89">
      <iconSet iconSet="3TrafficLights2" showValue="0" reverse="1">
        <cfvo type="percent" val="0"/>
        <cfvo type="num" val="15"/>
        <cfvo type="num" val="30"/>
      </iconSet>
    </cfRule>
  </conditionalFormatting>
  <conditionalFormatting sqref="B10">
    <cfRule type="iconSet" priority="87">
      <iconSet iconSet="3TrafficLights2" showValue="0" reverse="1">
        <cfvo type="percent" val="0"/>
        <cfvo type="num" val="15"/>
        <cfvo type="num" val="30"/>
      </iconSet>
    </cfRule>
  </conditionalFormatting>
  <conditionalFormatting sqref="B10">
    <cfRule type="iconSet" priority="86">
      <iconSet iconSet="3TrafficLights2" showValue="0" reverse="1">
        <cfvo type="percent" val="0"/>
        <cfvo type="num" val="15"/>
        <cfvo type="num" val="30"/>
      </iconSet>
    </cfRule>
  </conditionalFormatting>
  <conditionalFormatting sqref="B10">
    <cfRule type="iconSet" priority="85">
      <iconSet iconSet="3TrafficLights2" showValue="0" reverse="1">
        <cfvo type="percent" val="0"/>
        <cfvo type="num" val="15"/>
        <cfvo type="num" val="30"/>
      </iconSet>
    </cfRule>
  </conditionalFormatting>
  <conditionalFormatting sqref="B10">
    <cfRule type="iconSet" priority="84">
      <iconSet iconSet="3TrafficLights2" showValue="0" reverse="1">
        <cfvo type="percent" val="0"/>
        <cfvo type="num" val="15"/>
        <cfvo type="num" val="30"/>
      </iconSet>
    </cfRule>
  </conditionalFormatting>
  <conditionalFormatting sqref="B11">
    <cfRule type="iconSet" priority="53">
      <iconSet iconSet="3TrafficLights2" showValue="0" reverse="1">
        <cfvo type="percent" val="0"/>
        <cfvo type="num" val="15"/>
        <cfvo type="num" val="30"/>
      </iconSet>
    </cfRule>
  </conditionalFormatting>
  <conditionalFormatting sqref="B11">
    <cfRule type="iconSet" priority="52">
      <iconSet iconSet="3TrafficLights2" showValue="0" reverse="1">
        <cfvo type="percent" val="0"/>
        <cfvo type="num" val="15"/>
        <cfvo type="num" val="30"/>
      </iconSet>
    </cfRule>
  </conditionalFormatting>
  <conditionalFormatting sqref="B11">
    <cfRule type="iconSet" priority="51">
      <iconSet iconSet="3TrafficLights2" showValue="0" reverse="1">
        <cfvo type="percent" val="0"/>
        <cfvo type="num" val="15"/>
        <cfvo type="num" val="30"/>
      </iconSet>
    </cfRule>
  </conditionalFormatting>
  <conditionalFormatting sqref="B11">
    <cfRule type="iconSet" priority="50">
      <iconSet iconSet="3TrafficLights2" showValue="0" reverse="1">
        <cfvo type="percent" val="0"/>
        <cfvo type="num" val="15"/>
        <cfvo type="num" val="30"/>
      </iconSet>
    </cfRule>
  </conditionalFormatting>
  <conditionalFormatting sqref="B11">
    <cfRule type="iconSet" priority="58">
      <iconSet iconSet="3TrafficLights2" showValue="0" reverse="1">
        <cfvo type="percent" val="0"/>
        <cfvo type="num" val="15"/>
        <cfvo type="num" val="30"/>
      </iconSet>
    </cfRule>
  </conditionalFormatting>
  <conditionalFormatting sqref="B11">
    <cfRule type="iconSet" priority="49">
      <iconSet iconSet="3TrafficLights2" showValue="0" reverse="1">
        <cfvo type="percent" val="0"/>
        <cfvo type="num" val="15"/>
        <cfvo type="num" val="30"/>
      </iconSet>
    </cfRule>
  </conditionalFormatting>
  <conditionalFormatting sqref="B11">
    <cfRule type="iconSet" priority="40">
      <iconSet iconSet="3TrafficLights2" showValue="0" reverse="1">
        <cfvo type="percent" val="0"/>
        <cfvo type="num" val="15"/>
        <cfvo type="num" val="30"/>
      </iconSet>
    </cfRule>
  </conditionalFormatting>
  <conditionalFormatting sqref="B11">
    <cfRule type="iconSet" priority="35">
      <iconSet iconSet="3TrafficLights2" showValue="0" reverse="1">
        <cfvo type="percent" val="0"/>
        <cfvo type="num" val="15"/>
        <cfvo type="num" val="30"/>
      </iconSet>
    </cfRule>
  </conditionalFormatting>
  <conditionalFormatting sqref="B11">
    <cfRule type="iconSet" priority="34">
      <iconSet iconSet="3TrafficLights2" showValue="0" reverse="1">
        <cfvo type="percent" val="0"/>
        <cfvo type="num" val="15"/>
        <cfvo type="num" val="30"/>
      </iconSet>
    </cfRule>
  </conditionalFormatting>
  <conditionalFormatting sqref="B11">
    <cfRule type="iconSet" priority="33">
      <iconSet iconSet="3TrafficLights2" showValue="0" reverse="1">
        <cfvo type="percent" val="0"/>
        <cfvo type="num" val="15"/>
        <cfvo type="num" val="30"/>
      </iconSet>
    </cfRule>
  </conditionalFormatting>
  <conditionalFormatting sqref="B11">
    <cfRule type="iconSet" priority="32">
      <iconSet iconSet="3TrafficLights2" showValue="0" reverse="1">
        <cfvo type="percent" val="0"/>
        <cfvo type="num" val="15"/>
        <cfvo type="num" val="30"/>
      </iconSet>
    </cfRule>
  </conditionalFormatting>
  <conditionalFormatting sqref="B11">
    <cfRule type="iconSet" priority="31">
      <iconSet iconSet="3TrafficLights2" showValue="0" reverse="1">
        <cfvo type="percent" val="0"/>
        <cfvo type="num" val="15"/>
        <cfvo type="num" val="30"/>
      </iconSet>
    </cfRule>
  </conditionalFormatting>
  <conditionalFormatting sqref="B11">
    <cfRule type="iconSet" priority="10">
      <iconSet iconSet="3TrafficLights2" showValue="0" reverse="1">
        <cfvo type="percent" val="0"/>
        <cfvo type="num" val="15"/>
        <cfvo type="num" val="30"/>
      </iconSet>
    </cfRule>
  </conditionalFormatting>
  <conditionalFormatting sqref="B11">
    <cfRule type="iconSet" priority="5">
      <iconSet iconSet="3TrafficLights2" showValue="0" reverse="1">
        <cfvo type="percent" val="0"/>
        <cfvo type="num" val="15"/>
        <cfvo type="num" val="30"/>
      </iconSet>
    </cfRule>
  </conditionalFormatting>
  <conditionalFormatting sqref="B11">
    <cfRule type="iconSet" priority="4">
      <iconSet iconSet="3TrafficLights2" showValue="0" reverse="1">
        <cfvo type="percent" val="0"/>
        <cfvo type="num" val="15"/>
        <cfvo type="num" val="30"/>
      </iconSet>
    </cfRule>
  </conditionalFormatting>
  <conditionalFormatting sqref="B11">
    <cfRule type="iconSet" priority="3">
      <iconSet iconSet="3TrafficLights2" showValue="0" reverse="1">
        <cfvo type="percent" val="0"/>
        <cfvo type="num" val="15"/>
        <cfvo type="num" val="30"/>
      </iconSet>
    </cfRule>
  </conditionalFormatting>
  <conditionalFormatting sqref="B11">
    <cfRule type="iconSet" priority="2">
      <iconSet iconSet="3TrafficLights2" showValue="0" reverse="1">
        <cfvo type="percent" val="0"/>
        <cfvo type="num" val="15"/>
        <cfvo type="num" val="30"/>
      </iconSet>
    </cfRule>
  </conditionalFormatting>
  <conditionalFormatting sqref="B11">
    <cfRule type="iconSet" priority="1">
      <iconSet iconSet="3TrafficLights2" showValue="0" reverse="1">
        <cfvo type="percent" val="0"/>
        <cfvo type="num" val="15"/>
        <cfvo type="num" val="30"/>
      </iconSet>
    </cfRule>
  </conditionalFormatting>
  <conditionalFormatting sqref="B3">
    <cfRule type="iconSet" priority="157">
      <iconSet iconSet="3TrafficLights2" showValue="0" reverse="1">
        <cfvo type="percent" val="0"/>
        <cfvo type="num" val="15"/>
        <cfvo type="num" val="30"/>
      </iconSet>
    </cfRule>
  </conditionalFormatting>
  <conditionalFormatting sqref="B3:B4">
    <cfRule type="iconSet" priority="156">
      <iconSet iconSet="3TrafficLights2" showValue="0" reverse="1">
        <cfvo type="percent" val="0"/>
        <cfvo type="num" val="15"/>
        <cfvo type="num" val="30"/>
      </iconSet>
    </cfRule>
  </conditionalFormatting>
  <conditionalFormatting sqref="B2">
    <cfRule type="iconSet" priority="155">
      <iconSet iconSet="3TrafficLights2" showValue="0" reverse="1">
        <cfvo type="percent" val="0"/>
        <cfvo type="num" val="15"/>
        <cfvo type="num" val="30"/>
      </iconSet>
    </cfRule>
  </conditionalFormatting>
  <conditionalFormatting sqref="B2:B3">
    <cfRule type="iconSet" priority="154">
      <iconSet iconSet="3TrafficLights2" showValue="0" reverse="1">
        <cfvo type="percent" val="0"/>
        <cfvo type="num" val="15"/>
        <cfvo type="num" val="30"/>
      </iconSet>
    </cfRule>
  </conditionalFormatting>
  <conditionalFormatting sqref="B5">
    <cfRule type="iconSet" priority="153">
      <iconSet iconSet="3TrafficLights2" showValue="0" reverse="1">
        <cfvo type="percent" val="0"/>
        <cfvo type="num" val="15"/>
        <cfvo type="num" val="30"/>
      </iconSet>
    </cfRule>
  </conditionalFormatting>
  <conditionalFormatting sqref="B7">
    <cfRule type="iconSet" priority="152">
      <iconSet iconSet="3TrafficLights2" showValue="0" reverse="1">
        <cfvo type="percent" val="0"/>
        <cfvo type="num" val="15"/>
        <cfvo type="num" val="30"/>
      </iconSet>
    </cfRule>
  </conditionalFormatting>
  <conditionalFormatting sqref="B6">
    <cfRule type="iconSet" priority="151">
      <iconSet iconSet="3TrafficLights2" showValue="0" reverse="1">
        <cfvo type="percent" val="0"/>
        <cfvo type="num" val="15"/>
        <cfvo type="num" val="30"/>
      </iconSet>
    </cfRule>
  </conditionalFormatting>
  <conditionalFormatting sqref="B6">
    <cfRule type="iconSet" priority="150">
      <iconSet iconSet="3TrafficLights2" showValue="0" reverse="1">
        <cfvo type="percent" val="0"/>
        <cfvo type="num" val="15"/>
        <cfvo type="num" val="30"/>
      </iconSet>
    </cfRule>
  </conditionalFormatting>
  <conditionalFormatting sqref="B14">
    <cfRule type="iconSet" priority="149">
      <iconSet iconSet="3TrafficLights2" showValue="0" reverse="1">
        <cfvo type="percent" val="0"/>
        <cfvo type="num" val="15"/>
        <cfvo type="num" val="30"/>
      </iconSet>
    </cfRule>
  </conditionalFormatting>
  <conditionalFormatting sqref="B14">
    <cfRule type="iconSet" priority="148">
      <iconSet iconSet="3TrafficLights2" showValue="0" reverse="1">
        <cfvo type="percent" val="0"/>
        <cfvo type="num" val="15"/>
        <cfvo type="num" val="30"/>
      </iconSet>
    </cfRule>
  </conditionalFormatting>
  <conditionalFormatting sqref="B8">
    <cfRule type="iconSet" priority="147">
      <iconSet iconSet="3TrafficLights2" showValue="0" reverse="1">
        <cfvo type="percent" val="0"/>
        <cfvo type="num" val="15"/>
        <cfvo type="num" val="30"/>
      </iconSet>
    </cfRule>
  </conditionalFormatting>
  <conditionalFormatting sqref="B8">
    <cfRule type="iconSet" priority="146">
      <iconSet iconSet="3TrafficLights2" showValue="0" reverse="1">
        <cfvo type="percent" val="0"/>
        <cfvo type="num" val="15"/>
        <cfvo type="num" val="30"/>
      </iconSet>
    </cfRule>
  </conditionalFormatting>
  <conditionalFormatting sqref="B8">
    <cfRule type="iconSet" priority="145">
      <iconSet iconSet="3TrafficLights2" showValue="0" reverse="1">
        <cfvo type="percent" val="0"/>
        <cfvo type="num" val="15"/>
        <cfvo type="num" val="30"/>
      </iconSet>
    </cfRule>
  </conditionalFormatting>
  <conditionalFormatting sqref="B8">
    <cfRule type="iconSet" priority="144">
      <iconSet iconSet="3TrafficLights2" showValue="0" reverse="1">
        <cfvo type="percent" val="0"/>
        <cfvo type="num" val="15"/>
        <cfvo type="num" val="30"/>
      </iconSet>
    </cfRule>
  </conditionalFormatting>
  <conditionalFormatting sqref="B8">
    <cfRule type="iconSet" priority="143">
      <iconSet iconSet="3TrafficLights2" showValue="0" reverse="1">
        <cfvo type="percent" val="0"/>
        <cfvo type="num" val="15"/>
        <cfvo type="num" val="30"/>
      </iconSet>
    </cfRule>
  </conditionalFormatting>
  <conditionalFormatting sqref="B8">
    <cfRule type="iconSet" priority="142">
      <iconSet iconSet="3TrafficLights2" showValue="0" reverse="1">
        <cfvo type="percent" val="0"/>
        <cfvo type="num" val="15"/>
        <cfvo type="num" val="30"/>
      </iconSet>
    </cfRule>
  </conditionalFormatting>
  <conditionalFormatting sqref="B8">
    <cfRule type="iconSet" priority="141">
      <iconSet iconSet="3TrafficLights2" showValue="0" reverse="1">
        <cfvo type="percent" val="0"/>
        <cfvo type="num" val="15"/>
        <cfvo type="num" val="30"/>
      </iconSet>
    </cfRule>
  </conditionalFormatting>
  <conditionalFormatting sqref="B8">
    <cfRule type="iconSet" priority="140">
      <iconSet iconSet="3TrafficLights2" showValue="0" reverse="1">
        <cfvo type="percent" val="0"/>
        <cfvo type="num" val="15"/>
        <cfvo type="num" val="30"/>
      </iconSet>
    </cfRule>
  </conditionalFormatting>
  <conditionalFormatting sqref="B15">
    <cfRule type="iconSet" priority="139">
      <iconSet iconSet="3TrafficLights2" showValue="0" reverse="1">
        <cfvo type="percent" val="0"/>
        <cfvo type="num" val="15"/>
        <cfvo type="num" val="30"/>
      </iconSet>
    </cfRule>
  </conditionalFormatting>
  <conditionalFormatting sqref="B15">
    <cfRule type="iconSet" priority="138">
      <iconSet iconSet="3TrafficLights2" showValue="0" reverse="1">
        <cfvo type="percent" val="0"/>
        <cfvo type="num" val="15"/>
        <cfvo type="num" val="30"/>
      </iconSet>
    </cfRule>
  </conditionalFormatting>
  <conditionalFormatting sqref="B15">
    <cfRule type="iconSet" priority="137">
      <iconSet iconSet="3TrafficLights2" showValue="0" reverse="1">
        <cfvo type="percent" val="0"/>
        <cfvo type="num" val="15"/>
        <cfvo type="num" val="30"/>
      </iconSet>
    </cfRule>
  </conditionalFormatting>
  <conditionalFormatting sqref="B15">
    <cfRule type="iconSet" priority="136">
      <iconSet iconSet="3TrafficLights2" showValue="0" reverse="1">
        <cfvo type="percent" val="0"/>
        <cfvo type="num" val="15"/>
        <cfvo type="num" val="30"/>
      </iconSet>
    </cfRule>
  </conditionalFormatting>
  <conditionalFormatting sqref="B9">
    <cfRule type="iconSet" priority="133">
      <iconSet iconSet="3TrafficLights2" showValue="0" reverse="1">
        <cfvo type="percent" val="0"/>
        <cfvo type="num" val="15"/>
        <cfvo type="num" val="30"/>
      </iconSet>
    </cfRule>
  </conditionalFormatting>
  <conditionalFormatting sqref="B9">
    <cfRule type="iconSet" priority="135">
      <iconSet iconSet="3TrafficLights2" showValue="0" reverse="1">
        <cfvo type="percent" val="0"/>
        <cfvo type="num" val="15"/>
        <cfvo type="num" val="30"/>
      </iconSet>
    </cfRule>
  </conditionalFormatting>
  <conditionalFormatting sqref="B9">
    <cfRule type="iconSet" priority="134">
      <iconSet iconSet="3TrafficLights2" showValue="0" reverse="1">
        <cfvo type="percent" val="0"/>
        <cfvo type="num" val="15"/>
        <cfvo type="num" val="30"/>
      </iconSet>
    </cfRule>
  </conditionalFormatting>
  <conditionalFormatting sqref="B9">
    <cfRule type="iconSet" priority="132">
      <iconSet iconSet="3TrafficLights2" showValue="0" reverse="1">
        <cfvo type="percent" val="0"/>
        <cfvo type="num" val="15"/>
        <cfvo type="num" val="30"/>
      </iconSet>
    </cfRule>
  </conditionalFormatting>
  <conditionalFormatting sqref="B9">
    <cfRule type="iconSet" priority="131">
      <iconSet iconSet="3TrafficLights2" showValue="0" reverse="1">
        <cfvo type="percent" val="0"/>
        <cfvo type="num" val="15"/>
        <cfvo type="num" val="30"/>
      </iconSet>
    </cfRule>
  </conditionalFormatting>
  <conditionalFormatting sqref="B9">
    <cfRule type="iconSet" priority="130">
      <iconSet iconSet="3TrafficLights2" showValue="0" reverse="1">
        <cfvo type="percent" val="0"/>
        <cfvo type="num" val="15"/>
        <cfvo type="num" val="30"/>
      </iconSet>
    </cfRule>
  </conditionalFormatting>
  <conditionalFormatting sqref="B16">
    <cfRule type="iconSet" priority="127">
      <iconSet iconSet="3TrafficLights2" showValue="0" reverse="1">
        <cfvo type="percent" val="0"/>
        <cfvo type="num" val="15"/>
        <cfvo type="num" val="30"/>
      </iconSet>
    </cfRule>
  </conditionalFormatting>
  <conditionalFormatting sqref="B16">
    <cfRule type="iconSet" priority="129">
      <iconSet iconSet="3TrafficLights2" showValue="0" reverse="1">
        <cfvo type="percent" val="0"/>
        <cfvo type="num" val="15"/>
        <cfvo type="num" val="30"/>
      </iconSet>
    </cfRule>
  </conditionalFormatting>
  <conditionalFormatting sqref="B16">
    <cfRule type="iconSet" priority="128">
      <iconSet iconSet="3TrafficLights2" showValue="0" reverse="1">
        <cfvo type="percent" val="0"/>
        <cfvo type="num" val="15"/>
        <cfvo type="num" val="30"/>
      </iconSet>
    </cfRule>
  </conditionalFormatting>
  <conditionalFormatting sqref="B16">
    <cfRule type="iconSet" priority="126">
      <iconSet iconSet="3TrafficLights2" showValue="0" reverse="1">
        <cfvo type="percent" val="0"/>
        <cfvo type="num" val="15"/>
        <cfvo type="num" val="30"/>
      </iconSet>
    </cfRule>
  </conditionalFormatting>
  <conditionalFormatting sqref="B16">
    <cfRule type="iconSet" priority="125">
      <iconSet iconSet="3TrafficLights2" showValue="0" reverse="1">
        <cfvo type="percent" val="0"/>
        <cfvo type="num" val="15"/>
        <cfvo type="num" val="30"/>
      </iconSet>
    </cfRule>
  </conditionalFormatting>
  <conditionalFormatting sqref="B16">
    <cfRule type="iconSet" priority="124">
      <iconSet iconSet="3TrafficLights2" showValue="0" reverse="1">
        <cfvo type="percent" val="0"/>
        <cfvo type="num" val="15"/>
        <cfvo type="num" val="30"/>
      </iconSet>
    </cfRule>
  </conditionalFormatting>
  <conditionalFormatting sqref="B12:B13">
    <cfRule type="iconSet" priority="121">
      <iconSet iconSet="3TrafficLights2" showValue="0" reverse="1">
        <cfvo type="percent" val="0"/>
        <cfvo type="num" val="15"/>
        <cfvo type="num" val="30"/>
      </iconSet>
    </cfRule>
  </conditionalFormatting>
  <conditionalFormatting sqref="B12:B13">
    <cfRule type="iconSet" priority="123">
      <iconSet iconSet="3TrafficLights2" showValue="0" reverse="1">
        <cfvo type="percent" val="0"/>
        <cfvo type="num" val="15"/>
        <cfvo type="num" val="30"/>
      </iconSet>
    </cfRule>
  </conditionalFormatting>
  <conditionalFormatting sqref="B12:B13">
    <cfRule type="iconSet" priority="122">
      <iconSet iconSet="3TrafficLights2" showValue="0" reverse="1">
        <cfvo type="percent" val="0"/>
        <cfvo type="num" val="15"/>
        <cfvo type="num" val="30"/>
      </iconSet>
    </cfRule>
  </conditionalFormatting>
  <conditionalFormatting sqref="B12:B13">
    <cfRule type="iconSet" priority="120">
      <iconSet iconSet="3TrafficLights2" showValue="0" reverse="1">
        <cfvo type="percent" val="0"/>
        <cfvo type="num" val="15"/>
        <cfvo type="num" val="30"/>
      </iconSet>
    </cfRule>
  </conditionalFormatting>
  <conditionalFormatting sqref="B12:B13">
    <cfRule type="iconSet" priority="119">
      <iconSet iconSet="3TrafficLights2" showValue="0" reverse="1">
        <cfvo type="percent" val="0"/>
        <cfvo type="num" val="15"/>
        <cfvo type="num" val="30"/>
      </iconSet>
    </cfRule>
  </conditionalFormatting>
  <conditionalFormatting sqref="B12:B13">
    <cfRule type="iconSet" priority="118">
      <iconSet iconSet="3TrafficLights2" showValue="0" reverse="1">
        <cfvo type="percent" val="0"/>
        <cfvo type="num" val="15"/>
        <cfvo type="num" val="30"/>
      </iconSet>
    </cfRule>
  </conditionalFormatting>
  <conditionalFormatting sqref="B12:B13">
    <cfRule type="iconSet" priority="117">
      <iconSet iconSet="3TrafficLights2" showValue="0" reverse="1">
        <cfvo type="percent" val="0"/>
        <cfvo type="num" val="15"/>
        <cfvo type="num" val="30"/>
      </iconSet>
    </cfRule>
  </conditionalFormatting>
  <conditionalFormatting sqref="B12:B13">
    <cfRule type="iconSet" priority="116">
      <iconSet iconSet="3TrafficLights2" showValue="0" reverse="1">
        <cfvo type="percent" val="0"/>
        <cfvo type="num" val="15"/>
        <cfvo type="num" val="30"/>
      </iconSet>
    </cfRule>
  </conditionalFormatting>
  <conditionalFormatting sqref="B12:B13">
    <cfRule type="iconSet" priority="115">
      <iconSet iconSet="3TrafficLights2" showValue="0" reverse="1">
        <cfvo type="percent" val="0"/>
        <cfvo type="num" val="15"/>
        <cfvo type="num" val="30"/>
      </iconSet>
    </cfRule>
  </conditionalFormatting>
  <conditionalFormatting sqref="B12:B13">
    <cfRule type="iconSet" priority="114">
      <iconSet iconSet="3TrafficLights2" showValue="0" reverse="1">
        <cfvo type="percent" val="0"/>
        <cfvo type="num" val="15"/>
        <cfvo type="num" val="30"/>
      </iconSet>
    </cfRule>
  </conditionalFormatting>
  <conditionalFormatting sqref="B12:B13">
    <cfRule type="iconSet" priority="113">
      <iconSet iconSet="3TrafficLights2" showValue="0" reverse="1">
        <cfvo type="percent" val="0"/>
        <cfvo type="num" val="15"/>
        <cfvo type="num" val="30"/>
      </iconSet>
    </cfRule>
  </conditionalFormatting>
  <conditionalFormatting sqref="B12:B13">
    <cfRule type="iconSet" priority="112">
      <iconSet iconSet="3TrafficLights2" showValue="0" reverse="1">
        <cfvo type="percent" val="0"/>
        <cfvo type="num" val="15"/>
        <cfvo type="num" val="30"/>
      </iconSet>
    </cfRule>
  </conditionalFormatting>
  <conditionalFormatting sqref="B12">
    <cfRule type="iconSet" priority="111">
      <iconSet iconSet="3TrafficLights2" showValue="0" reverse="1">
        <cfvo type="percent" val="0"/>
        <cfvo type="num" val="15"/>
        <cfvo type="num" val="30"/>
      </iconSet>
    </cfRule>
  </conditionalFormatting>
  <conditionalFormatting sqref="B12">
    <cfRule type="iconSet" priority="110">
      <iconSet iconSet="3TrafficLights2" showValue="0" reverse="1">
        <cfvo type="percent" val="0"/>
        <cfvo type="num" val="15"/>
        <cfvo type="num" val="30"/>
      </iconSet>
    </cfRule>
  </conditionalFormatting>
  <conditionalFormatting sqref="B12">
    <cfRule type="iconSet" priority="109">
      <iconSet iconSet="3TrafficLights2" showValue="0" reverse="1">
        <cfvo type="percent" val="0"/>
        <cfvo type="num" val="15"/>
        <cfvo type="num" val="30"/>
      </iconSet>
    </cfRule>
  </conditionalFormatting>
  <conditionalFormatting sqref="B12">
    <cfRule type="iconSet" priority="108">
      <iconSet iconSet="3TrafficLights2" showValue="0" reverse="1">
        <cfvo type="percent" val="0"/>
        <cfvo type="num" val="15"/>
        <cfvo type="num" val="30"/>
      </iconSet>
    </cfRule>
  </conditionalFormatting>
  <conditionalFormatting sqref="B12">
    <cfRule type="iconSet" priority="107">
      <iconSet iconSet="3TrafficLights2" showValue="0" reverse="1">
        <cfvo type="percent" val="0"/>
        <cfvo type="num" val="15"/>
        <cfvo type="num" val="30"/>
      </iconSet>
    </cfRule>
  </conditionalFormatting>
  <conditionalFormatting sqref="B12">
    <cfRule type="iconSet" priority="106">
      <iconSet iconSet="3TrafficLights2" showValue="0" reverse="1">
        <cfvo type="percent" val="0"/>
        <cfvo type="num" val="15"/>
        <cfvo type="num" val="30"/>
      </iconSet>
    </cfRule>
  </conditionalFormatting>
  <conditionalFormatting sqref="B12">
    <cfRule type="iconSet" priority="105">
      <iconSet iconSet="3TrafficLights2" showValue="0" reverse="1">
        <cfvo type="percent" val="0"/>
        <cfvo type="num" val="15"/>
        <cfvo type="num" val="30"/>
      </iconSet>
    </cfRule>
  </conditionalFormatting>
  <conditionalFormatting sqref="B12">
    <cfRule type="iconSet" priority="104">
      <iconSet iconSet="3TrafficLights2" showValue="0" reverse="1">
        <cfvo type="percent" val="0"/>
        <cfvo type="num" val="15"/>
        <cfvo type="num" val="30"/>
      </iconSet>
    </cfRule>
  </conditionalFormatting>
  <conditionalFormatting sqref="B12">
    <cfRule type="iconSet" priority="103">
      <iconSet iconSet="3TrafficLights2" showValue="0" reverse="1">
        <cfvo type="percent" val="0"/>
        <cfvo type="num" val="15"/>
        <cfvo type="num" val="30"/>
      </iconSet>
    </cfRule>
  </conditionalFormatting>
  <conditionalFormatting sqref="B12">
    <cfRule type="iconSet" priority="102">
      <iconSet iconSet="3TrafficLights2" showValue="0" reverse="1">
        <cfvo type="percent" val="0"/>
        <cfvo type="num" val="15"/>
        <cfvo type="num" val="30"/>
      </iconSet>
    </cfRule>
  </conditionalFormatting>
  <conditionalFormatting sqref="B12">
    <cfRule type="iconSet" priority="101">
      <iconSet iconSet="3TrafficLights2" showValue="0" reverse="1">
        <cfvo type="percent" val="0"/>
        <cfvo type="num" val="15"/>
        <cfvo type="num" val="30"/>
      </iconSet>
    </cfRule>
  </conditionalFormatting>
  <conditionalFormatting sqref="B12">
    <cfRule type="iconSet" priority="100">
      <iconSet iconSet="3TrafficLights2" showValue="0" reverse="1">
        <cfvo type="percent" val="0"/>
        <cfvo type="num" val="15"/>
        <cfvo type="num" val="30"/>
      </iconSet>
    </cfRule>
  </conditionalFormatting>
  <conditionalFormatting sqref="B10:B11">
    <cfRule type="iconSet" priority="28">
      <iconSet iconSet="3TrafficLights2" showValue="0" reverse="1">
        <cfvo type="percent" val="0"/>
        <cfvo type="num" val="15"/>
        <cfvo type="num" val="30"/>
      </iconSet>
    </cfRule>
  </conditionalFormatting>
  <conditionalFormatting sqref="B10:B11">
    <cfRule type="iconSet" priority="30">
      <iconSet iconSet="3TrafficLights2" showValue="0" reverse="1">
        <cfvo type="percent" val="0"/>
        <cfvo type="num" val="15"/>
        <cfvo type="num" val="30"/>
      </iconSet>
    </cfRule>
  </conditionalFormatting>
  <conditionalFormatting sqref="B10:B11">
    <cfRule type="iconSet" priority="29">
      <iconSet iconSet="3TrafficLights2" showValue="0" reverse="1">
        <cfvo type="percent" val="0"/>
        <cfvo type="num" val="15"/>
        <cfvo type="num" val="30"/>
      </iconSet>
    </cfRule>
  </conditionalFormatting>
  <conditionalFormatting sqref="B10:B11">
    <cfRule type="iconSet" priority="27">
      <iconSet iconSet="3TrafficLights2" showValue="0" reverse="1">
        <cfvo type="percent" val="0"/>
        <cfvo type="num" val="15"/>
        <cfvo type="num" val="30"/>
      </iconSet>
    </cfRule>
  </conditionalFormatting>
  <conditionalFormatting sqref="B10:B11">
    <cfRule type="iconSet" priority="26">
      <iconSet iconSet="3TrafficLights2" showValue="0" reverse="1">
        <cfvo type="percent" val="0"/>
        <cfvo type="num" val="15"/>
        <cfvo type="num" val="30"/>
      </iconSet>
    </cfRule>
  </conditionalFormatting>
  <conditionalFormatting sqref="B10:B11">
    <cfRule type="iconSet" priority="25">
      <iconSet iconSet="3TrafficLights2" showValue="0" reverse="1">
        <cfvo type="percent" val="0"/>
        <cfvo type="num" val="15"/>
        <cfvo type="num" val="30"/>
      </iconSet>
    </cfRule>
  </conditionalFormatting>
  <conditionalFormatting sqref="B10:B11">
    <cfRule type="iconSet" priority="24">
      <iconSet iconSet="3TrafficLights2" showValue="0" reverse="1">
        <cfvo type="percent" val="0"/>
        <cfvo type="num" val="15"/>
        <cfvo type="num" val="30"/>
      </iconSet>
    </cfRule>
  </conditionalFormatting>
  <conditionalFormatting sqref="B10:B11">
    <cfRule type="iconSet" priority="23">
      <iconSet iconSet="3TrafficLights2" showValue="0" reverse="1">
        <cfvo type="percent" val="0"/>
        <cfvo type="num" val="15"/>
        <cfvo type="num" val="30"/>
      </iconSet>
    </cfRule>
  </conditionalFormatting>
  <conditionalFormatting sqref="B10:B11">
    <cfRule type="iconSet" priority="22">
      <iconSet iconSet="3TrafficLights2" showValue="0" reverse="1">
        <cfvo type="percent" val="0"/>
        <cfvo type="num" val="15"/>
        <cfvo type="num" val="30"/>
      </iconSet>
    </cfRule>
  </conditionalFormatting>
  <conditionalFormatting sqref="B10:B11">
    <cfRule type="iconSet" priority="21">
      <iconSet iconSet="3TrafficLights2" showValue="0" reverse="1">
        <cfvo type="percent" val="0"/>
        <cfvo type="num" val="15"/>
        <cfvo type="num" val="30"/>
      </iconSet>
    </cfRule>
  </conditionalFormatting>
  <conditionalFormatting sqref="B10:B11">
    <cfRule type="iconSet" priority="20">
      <iconSet iconSet="3TrafficLights2" showValue="0" reverse="1">
        <cfvo type="percent" val="0"/>
        <cfvo type="num" val="15"/>
        <cfvo type="num" val="30"/>
      </iconSet>
    </cfRule>
  </conditionalFormatting>
  <conditionalFormatting sqref="B10:B11">
    <cfRule type="iconSet" priority="19">
      <iconSet iconSet="3TrafficLights2" showValue="0" reverse="1">
        <cfvo type="percent" val="0"/>
        <cfvo type="num" val="15"/>
        <cfvo type="num" val="30"/>
      </iconSet>
    </cfRule>
  </conditionalFormatting>
  <conditionalFormatting sqref="B10">
    <cfRule type="iconSet" priority="18">
      <iconSet iconSet="3TrafficLights2" showValue="0" reverse="1">
        <cfvo type="percent" val="0"/>
        <cfvo type="num" val="15"/>
        <cfvo type="num" val="30"/>
      </iconSet>
    </cfRule>
  </conditionalFormatting>
  <conditionalFormatting sqref="B10">
    <cfRule type="iconSet" priority="17">
      <iconSet iconSet="3TrafficLights2" showValue="0" reverse="1">
        <cfvo type="percent" val="0"/>
        <cfvo type="num" val="15"/>
        <cfvo type="num" val="30"/>
      </iconSet>
    </cfRule>
  </conditionalFormatting>
  <conditionalFormatting sqref="B10">
    <cfRule type="iconSet" priority="16">
      <iconSet iconSet="3TrafficLights2" showValue="0" reverse="1">
        <cfvo type="percent" val="0"/>
        <cfvo type="num" val="15"/>
        <cfvo type="num" val="30"/>
      </iconSet>
    </cfRule>
  </conditionalFormatting>
  <conditionalFormatting sqref="B10">
    <cfRule type="iconSet" priority="15">
      <iconSet iconSet="3TrafficLights2" showValue="0" reverse="1">
        <cfvo type="percent" val="0"/>
        <cfvo type="num" val="15"/>
        <cfvo type="num" val="30"/>
      </iconSet>
    </cfRule>
  </conditionalFormatting>
  <conditionalFormatting sqref="B10">
    <cfRule type="iconSet" priority="14">
      <iconSet iconSet="3TrafficLights2" showValue="0" reverse="1">
        <cfvo type="percent" val="0"/>
        <cfvo type="num" val="15"/>
        <cfvo type="num" val="30"/>
      </iconSet>
    </cfRule>
  </conditionalFormatting>
  <conditionalFormatting sqref="B10">
    <cfRule type="iconSet" priority="13">
      <iconSet iconSet="3TrafficLights2" showValue="0" reverse="1">
        <cfvo type="percent" val="0"/>
        <cfvo type="num" val="15"/>
        <cfvo type="num" val="30"/>
      </iconSet>
    </cfRule>
  </conditionalFormatting>
  <conditionalFormatting sqref="B10">
    <cfRule type="iconSet" priority="12">
      <iconSet iconSet="3TrafficLights2" showValue="0" reverse="1">
        <cfvo type="percent" val="0"/>
        <cfvo type="num" val="15"/>
        <cfvo type="num" val="30"/>
      </iconSet>
    </cfRule>
  </conditionalFormatting>
  <conditionalFormatting sqref="B10">
    <cfRule type="iconSet" priority="11">
      <iconSet iconSet="3TrafficLights2" showValue="0" reverse="1">
        <cfvo type="percent" val="0"/>
        <cfvo type="num" val="15"/>
        <cfvo type="num" val="30"/>
      </iconSet>
    </cfRule>
  </conditionalFormatting>
  <conditionalFormatting sqref="B10">
    <cfRule type="iconSet" priority="9">
      <iconSet iconSet="3TrafficLights2" showValue="0" reverse="1">
        <cfvo type="percent" val="0"/>
        <cfvo type="num" val="15"/>
        <cfvo type="num" val="30"/>
      </iconSet>
    </cfRule>
  </conditionalFormatting>
  <conditionalFormatting sqref="B10">
    <cfRule type="iconSet" priority="8">
      <iconSet iconSet="3TrafficLights2" showValue="0" reverse="1">
        <cfvo type="percent" val="0"/>
        <cfvo type="num" val="15"/>
        <cfvo type="num" val="30"/>
      </iconSet>
    </cfRule>
  </conditionalFormatting>
  <conditionalFormatting sqref="B10">
    <cfRule type="iconSet" priority="7">
      <iconSet iconSet="3TrafficLights2" showValue="0" reverse="1">
        <cfvo type="percent" val="0"/>
        <cfvo type="num" val="15"/>
        <cfvo type="num" val="30"/>
      </iconSet>
    </cfRule>
  </conditionalFormatting>
  <conditionalFormatting sqref="B10">
    <cfRule type="iconSet" priority="6">
      <iconSet iconSet="3TrafficLights2" showValue="0" reverse="1">
        <cfvo type="percent" val="0"/>
        <cfvo type="num" val="15"/>
        <cfvo type="num" val="30"/>
      </iconSet>
    </cfRule>
  </conditionalFormatting>
  <conditionalFormatting sqref="B10:B11">
    <cfRule type="iconSet" priority="99">
      <iconSet iconSet="3TrafficLights2" showValue="0" reverse="1">
        <cfvo type="percent" val="0"/>
        <cfvo type="num" val="15"/>
        <cfvo type="num" val="30"/>
      </iconSet>
    </cfRule>
  </conditionalFormatting>
  <conditionalFormatting sqref="B11">
    <cfRule type="iconSet" priority="97">
      <iconSet iconSet="3TrafficLights2" showValue="0" reverse="1">
        <cfvo type="percent" val="0"/>
        <cfvo type="num" val="15"/>
        <cfvo type="num" val="30"/>
      </iconSet>
    </cfRule>
  </conditionalFormatting>
  <conditionalFormatting sqref="B11">
    <cfRule type="iconSet" priority="88">
      <iconSet iconSet="3TrafficLights2" showValue="0" reverse="1">
        <cfvo type="percent" val="0"/>
        <cfvo type="num" val="15"/>
        <cfvo type="num" val="30"/>
      </iconSet>
    </cfRule>
  </conditionalFormatting>
  <conditionalFormatting sqref="B11">
    <cfRule type="iconSet" priority="83">
      <iconSet iconSet="3TrafficLights2" showValue="0" reverse="1">
        <cfvo type="percent" val="0"/>
        <cfvo type="num" val="15"/>
        <cfvo type="num" val="30"/>
      </iconSet>
    </cfRule>
  </conditionalFormatting>
  <conditionalFormatting sqref="B11">
    <cfRule type="iconSet" priority="82">
      <iconSet iconSet="3TrafficLights2" showValue="0" reverse="1">
        <cfvo type="percent" val="0"/>
        <cfvo type="num" val="15"/>
        <cfvo type="num" val="30"/>
      </iconSet>
    </cfRule>
  </conditionalFormatting>
  <conditionalFormatting sqref="B11">
    <cfRule type="iconSet" priority="81">
      <iconSet iconSet="3TrafficLights2" showValue="0" reverse="1">
        <cfvo type="percent" val="0"/>
        <cfvo type="num" val="15"/>
        <cfvo type="num" val="30"/>
      </iconSet>
    </cfRule>
  </conditionalFormatting>
  <conditionalFormatting sqref="B11">
    <cfRule type="iconSet" priority="80">
      <iconSet iconSet="3TrafficLights2" showValue="0" reverse="1">
        <cfvo type="percent" val="0"/>
        <cfvo type="num" val="15"/>
        <cfvo type="num" val="30"/>
      </iconSet>
    </cfRule>
  </conditionalFormatting>
  <conditionalFormatting sqref="B11">
    <cfRule type="iconSet" priority="79">
      <iconSet iconSet="3TrafficLights2" showValue="0" reverse="1">
        <cfvo type="percent" val="0"/>
        <cfvo type="num" val="15"/>
        <cfvo type="num" val="30"/>
      </iconSet>
    </cfRule>
  </conditionalFormatting>
  <conditionalFormatting sqref="B10:B11">
    <cfRule type="iconSet" priority="78">
      <iconSet iconSet="3TrafficLights2" showValue="0" reverse="1">
        <cfvo type="percent" val="0"/>
        <cfvo type="num" val="15"/>
        <cfvo type="num" val="30"/>
      </iconSet>
    </cfRule>
  </conditionalFormatting>
  <conditionalFormatting sqref="B10:B11">
    <cfRule type="iconSet" priority="77">
      <iconSet iconSet="3TrafficLights2" showValue="0" reverse="1">
        <cfvo type="percent" val="0"/>
        <cfvo type="num" val="15"/>
        <cfvo type="num" val="30"/>
      </iconSet>
    </cfRule>
  </conditionalFormatting>
  <conditionalFormatting sqref="B10:B11">
    <cfRule type="iconSet" priority="76">
      <iconSet iconSet="3TrafficLights2" showValue="0" reverse="1">
        <cfvo type="percent" val="0"/>
        <cfvo type="num" val="15"/>
        <cfvo type="num" val="30"/>
      </iconSet>
    </cfRule>
  </conditionalFormatting>
  <conditionalFormatting sqref="B10:B11">
    <cfRule type="iconSet" priority="75">
      <iconSet iconSet="3TrafficLights2" showValue="0" reverse="1">
        <cfvo type="percent" val="0"/>
        <cfvo type="num" val="15"/>
        <cfvo type="num" val="30"/>
      </iconSet>
    </cfRule>
  </conditionalFormatting>
  <conditionalFormatting sqref="B10:B11">
    <cfRule type="iconSet" priority="74">
      <iconSet iconSet="3TrafficLights2" showValue="0" reverse="1">
        <cfvo type="percent" val="0"/>
        <cfvo type="num" val="15"/>
        <cfvo type="num" val="30"/>
      </iconSet>
    </cfRule>
  </conditionalFormatting>
  <conditionalFormatting sqref="B10:B11">
    <cfRule type="iconSet" priority="73">
      <iconSet iconSet="3TrafficLights2" showValue="0" reverse="1">
        <cfvo type="percent" val="0"/>
        <cfvo type="num" val="15"/>
        <cfvo type="num" val="30"/>
      </iconSet>
    </cfRule>
  </conditionalFormatting>
  <conditionalFormatting sqref="B10:B11">
    <cfRule type="iconSet" priority="72">
      <iconSet iconSet="3TrafficLights2" showValue="0" reverse="1">
        <cfvo type="percent" val="0"/>
        <cfvo type="num" val="15"/>
        <cfvo type="num" val="30"/>
      </iconSet>
    </cfRule>
  </conditionalFormatting>
  <conditionalFormatting sqref="B10:B11">
    <cfRule type="iconSet" priority="71">
      <iconSet iconSet="3TrafficLights2" showValue="0" reverse="1">
        <cfvo type="percent" val="0"/>
        <cfvo type="num" val="15"/>
        <cfvo type="num" val="30"/>
      </iconSet>
    </cfRule>
  </conditionalFormatting>
  <conditionalFormatting sqref="B10:B11">
    <cfRule type="iconSet" priority="70">
      <iconSet iconSet="3TrafficLights2" showValue="0" reverse="1">
        <cfvo type="percent" val="0"/>
        <cfvo type="num" val="15"/>
        <cfvo type="num" val="30"/>
      </iconSet>
    </cfRule>
  </conditionalFormatting>
  <conditionalFormatting sqref="B10:B11">
    <cfRule type="iconSet" priority="69">
      <iconSet iconSet="3TrafficLights2" showValue="0" reverse="1">
        <cfvo type="percent" val="0"/>
        <cfvo type="num" val="15"/>
        <cfvo type="num" val="30"/>
      </iconSet>
    </cfRule>
  </conditionalFormatting>
  <conditionalFormatting sqref="B10:B11">
    <cfRule type="iconSet" priority="68">
      <iconSet iconSet="3TrafficLights2" showValue="0" reverse="1">
        <cfvo type="percent" val="0"/>
        <cfvo type="num" val="15"/>
        <cfvo type="num" val="30"/>
      </iconSet>
    </cfRule>
  </conditionalFormatting>
  <conditionalFormatting sqref="B10:B11">
    <cfRule type="iconSet" priority="67">
      <iconSet iconSet="3TrafficLights2" showValue="0" reverse="1">
        <cfvo type="percent" val="0"/>
        <cfvo type="num" val="15"/>
        <cfvo type="num" val="30"/>
      </iconSet>
    </cfRule>
  </conditionalFormatting>
  <conditionalFormatting sqref="B10">
    <cfRule type="iconSet" priority="66">
      <iconSet iconSet="3TrafficLights2" showValue="0" reverse="1">
        <cfvo type="percent" val="0"/>
        <cfvo type="num" val="15"/>
        <cfvo type="num" val="30"/>
      </iconSet>
    </cfRule>
  </conditionalFormatting>
  <conditionalFormatting sqref="B10">
    <cfRule type="iconSet" priority="65">
      <iconSet iconSet="3TrafficLights2" showValue="0" reverse="1">
        <cfvo type="percent" val="0"/>
        <cfvo type="num" val="15"/>
        <cfvo type="num" val="30"/>
      </iconSet>
    </cfRule>
  </conditionalFormatting>
  <conditionalFormatting sqref="B10">
    <cfRule type="iconSet" priority="64">
      <iconSet iconSet="3TrafficLights2" showValue="0" reverse="1">
        <cfvo type="percent" val="0"/>
        <cfvo type="num" val="15"/>
        <cfvo type="num" val="30"/>
      </iconSet>
    </cfRule>
  </conditionalFormatting>
  <conditionalFormatting sqref="B10">
    <cfRule type="iconSet" priority="63">
      <iconSet iconSet="3TrafficLights2" showValue="0" reverse="1">
        <cfvo type="percent" val="0"/>
        <cfvo type="num" val="15"/>
        <cfvo type="num" val="30"/>
      </iconSet>
    </cfRule>
  </conditionalFormatting>
  <conditionalFormatting sqref="B10">
    <cfRule type="iconSet" priority="62">
      <iconSet iconSet="3TrafficLights2" showValue="0" reverse="1">
        <cfvo type="percent" val="0"/>
        <cfvo type="num" val="15"/>
        <cfvo type="num" val="30"/>
      </iconSet>
    </cfRule>
  </conditionalFormatting>
  <conditionalFormatting sqref="B10">
    <cfRule type="iconSet" priority="61">
      <iconSet iconSet="3TrafficLights2" showValue="0" reverse="1">
        <cfvo type="percent" val="0"/>
        <cfvo type="num" val="15"/>
        <cfvo type="num" val="30"/>
      </iconSet>
    </cfRule>
  </conditionalFormatting>
  <conditionalFormatting sqref="B10">
    <cfRule type="iconSet" priority="60">
      <iconSet iconSet="3TrafficLights2" showValue="0" reverse="1">
        <cfvo type="percent" val="0"/>
        <cfvo type="num" val="15"/>
        <cfvo type="num" val="30"/>
      </iconSet>
    </cfRule>
  </conditionalFormatting>
  <conditionalFormatting sqref="B10">
    <cfRule type="iconSet" priority="59">
      <iconSet iconSet="3TrafficLights2" showValue="0" reverse="1">
        <cfvo type="percent" val="0"/>
        <cfvo type="num" val="15"/>
        <cfvo type="num" val="30"/>
      </iconSet>
    </cfRule>
  </conditionalFormatting>
  <conditionalFormatting sqref="B10">
    <cfRule type="iconSet" priority="57">
      <iconSet iconSet="3TrafficLights2" showValue="0" reverse="1">
        <cfvo type="percent" val="0"/>
        <cfvo type="num" val="15"/>
        <cfvo type="num" val="30"/>
      </iconSet>
    </cfRule>
  </conditionalFormatting>
  <conditionalFormatting sqref="B10">
    <cfRule type="iconSet" priority="56">
      <iconSet iconSet="3TrafficLights2" showValue="0" reverse="1">
        <cfvo type="percent" val="0"/>
        <cfvo type="num" val="15"/>
        <cfvo type="num" val="30"/>
      </iconSet>
    </cfRule>
  </conditionalFormatting>
  <conditionalFormatting sqref="B10">
    <cfRule type="iconSet" priority="55">
      <iconSet iconSet="3TrafficLights2" showValue="0" reverse="1">
        <cfvo type="percent" val="0"/>
        <cfvo type="num" val="15"/>
        <cfvo type="num" val="30"/>
      </iconSet>
    </cfRule>
  </conditionalFormatting>
  <conditionalFormatting sqref="B10">
    <cfRule type="iconSet" priority="54">
      <iconSet iconSet="3TrafficLights2" showValue="0" reverse="1">
        <cfvo type="percent" val="0"/>
        <cfvo type="num" val="15"/>
        <cfvo type="num" val="30"/>
      </iconSet>
    </cfRule>
  </conditionalFormatting>
  <conditionalFormatting sqref="B10">
    <cfRule type="iconSet" priority="48">
      <iconSet iconSet="3TrafficLights2" showValue="0" reverse="1">
        <cfvo type="percent" val="0"/>
        <cfvo type="num" val="15"/>
        <cfvo type="num" val="30"/>
      </iconSet>
    </cfRule>
  </conditionalFormatting>
  <conditionalFormatting sqref="B10">
    <cfRule type="iconSet" priority="47">
      <iconSet iconSet="3TrafficLights2" showValue="0" reverse="1">
        <cfvo type="percent" val="0"/>
        <cfvo type="num" val="15"/>
        <cfvo type="num" val="30"/>
      </iconSet>
    </cfRule>
  </conditionalFormatting>
  <conditionalFormatting sqref="B10">
    <cfRule type="iconSet" priority="46">
      <iconSet iconSet="3TrafficLights2" showValue="0" reverse="1">
        <cfvo type="percent" val="0"/>
        <cfvo type="num" val="15"/>
        <cfvo type="num" val="30"/>
      </iconSet>
    </cfRule>
  </conditionalFormatting>
  <conditionalFormatting sqref="B10">
    <cfRule type="iconSet" priority="45">
      <iconSet iconSet="3TrafficLights2" showValue="0" reverse="1">
        <cfvo type="percent" val="0"/>
        <cfvo type="num" val="15"/>
        <cfvo type="num" val="30"/>
      </iconSet>
    </cfRule>
  </conditionalFormatting>
  <conditionalFormatting sqref="B10">
    <cfRule type="iconSet" priority="44">
      <iconSet iconSet="3TrafficLights2" showValue="0" reverse="1">
        <cfvo type="percent" val="0"/>
        <cfvo type="num" val="15"/>
        <cfvo type="num" val="30"/>
      </iconSet>
    </cfRule>
  </conditionalFormatting>
  <conditionalFormatting sqref="B10">
    <cfRule type="iconSet" priority="43">
      <iconSet iconSet="3TrafficLights2" showValue="0" reverse="1">
        <cfvo type="percent" val="0"/>
        <cfvo type="num" val="15"/>
        <cfvo type="num" val="30"/>
      </iconSet>
    </cfRule>
  </conditionalFormatting>
  <conditionalFormatting sqref="B10">
    <cfRule type="iconSet" priority="42">
      <iconSet iconSet="3TrafficLights2" showValue="0" reverse="1">
        <cfvo type="percent" val="0"/>
        <cfvo type="num" val="15"/>
        <cfvo type="num" val="30"/>
      </iconSet>
    </cfRule>
  </conditionalFormatting>
  <conditionalFormatting sqref="B10">
    <cfRule type="iconSet" priority="41">
      <iconSet iconSet="3TrafficLights2" showValue="0" reverse="1">
        <cfvo type="percent" val="0"/>
        <cfvo type="num" val="15"/>
        <cfvo type="num" val="30"/>
      </iconSet>
    </cfRule>
  </conditionalFormatting>
  <conditionalFormatting sqref="B10">
    <cfRule type="iconSet" priority="39">
      <iconSet iconSet="3TrafficLights2" showValue="0" reverse="1">
        <cfvo type="percent" val="0"/>
        <cfvo type="num" val="15"/>
        <cfvo type="num" val="30"/>
      </iconSet>
    </cfRule>
  </conditionalFormatting>
  <conditionalFormatting sqref="B10">
    <cfRule type="iconSet" priority="38">
      <iconSet iconSet="3TrafficLights2" showValue="0" reverse="1">
        <cfvo type="percent" val="0"/>
        <cfvo type="num" val="15"/>
        <cfvo type="num" val="30"/>
      </iconSet>
    </cfRule>
  </conditionalFormatting>
  <conditionalFormatting sqref="B10">
    <cfRule type="iconSet" priority="37">
      <iconSet iconSet="3TrafficLights2" showValue="0" reverse="1">
        <cfvo type="percent" val="0"/>
        <cfvo type="num" val="15"/>
        <cfvo type="num" val="30"/>
      </iconSet>
    </cfRule>
  </conditionalFormatting>
  <conditionalFormatting sqref="B10">
    <cfRule type="iconSet" priority="36">
      <iconSet iconSet="3TrafficLights2" showValue="0" reverse="1">
        <cfvo type="percent" val="0"/>
        <cfvo type="num" val="15"/>
        <cfvo type="num" val="30"/>
      </iconSet>
    </cfRule>
  </conditionalFormatting>
  <hyperlinks>
    <hyperlink ref="A1" location="China!Print_Area" display="Back"/>
  </hyperlinks>
  <printOptions horizontalCentered="1"/>
  <pageMargins left="0.74803149606299202" right="0.74803149606299202" top="0.98425196850393704" bottom="0.98425196850393704" header="0.511811023622047" footer="0.511811023622047"/>
  <pageSetup paperSize="9" scale="42" orientation="portrait" cellComments="asDisplayed" r:id="rId1"/>
  <headerFooter alignWithMargins="0">
    <oddHeader>&amp;C&amp;F/&amp;A&amp;R
&amp;T  &amp;D</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9"/>
  <sheetViews>
    <sheetView showGridLines="0" zoomScale="85" zoomScaleNormal="85" workbookViewId="0">
      <pane ySplit="1" topLeftCell="A2" activePane="bottomLeft" state="frozen"/>
      <selection activeCell="F39" sqref="F39"/>
      <selection pane="bottomLeft"/>
    </sheetView>
  </sheetViews>
  <sheetFormatPr defaultRowHeight="15.75" customHeight="1"/>
  <cols>
    <col min="1" max="1" width="8.25" style="1014" bestFit="1" customWidth="1"/>
    <col min="2" max="2" width="9.25" style="1014" customWidth="1"/>
    <col min="3" max="3" width="9.375" style="1015" customWidth="1"/>
    <col min="4" max="4" width="32.25" style="1015" customWidth="1"/>
    <col min="5" max="5" width="37.25" style="1015" customWidth="1"/>
    <col min="6" max="6" width="42.75" style="1016" customWidth="1"/>
    <col min="7" max="7" width="11.25" style="1017" customWidth="1"/>
    <col min="8" max="8" width="9.375" style="1018" customWidth="1"/>
    <col min="9" max="9" width="7.125" style="1018" customWidth="1"/>
    <col min="10" max="13" width="8" style="1015" customWidth="1"/>
    <col min="14" max="14" width="11.375" style="1015" customWidth="1"/>
    <col min="15" max="256" width="9" style="1015"/>
    <col min="257" max="257" width="8.25" style="1015" bestFit="1" customWidth="1"/>
    <col min="258" max="258" width="9.25" style="1015" customWidth="1"/>
    <col min="259" max="259" width="9.375" style="1015" customWidth="1"/>
    <col min="260" max="260" width="32.25" style="1015" customWidth="1"/>
    <col min="261" max="261" width="37.25" style="1015" customWidth="1"/>
    <col min="262" max="262" width="42.75" style="1015" customWidth="1"/>
    <col min="263" max="263" width="11.25" style="1015" customWidth="1"/>
    <col min="264" max="264" width="9.375" style="1015" customWidth="1"/>
    <col min="265" max="265" width="7.125" style="1015" customWidth="1"/>
    <col min="266" max="269" width="8" style="1015" customWidth="1"/>
    <col min="270" max="270" width="11.375" style="1015" customWidth="1"/>
    <col min="271" max="512" width="9" style="1015"/>
    <col min="513" max="513" width="8.25" style="1015" bestFit="1" customWidth="1"/>
    <col min="514" max="514" width="9.25" style="1015" customWidth="1"/>
    <col min="515" max="515" width="9.375" style="1015" customWidth="1"/>
    <col min="516" max="516" width="32.25" style="1015" customWidth="1"/>
    <col min="517" max="517" width="37.25" style="1015" customWidth="1"/>
    <col min="518" max="518" width="42.75" style="1015" customWidth="1"/>
    <col min="519" max="519" width="11.25" style="1015" customWidth="1"/>
    <col min="520" max="520" width="9.375" style="1015" customWidth="1"/>
    <col min="521" max="521" width="7.125" style="1015" customWidth="1"/>
    <col min="522" max="525" width="8" style="1015" customWidth="1"/>
    <col min="526" max="526" width="11.375" style="1015" customWidth="1"/>
    <col min="527" max="768" width="9" style="1015"/>
    <col min="769" max="769" width="8.25" style="1015" bestFit="1" customWidth="1"/>
    <col min="770" max="770" width="9.25" style="1015" customWidth="1"/>
    <col min="771" max="771" width="9.375" style="1015" customWidth="1"/>
    <col min="772" max="772" width="32.25" style="1015" customWidth="1"/>
    <col min="773" max="773" width="37.25" style="1015" customWidth="1"/>
    <col min="774" max="774" width="42.75" style="1015" customWidth="1"/>
    <col min="775" max="775" width="11.25" style="1015" customWidth="1"/>
    <col min="776" max="776" width="9.375" style="1015" customWidth="1"/>
    <col min="777" max="777" width="7.125" style="1015" customWidth="1"/>
    <col min="778" max="781" width="8" style="1015" customWidth="1"/>
    <col min="782" max="782" width="11.375" style="1015" customWidth="1"/>
    <col min="783" max="1024" width="9" style="1015"/>
    <col min="1025" max="1025" width="8.25" style="1015" bestFit="1" customWidth="1"/>
    <col min="1026" max="1026" width="9.25" style="1015" customWidth="1"/>
    <col min="1027" max="1027" width="9.375" style="1015" customWidth="1"/>
    <col min="1028" max="1028" width="32.25" style="1015" customWidth="1"/>
    <col min="1029" max="1029" width="37.25" style="1015" customWidth="1"/>
    <col min="1030" max="1030" width="42.75" style="1015" customWidth="1"/>
    <col min="1031" max="1031" width="11.25" style="1015" customWidth="1"/>
    <col min="1032" max="1032" width="9.375" style="1015" customWidth="1"/>
    <col min="1033" max="1033" width="7.125" style="1015" customWidth="1"/>
    <col min="1034" max="1037" width="8" style="1015" customWidth="1"/>
    <col min="1038" max="1038" width="11.375" style="1015" customWidth="1"/>
    <col min="1039" max="1280" width="9" style="1015"/>
    <col min="1281" max="1281" width="8.25" style="1015" bestFit="1" customWidth="1"/>
    <col min="1282" max="1282" width="9.25" style="1015" customWidth="1"/>
    <col min="1283" max="1283" width="9.375" style="1015" customWidth="1"/>
    <col min="1284" max="1284" width="32.25" style="1015" customWidth="1"/>
    <col min="1285" max="1285" width="37.25" style="1015" customWidth="1"/>
    <col min="1286" max="1286" width="42.75" style="1015" customWidth="1"/>
    <col min="1287" max="1287" width="11.25" style="1015" customWidth="1"/>
    <col min="1288" max="1288" width="9.375" style="1015" customWidth="1"/>
    <col min="1289" max="1289" width="7.125" style="1015" customWidth="1"/>
    <col min="1290" max="1293" width="8" style="1015" customWidth="1"/>
    <col min="1294" max="1294" width="11.375" style="1015" customWidth="1"/>
    <col min="1295" max="1536" width="9" style="1015"/>
    <col min="1537" max="1537" width="8.25" style="1015" bestFit="1" customWidth="1"/>
    <col min="1538" max="1538" width="9.25" style="1015" customWidth="1"/>
    <col min="1539" max="1539" width="9.375" style="1015" customWidth="1"/>
    <col min="1540" max="1540" width="32.25" style="1015" customWidth="1"/>
    <col min="1541" max="1541" width="37.25" style="1015" customWidth="1"/>
    <col min="1542" max="1542" width="42.75" style="1015" customWidth="1"/>
    <col min="1543" max="1543" width="11.25" style="1015" customWidth="1"/>
    <col min="1544" max="1544" width="9.375" style="1015" customWidth="1"/>
    <col min="1545" max="1545" width="7.125" style="1015" customWidth="1"/>
    <col min="1546" max="1549" width="8" style="1015" customWidth="1"/>
    <col min="1550" max="1550" width="11.375" style="1015" customWidth="1"/>
    <col min="1551" max="1792" width="9" style="1015"/>
    <col min="1793" max="1793" width="8.25" style="1015" bestFit="1" customWidth="1"/>
    <col min="1794" max="1794" width="9.25" style="1015" customWidth="1"/>
    <col min="1795" max="1795" width="9.375" style="1015" customWidth="1"/>
    <col min="1796" max="1796" width="32.25" style="1015" customWidth="1"/>
    <col min="1797" max="1797" width="37.25" style="1015" customWidth="1"/>
    <col min="1798" max="1798" width="42.75" style="1015" customWidth="1"/>
    <col min="1799" max="1799" width="11.25" style="1015" customWidth="1"/>
    <col min="1800" max="1800" width="9.375" style="1015" customWidth="1"/>
    <col min="1801" max="1801" width="7.125" style="1015" customWidth="1"/>
    <col min="1802" max="1805" width="8" style="1015" customWidth="1"/>
    <col min="1806" max="1806" width="11.375" style="1015" customWidth="1"/>
    <col min="1807" max="2048" width="9" style="1015"/>
    <col min="2049" max="2049" width="8.25" style="1015" bestFit="1" customWidth="1"/>
    <col min="2050" max="2050" width="9.25" style="1015" customWidth="1"/>
    <col min="2051" max="2051" width="9.375" style="1015" customWidth="1"/>
    <col min="2052" max="2052" width="32.25" style="1015" customWidth="1"/>
    <col min="2053" max="2053" width="37.25" style="1015" customWidth="1"/>
    <col min="2054" max="2054" width="42.75" style="1015" customWidth="1"/>
    <col min="2055" max="2055" width="11.25" style="1015" customWidth="1"/>
    <col min="2056" max="2056" width="9.375" style="1015" customWidth="1"/>
    <col min="2057" max="2057" width="7.125" style="1015" customWidth="1"/>
    <col min="2058" max="2061" width="8" style="1015" customWidth="1"/>
    <col min="2062" max="2062" width="11.375" style="1015" customWidth="1"/>
    <col min="2063" max="2304" width="9" style="1015"/>
    <col min="2305" max="2305" width="8.25" style="1015" bestFit="1" customWidth="1"/>
    <col min="2306" max="2306" width="9.25" style="1015" customWidth="1"/>
    <col min="2307" max="2307" width="9.375" style="1015" customWidth="1"/>
    <col min="2308" max="2308" width="32.25" style="1015" customWidth="1"/>
    <col min="2309" max="2309" width="37.25" style="1015" customWidth="1"/>
    <col min="2310" max="2310" width="42.75" style="1015" customWidth="1"/>
    <col min="2311" max="2311" width="11.25" style="1015" customWidth="1"/>
    <col min="2312" max="2312" width="9.375" style="1015" customWidth="1"/>
    <col min="2313" max="2313" width="7.125" style="1015" customWidth="1"/>
    <col min="2314" max="2317" width="8" style="1015" customWidth="1"/>
    <col min="2318" max="2318" width="11.375" style="1015" customWidth="1"/>
    <col min="2319" max="2560" width="9" style="1015"/>
    <col min="2561" max="2561" width="8.25" style="1015" bestFit="1" customWidth="1"/>
    <col min="2562" max="2562" width="9.25" style="1015" customWidth="1"/>
    <col min="2563" max="2563" width="9.375" style="1015" customWidth="1"/>
    <col min="2564" max="2564" width="32.25" style="1015" customWidth="1"/>
    <col min="2565" max="2565" width="37.25" style="1015" customWidth="1"/>
    <col min="2566" max="2566" width="42.75" style="1015" customWidth="1"/>
    <col min="2567" max="2567" width="11.25" style="1015" customWidth="1"/>
    <col min="2568" max="2568" width="9.375" style="1015" customWidth="1"/>
    <col min="2569" max="2569" width="7.125" style="1015" customWidth="1"/>
    <col min="2570" max="2573" width="8" style="1015" customWidth="1"/>
    <col min="2574" max="2574" width="11.375" style="1015" customWidth="1"/>
    <col min="2575" max="2816" width="9" style="1015"/>
    <col min="2817" max="2817" width="8.25" style="1015" bestFit="1" customWidth="1"/>
    <col min="2818" max="2818" width="9.25" style="1015" customWidth="1"/>
    <col min="2819" max="2819" width="9.375" style="1015" customWidth="1"/>
    <col min="2820" max="2820" width="32.25" style="1015" customWidth="1"/>
    <col min="2821" max="2821" width="37.25" style="1015" customWidth="1"/>
    <col min="2822" max="2822" width="42.75" style="1015" customWidth="1"/>
    <col min="2823" max="2823" width="11.25" style="1015" customWidth="1"/>
    <col min="2824" max="2824" width="9.375" style="1015" customWidth="1"/>
    <col min="2825" max="2825" width="7.125" style="1015" customWidth="1"/>
    <col min="2826" max="2829" width="8" style="1015" customWidth="1"/>
    <col min="2830" max="2830" width="11.375" style="1015" customWidth="1"/>
    <col min="2831" max="3072" width="9" style="1015"/>
    <col min="3073" max="3073" width="8.25" style="1015" bestFit="1" customWidth="1"/>
    <col min="3074" max="3074" width="9.25" style="1015" customWidth="1"/>
    <col min="3075" max="3075" width="9.375" style="1015" customWidth="1"/>
    <col min="3076" max="3076" width="32.25" style="1015" customWidth="1"/>
    <col min="3077" max="3077" width="37.25" style="1015" customWidth="1"/>
    <col min="3078" max="3078" width="42.75" style="1015" customWidth="1"/>
    <col min="3079" max="3079" width="11.25" style="1015" customWidth="1"/>
    <col min="3080" max="3080" width="9.375" style="1015" customWidth="1"/>
    <col min="3081" max="3081" width="7.125" style="1015" customWidth="1"/>
    <col min="3082" max="3085" width="8" style="1015" customWidth="1"/>
    <col min="3086" max="3086" width="11.375" style="1015" customWidth="1"/>
    <col min="3087" max="3328" width="9" style="1015"/>
    <col min="3329" max="3329" width="8.25" style="1015" bestFit="1" customWidth="1"/>
    <col min="3330" max="3330" width="9.25" style="1015" customWidth="1"/>
    <col min="3331" max="3331" width="9.375" style="1015" customWidth="1"/>
    <col min="3332" max="3332" width="32.25" style="1015" customWidth="1"/>
    <col min="3333" max="3333" width="37.25" style="1015" customWidth="1"/>
    <col min="3334" max="3334" width="42.75" style="1015" customWidth="1"/>
    <col min="3335" max="3335" width="11.25" style="1015" customWidth="1"/>
    <col min="3336" max="3336" width="9.375" style="1015" customWidth="1"/>
    <col min="3337" max="3337" width="7.125" style="1015" customWidth="1"/>
    <col min="3338" max="3341" width="8" style="1015" customWidth="1"/>
    <col min="3342" max="3342" width="11.375" style="1015" customWidth="1"/>
    <col min="3343" max="3584" width="9" style="1015"/>
    <col min="3585" max="3585" width="8.25" style="1015" bestFit="1" customWidth="1"/>
    <col min="3586" max="3586" width="9.25" style="1015" customWidth="1"/>
    <col min="3587" max="3587" width="9.375" style="1015" customWidth="1"/>
    <col min="3588" max="3588" width="32.25" style="1015" customWidth="1"/>
    <col min="3589" max="3589" width="37.25" style="1015" customWidth="1"/>
    <col min="3590" max="3590" width="42.75" style="1015" customWidth="1"/>
    <col min="3591" max="3591" width="11.25" style="1015" customWidth="1"/>
    <col min="3592" max="3592" width="9.375" style="1015" customWidth="1"/>
    <col min="3593" max="3593" width="7.125" style="1015" customWidth="1"/>
    <col min="3594" max="3597" width="8" style="1015" customWidth="1"/>
    <col min="3598" max="3598" width="11.375" style="1015" customWidth="1"/>
    <col min="3599" max="3840" width="9" style="1015"/>
    <col min="3841" max="3841" width="8.25" style="1015" bestFit="1" customWidth="1"/>
    <col min="3842" max="3842" width="9.25" style="1015" customWidth="1"/>
    <col min="3843" max="3843" width="9.375" style="1015" customWidth="1"/>
    <col min="3844" max="3844" width="32.25" style="1015" customWidth="1"/>
    <col min="3845" max="3845" width="37.25" style="1015" customWidth="1"/>
    <col min="3846" max="3846" width="42.75" style="1015" customWidth="1"/>
    <col min="3847" max="3847" width="11.25" style="1015" customWidth="1"/>
    <col min="3848" max="3848" width="9.375" style="1015" customWidth="1"/>
    <col min="3849" max="3849" width="7.125" style="1015" customWidth="1"/>
    <col min="3850" max="3853" width="8" style="1015" customWidth="1"/>
    <col min="3854" max="3854" width="11.375" style="1015" customWidth="1"/>
    <col min="3855" max="4096" width="9" style="1015"/>
    <col min="4097" max="4097" width="8.25" style="1015" bestFit="1" customWidth="1"/>
    <col min="4098" max="4098" width="9.25" style="1015" customWidth="1"/>
    <col min="4099" max="4099" width="9.375" style="1015" customWidth="1"/>
    <col min="4100" max="4100" width="32.25" style="1015" customWidth="1"/>
    <col min="4101" max="4101" width="37.25" style="1015" customWidth="1"/>
    <col min="4102" max="4102" width="42.75" style="1015" customWidth="1"/>
    <col min="4103" max="4103" width="11.25" style="1015" customWidth="1"/>
    <col min="4104" max="4104" width="9.375" style="1015" customWidth="1"/>
    <col min="4105" max="4105" width="7.125" style="1015" customWidth="1"/>
    <col min="4106" max="4109" width="8" style="1015" customWidth="1"/>
    <col min="4110" max="4110" width="11.375" style="1015" customWidth="1"/>
    <col min="4111" max="4352" width="9" style="1015"/>
    <col min="4353" max="4353" width="8.25" style="1015" bestFit="1" customWidth="1"/>
    <col min="4354" max="4354" width="9.25" style="1015" customWidth="1"/>
    <col min="4355" max="4355" width="9.375" style="1015" customWidth="1"/>
    <col min="4356" max="4356" width="32.25" style="1015" customWidth="1"/>
    <col min="4357" max="4357" width="37.25" style="1015" customWidth="1"/>
    <col min="4358" max="4358" width="42.75" style="1015" customWidth="1"/>
    <col min="4359" max="4359" width="11.25" style="1015" customWidth="1"/>
    <col min="4360" max="4360" width="9.375" style="1015" customWidth="1"/>
    <col min="4361" max="4361" width="7.125" style="1015" customWidth="1"/>
    <col min="4362" max="4365" width="8" style="1015" customWidth="1"/>
    <col min="4366" max="4366" width="11.375" style="1015" customWidth="1"/>
    <col min="4367" max="4608" width="9" style="1015"/>
    <col min="4609" max="4609" width="8.25" style="1015" bestFit="1" customWidth="1"/>
    <col min="4610" max="4610" width="9.25" style="1015" customWidth="1"/>
    <col min="4611" max="4611" width="9.375" style="1015" customWidth="1"/>
    <col min="4612" max="4612" width="32.25" style="1015" customWidth="1"/>
    <col min="4613" max="4613" width="37.25" style="1015" customWidth="1"/>
    <col min="4614" max="4614" width="42.75" style="1015" customWidth="1"/>
    <col min="4615" max="4615" width="11.25" style="1015" customWidth="1"/>
    <col min="4616" max="4616" width="9.375" style="1015" customWidth="1"/>
    <col min="4617" max="4617" width="7.125" style="1015" customWidth="1"/>
    <col min="4618" max="4621" width="8" style="1015" customWidth="1"/>
    <col min="4622" max="4622" width="11.375" style="1015" customWidth="1"/>
    <col min="4623" max="4864" width="9" style="1015"/>
    <col min="4865" max="4865" width="8.25" style="1015" bestFit="1" customWidth="1"/>
    <col min="4866" max="4866" width="9.25" style="1015" customWidth="1"/>
    <col min="4867" max="4867" width="9.375" style="1015" customWidth="1"/>
    <col min="4868" max="4868" width="32.25" style="1015" customWidth="1"/>
    <col min="4869" max="4869" width="37.25" style="1015" customWidth="1"/>
    <col min="4870" max="4870" width="42.75" style="1015" customWidth="1"/>
    <col min="4871" max="4871" width="11.25" style="1015" customWidth="1"/>
    <col min="4872" max="4872" width="9.375" style="1015" customWidth="1"/>
    <col min="4873" max="4873" width="7.125" style="1015" customWidth="1"/>
    <col min="4874" max="4877" width="8" style="1015" customWidth="1"/>
    <col min="4878" max="4878" width="11.375" style="1015" customWidth="1"/>
    <col min="4879" max="5120" width="9" style="1015"/>
    <col min="5121" max="5121" width="8.25" style="1015" bestFit="1" customWidth="1"/>
    <col min="5122" max="5122" width="9.25" style="1015" customWidth="1"/>
    <col min="5123" max="5123" width="9.375" style="1015" customWidth="1"/>
    <col min="5124" max="5124" width="32.25" style="1015" customWidth="1"/>
    <col min="5125" max="5125" width="37.25" style="1015" customWidth="1"/>
    <col min="5126" max="5126" width="42.75" style="1015" customWidth="1"/>
    <col min="5127" max="5127" width="11.25" style="1015" customWidth="1"/>
    <col min="5128" max="5128" width="9.375" style="1015" customWidth="1"/>
    <col min="5129" max="5129" width="7.125" style="1015" customWidth="1"/>
    <col min="5130" max="5133" width="8" style="1015" customWidth="1"/>
    <col min="5134" max="5134" width="11.375" style="1015" customWidth="1"/>
    <col min="5135" max="5376" width="9" style="1015"/>
    <col min="5377" max="5377" width="8.25" style="1015" bestFit="1" customWidth="1"/>
    <col min="5378" max="5378" width="9.25" style="1015" customWidth="1"/>
    <col min="5379" max="5379" width="9.375" style="1015" customWidth="1"/>
    <col min="5380" max="5380" width="32.25" style="1015" customWidth="1"/>
    <col min="5381" max="5381" width="37.25" style="1015" customWidth="1"/>
    <col min="5382" max="5382" width="42.75" style="1015" customWidth="1"/>
    <col min="5383" max="5383" width="11.25" style="1015" customWidth="1"/>
    <col min="5384" max="5384" width="9.375" style="1015" customWidth="1"/>
    <col min="5385" max="5385" width="7.125" style="1015" customWidth="1"/>
    <col min="5386" max="5389" width="8" style="1015" customWidth="1"/>
    <col min="5390" max="5390" width="11.375" style="1015" customWidth="1"/>
    <col min="5391" max="5632" width="9" style="1015"/>
    <col min="5633" max="5633" width="8.25" style="1015" bestFit="1" customWidth="1"/>
    <col min="5634" max="5634" width="9.25" style="1015" customWidth="1"/>
    <col min="5635" max="5635" width="9.375" style="1015" customWidth="1"/>
    <col min="5636" max="5636" width="32.25" style="1015" customWidth="1"/>
    <col min="5637" max="5637" width="37.25" style="1015" customWidth="1"/>
    <col min="5638" max="5638" width="42.75" style="1015" customWidth="1"/>
    <col min="5639" max="5639" width="11.25" style="1015" customWidth="1"/>
    <col min="5640" max="5640" width="9.375" style="1015" customWidth="1"/>
    <col min="5641" max="5641" width="7.125" style="1015" customWidth="1"/>
    <col min="5642" max="5645" width="8" style="1015" customWidth="1"/>
    <col min="5646" max="5646" width="11.375" style="1015" customWidth="1"/>
    <col min="5647" max="5888" width="9" style="1015"/>
    <col min="5889" max="5889" width="8.25" style="1015" bestFit="1" customWidth="1"/>
    <col min="5890" max="5890" width="9.25" style="1015" customWidth="1"/>
    <col min="5891" max="5891" width="9.375" style="1015" customWidth="1"/>
    <col min="5892" max="5892" width="32.25" style="1015" customWidth="1"/>
    <col min="5893" max="5893" width="37.25" style="1015" customWidth="1"/>
    <col min="5894" max="5894" width="42.75" style="1015" customWidth="1"/>
    <col min="5895" max="5895" width="11.25" style="1015" customWidth="1"/>
    <col min="5896" max="5896" width="9.375" style="1015" customWidth="1"/>
    <col min="5897" max="5897" width="7.125" style="1015" customWidth="1"/>
    <col min="5898" max="5901" width="8" style="1015" customWidth="1"/>
    <col min="5902" max="5902" width="11.375" style="1015" customWidth="1"/>
    <col min="5903" max="6144" width="9" style="1015"/>
    <col min="6145" max="6145" width="8.25" style="1015" bestFit="1" customWidth="1"/>
    <col min="6146" max="6146" width="9.25" style="1015" customWidth="1"/>
    <col min="6147" max="6147" width="9.375" style="1015" customWidth="1"/>
    <col min="6148" max="6148" width="32.25" style="1015" customWidth="1"/>
    <col min="6149" max="6149" width="37.25" style="1015" customWidth="1"/>
    <col min="6150" max="6150" width="42.75" style="1015" customWidth="1"/>
    <col min="6151" max="6151" width="11.25" style="1015" customWidth="1"/>
    <col min="6152" max="6152" width="9.375" style="1015" customWidth="1"/>
    <col min="6153" max="6153" width="7.125" style="1015" customWidth="1"/>
    <col min="6154" max="6157" width="8" style="1015" customWidth="1"/>
    <col min="6158" max="6158" width="11.375" style="1015" customWidth="1"/>
    <col min="6159" max="6400" width="9" style="1015"/>
    <col min="6401" max="6401" width="8.25" style="1015" bestFit="1" customWidth="1"/>
    <col min="6402" max="6402" width="9.25" style="1015" customWidth="1"/>
    <col min="6403" max="6403" width="9.375" style="1015" customWidth="1"/>
    <col min="6404" max="6404" width="32.25" style="1015" customWidth="1"/>
    <col min="6405" max="6405" width="37.25" style="1015" customWidth="1"/>
    <col min="6406" max="6406" width="42.75" style="1015" customWidth="1"/>
    <col min="6407" max="6407" width="11.25" style="1015" customWidth="1"/>
    <col min="6408" max="6408" width="9.375" style="1015" customWidth="1"/>
    <col min="6409" max="6409" width="7.125" style="1015" customWidth="1"/>
    <col min="6410" max="6413" width="8" style="1015" customWidth="1"/>
    <col min="6414" max="6414" width="11.375" style="1015" customWidth="1"/>
    <col min="6415" max="6656" width="9" style="1015"/>
    <col min="6657" max="6657" width="8.25" style="1015" bestFit="1" customWidth="1"/>
    <col min="6658" max="6658" width="9.25" style="1015" customWidth="1"/>
    <col min="6659" max="6659" width="9.375" style="1015" customWidth="1"/>
    <col min="6660" max="6660" width="32.25" style="1015" customWidth="1"/>
    <col min="6661" max="6661" width="37.25" style="1015" customWidth="1"/>
    <col min="6662" max="6662" width="42.75" style="1015" customWidth="1"/>
    <col min="6663" max="6663" width="11.25" style="1015" customWidth="1"/>
    <col min="6664" max="6664" width="9.375" style="1015" customWidth="1"/>
    <col min="6665" max="6665" width="7.125" style="1015" customWidth="1"/>
    <col min="6666" max="6669" width="8" style="1015" customWidth="1"/>
    <col min="6670" max="6670" width="11.375" style="1015" customWidth="1"/>
    <col min="6671" max="6912" width="9" style="1015"/>
    <col min="6913" max="6913" width="8.25" style="1015" bestFit="1" customWidth="1"/>
    <col min="6914" max="6914" width="9.25" style="1015" customWidth="1"/>
    <col min="6915" max="6915" width="9.375" style="1015" customWidth="1"/>
    <col min="6916" max="6916" width="32.25" style="1015" customWidth="1"/>
    <col min="6917" max="6917" width="37.25" style="1015" customWidth="1"/>
    <col min="6918" max="6918" width="42.75" style="1015" customWidth="1"/>
    <col min="6919" max="6919" width="11.25" style="1015" customWidth="1"/>
    <col min="6920" max="6920" width="9.375" style="1015" customWidth="1"/>
    <col min="6921" max="6921" width="7.125" style="1015" customWidth="1"/>
    <col min="6922" max="6925" width="8" style="1015" customWidth="1"/>
    <col min="6926" max="6926" width="11.375" style="1015" customWidth="1"/>
    <col min="6927" max="7168" width="9" style="1015"/>
    <col min="7169" max="7169" width="8.25" style="1015" bestFit="1" customWidth="1"/>
    <col min="7170" max="7170" width="9.25" style="1015" customWidth="1"/>
    <col min="7171" max="7171" width="9.375" style="1015" customWidth="1"/>
    <col min="7172" max="7172" width="32.25" style="1015" customWidth="1"/>
    <col min="7173" max="7173" width="37.25" style="1015" customWidth="1"/>
    <col min="7174" max="7174" width="42.75" style="1015" customWidth="1"/>
    <col min="7175" max="7175" width="11.25" style="1015" customWidth="1"/>
    <col min="7176" max="7176" width="9.375" style="1015" customWidth="1"/>
    <col min="7177" max="7177" width="7.125" style="1015" customWidth="1"/>
    <col min="7178" max="7181" width="8" style="1015" customWidth="1"/>
    <col min="7182" max="7182" width="11.375" style="1015" customWidth="1"/>
    <col min="7183" max="7424" width="9" style="1015"/>
    <col min="7425" max="7425" width="8.25" style="1015" bestFit="1" customWidth="1"/>
    <col min="7426" max="7426" width="9.25" style="1015" customWidth="1"/>
    <col min="7427" max="7427" width="9.375" style="1015" customWidth="1"/>
    <col min="7428" max="7428" width="32.25" style="1015" customWidth="1"/>
    <col min="7429" max="7429" width="37.25" style="1015" customWidth="1"/>
    <col min="7430" max="7430" width="42.75" style="1015" customWidth="1"/>
    <col min="7431" max="7431" width="11.25" style="1015" customWidth="1"/>
    <col min="7432" max="7432" width="9.375" style="1015" customWidth="1"/>
    <col min="7433" max="7433" width="7.125" style="1015" customWidth="1"/>
    <col min="7434" max="7437" width="8" style="1015" customWidth="1"/>
    <col min="7438" max="7438" width="11.375" style="1015" customWidth="1"/>
    <col min="7439" max="7680" width="9" style="1015"/>
    <col min="7681" max="7681" width="8.25" style="1015" bestFit="1" customWidth="1"/>
    <col min="7682" max="7682" width="9.25" style="1015" customWidth="1"/>
    <col min="7683" max="7683" width="9.375" style="1015" customWidth="1"/>
    <col min="7684" max="7684" width="32.25" style="1015" customWidth="1"/>
    <col min="7685" max="7685" width="37.25" style="1015" customWidth="1"/>
    <col min="7686" max="7686" width="42.75" style="1015" customWidth="1"/>
    <col min="7687" max="7687" width="11.25" style="1015" customWidth="1"/>
    <col min="7688" max="7688" width="9.375" style="1015" customWidth="1"/>
    <col min="7689" max="7689" width="7.125" style="1015" customWidth="1"/>
    <col min="7690" max="7693" width="8" style="1015" customWidth="1"/>
    <col min="7694" max="7694" width="11.375" style="1015" customWidth="1"/>
    <col min="7695" max="7936" width="9" style="1015"/>
    <col min="7937" max="7937" width="8.25" style="1015" bestFit="1" customWidth="1"/>
    <col min="7938" max="7938" width="9.25" style="1015" customWidth="1"/>
    <col min="7939" max="7939" width="9.375" style="1015" customWidth="1"/>
    <col min="7940" max="7940" width="32.25" style="1015" customWidth="1"/>
    <col min="7941" max="7941" width="37.25" style="1015" customWidth="1"/>
    <col min="7942" max="7942" width="42.75" style="1015" customWidth="1"/>
    <col min="7943" max="7943" width="11.25" style="1015" customWidth="1"/>
    <col min="7944" max="7944" width="9.375" style="1015" customWidth="1"/>
    <col min="7945" max="7945" width="7.125" style="1015" customWidth="1"/>
    <col min="7946" max="7949" width="8" style="1015" customWidth="1"/>
    <col min="7950" max="7950" width="11.375" style="1015" customWidth="1"/>
    <col min="7951" max="8192" width="9" style="1015"/>
    <col min="8193" max="8193" width="8.25" style="1015" bestFit="1" customWidth="1"/>
    <col min="8194" max="8194" width="9.25" style="1015" customWidth="1"/>
    <col min="8195" max="8195" width="9.375" style="1015" customWidth="1"/>
    <col min="8196" max="8196" width="32.25" style="1015" customWidth="1"/>
    <col min="8197" max="8197" width="37.25" style="1015" customWidth="1"/>
    <col min="8198" max="8198" width="42.75" style="1015" customWidth="1"/>
    <col min="8199" max="8199" width="11.25" style="1015" customWidth="1"/>
    <col min="8200" max="8200" width="9.375" style="1015" customWidth="1"/>
    <col min="8201" max="8201" width="7.125" style="1015" customWidth="1"/>
    <col min="8202" max="8205" width="8" style="1015" customWidth="1"/>
    <col min="8206" max="8206" width="11.375" style="1015" customWidth="1"/>
    <col min="8207" max="8448" width="9" style="1015"/>
    <col min="8449" max="8449" width="8.25" style="1015" bestFit="1" customWidth="1"/>
    <col min="8450" max="8450" width="9.25" style="1015" customWidth="1"/>
    <col min="8451" max="8451" width="9.375" style="1015" customWidth="1"/>
    <col min="8452" max="8452" width="32.25" style="1015" customWidth="1"/>
    <col min="8453" max="8453" width="37.25" style="1015" customWidth="1"/>
    <col min="8454" max="8454" width="42.75" style="1015" customWidth="1"/>
    <col min="8455" max="8455" width="11.25" style="1015" customWidth="1"/>
    <col min="8456" max="8456" width="9.375" style="1015" customWidth="1"/>
    <col min="8457" max="8457" width="7.125" style="1015" customWidth="1"/>
    <col min="8458" max="8461" width="8" style="1015" customWidth="1"/>
    <col min="8462" max="8462" width="11.375" style="1015" customWidth="1"/>
    <col min="8463" max="8704" width="9" style="1015"/>
    <col min="8705" max="8705" width="8.25" style="1015" bestFit="1" customWidth="1"/>
    <col min="8706" max="8706" width="9.25" style="1015" customWidth="1"/>
    <col min="8707" max="8707" width="9.375" style="1015" customWidth="1"/>
    <col min="8708" max="8708" width="32.25" style="1015" customWidth="1"/>
    <col min="8709" max="8709" width="37.25" style="1015" customWidth="1"/>
    <col min="8710" max="8710" width="42.75" style="1015" customWidth="1"/>
    <col min="8711" max="8711" width="11.25" style="1015" customWidth="1"/>
    <col min="8712" max="8712" width="9.375" style="1015" customWidth="1"/>
    <col min="8713" max="8713" width="7.125" style="1015" customWidth="1"/>
    <col min="8714" max="8717" width="8" style="1015" customWidth="1"/>
    <col min="8718" max="8718" width="11.375" style="1015" customWidth="1"/>
    <col min="8719" max="8960" width="9" style="1015"/>
    <col min="8961" max="8961" width="8.25" style="1015" bestFit="1" customWidth="1"/>
    <col min="8962" max="8962" width="9.25" style="1015" customWidth="1"/>
    <col min="8963" max="8963" width="9.375" style="1015" customWidth="1"/>
    <col min="8964" max="8964" width="32.25" style="1015" customWidth="1"/>
    <col min="8965" max="8965" width="37.25" style="1015" customWidth="1"/>
    <col min="8966" max="8966" width="42.75" style="1015" customWidth="1"/>
    <col min="8967" max="8967" width="11.25" style="1015" customWidth="1"/>
    <col min="8968" max="8968" width="9.375" style="1015" customWidth="1"/>
    <col min="8969" max="8969" width="7.125" style="1015" customWidth="1"/>
    <col min="8970" max="8973" width="8" style="1015" customWidth="1"/>
    <col min="8974" max="8974" width="11.375" style="1015" customWidth="1"/>
    <col min="8975" max="9216" width="9" style="1015"/>
    <col min="9217" max="9217" width="8.25" style="1015" bestFit="1" customWidth="1"/>
    <col min="9218" max="9218" width="9.25" style="1015" customWidth="1"/>
    <col min="9219" max="9219" width="9.375" style="1015" customWidth="1"/>
    <col min="9220" max="9220" width="32.25" style="1015" customWidth="1"/>
    <col min="9221" max="9221" width="37.25" style="1015" customWidth="1"/>
    <col min="9222" max="9222" width="42.75" style="1015" customWidth="1"/>
    <col min="9223" max="9223" width="11.25" style="1015" customWidth="1"/>
    <col min="9224" max="9224" width="9.375" style="1015" customWidth="1"/>
    <col min="9225" max="9225" width="7.125" style="1015" customWidth="1"/>
    <col min="9226" max="9229" width="8" style="1015" customWidth="1"/>
    <col min="9230" max="9230" width="11.375" style="1015" customWidth="1"/>
    <col min="9231" max="9472" width="9" style="1015"/>
    <col min="9473" max="9473" width="8.25" style="1015" bestFit="1" customWidth="1"/>
    <col min="9474" max="9474" width="9.25" style="1015" customWidth="1"/>
    <col min="9475" max="9475" width="9.375" style="1015" customWidth="1"/>
    <col min="9476" max="9476" width="32.25" style="1015" customWidth="1"/>
    <col min="9477" max="9477" width="37.25" style="1015" customWidth="1"/>
    <col min="9478" max="9478" width="42.75" style="1015" customWidth="1"/>
    <col min="9479" max="9479" width="11.25" style="1015" customWidth="1"/>
    <col min="9480" max="9480" width="9.375" style="1015" customWidth="1"/>
    <col min="9481" max="9481" width="7.125" style="1015" customWidth="1"/>
    <col min="9482" max="9485" width="8" style="1015" customWidth="1"/>
    <col min="9486" max="9486" width="11.375" style="1015" customWidth="1"/>
    <col min="9487" max="9728" width="9" style="1015"/>
    <col min="9729" max="9729" width="8.25" style="1015" bestFit="1" customWidth="1"/>
    <col min="9730" max="9730" width="9.25" style="1015" customWidth="1"/>
    <col min="9731" max="9731" width="9.375" style="1015" customWidth="1"/>
    <col min="9732" max="9732" width="32.25" style="1015" customWidth="1"/>
    <col min="9733" max="9733" width="37.25" style="1015" customWidth="1"/>
    <col min="9734" max="9734" width="42.75" style="1015" customWidth="1"/>
    <col min="9735" max="9735" width="11.25" style="1015" customWidth="1"/>
    <col min="9736" max="9736" width="9.375" style="1015" customWidth="1"/>
    <col min="9737" max="9737" width="7.125" style="1015" customWidth="1"/>
    <col min="9738" max="9741" width="8" style="1015" customWidth="1"/>
    <col min="9742" max="9742" width="11.375" style="1015" customWidth="1"/>
    <col min="9743" max="9984" width="9" style="1015"/>
    <col min="9985" max="9985" width="8.25" style="1015" bestFit="1" customWidth="1"/>
    <col min="9986" max="9986" width="9.25" style="1015" customWidth="1"/>
    <col min="9987" max="9987" width="9.375" style="1015" customWidth="1"/>
    <col min="9988" max="9988" width="32.25" style="1015" customWidth="1"/>
    <col min="9989" max="9989" width="37.25" style="1015" customWidth="1"/>
    <col min="9990" max="9990" width="42.75" style="1015" customWidth="1"/>
    <col min="9991" max="9991" width="11.25" style="1015" customWidth="1"/>
    <col min="9992" max="9992" width="9.375" style="1015" customWidth="1"/>
    <col min="9993" max="9993" width="7.125" style="1015" customWidth="1"/>
    <col min="9994" max="9997" width="8" style="1015" customWidth="1"/>
    <col min="9998" max="9998" width="11.375" style="1015" customWidth="1"/>
    <col min="9999" max="10240" width="9" style="1015"/>
    <col min="10241" max="10241" width="8.25" style="1015" bestFit="1" customWidth="1"/>
    <col min="10242" max="10242" width="9.25" style="1015" customWidth="1"/>
    <col min="10243" max="10243" width="9.375" style="1015" customWidth="1"/>
    <col min="10244" max="10244" width="32.25" style="1015" customWidth="1"/>
    <col min="10245" max="10245" width="37.25" style="1015" customWidth="1"/>
    <col min="10246" max="10246" width="42.75" style="1015" customWidth="1"/>
    <col min="10247" max="10247" width="11.25" style="1015" customWidth="1"/>
    <col min="10248" max="10248" width="9.375" style="1015" customWidth="1"/>
    <col min="10249" max="10249" width="7.125" style="1015" customWidth="1"/>
    <col min="10250" max="10253" width="8" style="1015" customWidth="1"/>
    <col min="10254" max="10254" width="11.375" style="1015" customWidth="1"/>
    <col min="10255" max="10496" width="9" style="1015"/>
    <col min="10497" max="10497" width="8.25" style="1015" bestFit="1" customWidth="1"/>
    <col min="10498" max="10498" width="9.25" style="1015" customWidth="1"/>
    <col min="10499" max="10499" width="9.375" style="1015" customWidth="1"/>
    <col min="10500" max="10500" width="32.25" style="1015" customWidth="1"/>
    <col min="10501" max="10501" width="37.25" style="1015" customWidth="1"/>
    <col min="10502" max="10502" width="42.75" style="1015" customWidth="1"/>
    <col min="10503" max="10503" width="11.25" style="1015" customWidth="1"/>
    <col min="10504" max="10504" width="9.375" style="1015" customWidth="1"/>
    <col min="10505" max="10505" width="7.125" style="1015" customWidth="1"/>
    <col min="10506" max="10509" width="8" style="1015" customWidth="1"/>
    <col min="10510" max="10510" width="11.375" style="1015" customWidth="1"/>
    <col min="10511" max="10752" width="9" style="1015"/>
    <col min="10753" max="10753" width="8.25" style="1015" bestFit="1" customWidth="1"/>
    <col min="10754" max="10754" width="9.25" style="1015" customWidth="1"/>
    <col min="10755" max="10755" width="9.375" style="1015" customWidth="1"/>
    <col min="10756" max="10756" width="32.25" style="1015" customWidth="1"/>
    <col min="10757" max="10757" width="37.25" style="1015" customWidth="1"/>
    <col min="10758" max="10758" width="42.75" style="1015" customWidth="1"/>
    <col min="10759" max="10759" width="11.25" style="1015" customWidth="1"/>
    <col min="10760" max="10760" width="9.375" style="1015" customWidth="1"/>
    <col min="10761" max="10761" width="7.125" style="1015" customWidth="1"/>
    <col min="10762" max="10765" width="8" style="1015" customWidth="1"/>
    <col min="10766" max="10766" width="11.375" style="1015" customWidth="1"/>
    <col min="10767" max="11008" width="9" style="1015"/>
    <col min="11009" max="11009" width="8.25" style="1015" bestFit="1" customWidth="1"/>
    <col min="11010" max="11010" width="9.25" style="1015" customWidth="1"/>
    <col min="11011" max="11011" width="9.375" style="1015" customWidth="1"/>
    <col min="11012" max="11012" width="32.25" style="1015" customWidth="1"/>
    <col min="11013" max="11013" width="37.25" style="1015" customWidth="1"/>
    <col min="11014" max="11014" width="42.75" style="1015" customWidth="1"/>
    <col min="11015" max="11015" width="11.25" style="1015" customWidth="1"/>
    <col min="11016" max="11016" width="9.375" style="1015" customWidth="1"/>
    <col min="11017" max="11017" width="7.125" style="1015" customWidth="1"/>
    <col min="11018" max="11021" width="8" style="1015" customWidth="1"/>
    <col min="11022" max="11022" width="11.375" style="1015" customWidth="1"/>
    <col min="11023" max="11264" width="9" style="1015"/>
    <col min="11265" max="11265" width="8.25" style="1015" bestFit="1" customWidth="1"/>
    <col min="11266" max="11266" width="9.25" style="1015" customWidth="1"/>
    <col min="11267" max="11267" width="9.375" style="1015" customWidth="1"/>
    <col min="11268" max="11268" width="32.25" style="1015" customWidth="1"/>
    <col min="11269" max="11269" width="37.25" style="1015" customWidth="1"/>
    <col min="11270" max="11270" width="42.75" style="1015" customWidth="1"/>
    <col min="11271" max="11271" width="11.25" style="1015" customWidth="1"/>
    <col min="11272" max="11272" width="9.375" style="1015" customWidth="1"/>
    <col min="11273" max="11273" width="7.125" style="1015" customWidth="1"/>
    <col min="11274" max="11277" width="8" style="1015" customWidth="1"/>
    <col min="11278" max="11278" width="11.375" style="1015" customWidth="1"/>
    <col min="11279" max="11520" width="9" style="1015"/>
    <col min="11521" max="11521" width="8.25" style="1015" bestFit="1" customWidth="1"/>
    <col min="11522" max="11522" width="9.25" style="1015" customWidth="1"/>
    <col min="11523" max="11523" width="9.375" style="1015" customWidth="1"/>
    <col min="11524" max="11524" width="32.25" style="1015" customWidth="1"/>
    <col min="11525" max="11525" width="37.25" style="1015" customWidth="1"/>
    <col min="11526" max="11526" width="42.75" style="1015" customWidth="1"/>
    <col min="11527" max="11527" width="11.25" style="1015" customWidth="1"/>
    <col min="11528" max="11528" width="9.375" style="1015" customWidth="1"/>
    <col min="11529" max="11529" width="7.125" style="1015" customWidth="1"/>
    <col min="11530" max="11533" width="8" style="1015" customWidth="1"/>
    <col min="11534" max="11534" width="11.375" style="1015" customWidth="1"/>
    <col min="11535" max="11776" width="9" style="1015"/>
    <col min="11777" max="11777" width="8.25" style="1015" bestFit="1" customWidth="1"/>
    <col min="11778" max="11778" width="9.25" style="1015" customWidth="1"/>
    <col min="11779" max="11779" width="9.375" style="1015" customWidth="1"/>
    <col min="11780" max="11780" width="32.25" style="1015" customWidth="1"/>
    <col min="11781" max="11781" width="37.25" style="1015" customWidth="1"/>
    <col min="11782" max="11782" width="42.75" style="1015" customWidth="1"/>
    <col min="11783" max="11783" width="11.25" style="1015" customWidth="1"/>
    <col min="11784" max="11784" width="9.375" style="1015" customWidth="1"/>
    <col min="11785" max="11785" width="7.125" style="1015" customWidth="1"/>
    <col min="11786" max="11789" width="8" style="1015" customWidth="1"/>
    <col min="11790" max="11790" width="11.375" style="1015" customWidth="1"/>
    <col min="11791" max="12032" width="9" style="1015"/>
    <col min="12033" max="12033" width="8.25" style="1015" bestFit="1" customWidth="1"/>
    <col min="12034" max="12034" width="9.25" style="1015" customWidth="1"/>
    <col min="12035" max="12035" width="9.375" style="1015" customWidth="1"/>
    <col min="12036" max="12036" width="32.25" style="1015" customWidth="1"/>
    <col min="12037" max="12037" width="37.25" style="1015" customWidth="1"/>
    <col min="12038" max="12038" width="42.75" style="1015" customWidth="1"/>
    <col min="12039" max="12039" width="11.25" style="1015" customWidth="1"/>
    <col min="12040" max="12040" width="9.375" style="1015" customWidth="1"/>
    <col min="12041" max="12041" width="7.125" style="1015" customWidth="1"/>
    <col min="12042" max="12045" width="8" style="1015" customWidth="1"/>
    <col min="12046" max="12046" width="11.375" style="1015" customWidth="1"/>
    <col min="12047" max="12288" width="9" style="1015"/>
    <col min="12289" max="12289" width="8.25" style="1015" bestFit="1" customWidth="1"/>
    <col min="12290" max="12290" width="9.25" style="1015" customWidth="1"/>
    <col min="12291" max="12291" width="9.375" style="1015" customWidth="1"/>
    <col min="12292" max="12292" width="32.25" style="1015" customWidth="1"/>
    <col min="12293" max="12293" width="37.25" style="1015" customWidth="1"/>
    <col min="12294" max="12294" width="42.75" style="1015" customWidth="1"/>
    <col min="12295" max="12295" width="11.25" style="1015" customWidth="1"/>
    <col min="12296" max="12296" width="9.375" style="1015" customWidth="1"/>
    <col min="12297" max="12297" width="7.125" style="1015" customWidth="1"/>
    <col min="12298" max="12301" width="8" style="1015" customWidth="1"/>
    <col min="12302" max="12302" width="11.375" style="1015" customWidth="1"/>
    <col min="12303" max="12544" width="9" style="1015"/>
    <col min="12545" max="12545" width="8.25" style="1015" bestFit="1" customWidth="1"/>
    <col min="12546" max="12546" width="9.25" style="1015" customWidth="1"/>
    <col min="12547" max="12547" width="9.375" style="1015" customWidth="1"/>
    <col min="12548" max="12548" width="32.25" style="1015" customWidth="1"/>
    <col min="12549" max="12549" width="37.25" style="1015" customWidth="1"/>
    <col min="12550" max="12550" width="42.75" style="1015" customWidth="1"/>
    <col min="12551" max="12551" width="11.25" style="1015" customWidth="1"/>
    <col min="12552" max="12552" width="9.375" style="1015" customWidth="1"/>
    <col min="12553" max="12553" width="7.125" style="1015" customWidth="1"/>
    <col min="12554" max="12557" width="8" style="1015" customWidth="1"/>
    <col min="12558" max="12558" width="11.375" style="1015" customWidth="1"/>
    <col min="12559" max="12800" width="9" style="1015"/>
    <col min="12801" max="12801" width="8.25" style="1015" bestFit="1" customWidth="1"/>
    <col min="12802" max="12802" width="9.25" style="1015" customWidth="1"/>
    <col min="12803" max="12803" width="9.375" style="1015" customWidth="1"/>
    <col min="12804" max="12804" width="32.25" style="1015" customWidth="1"/>
    <col min="12805" max="12805" width="37.25" style="1015" customWidth="1"/>
    <col min="12806" max="12806" width="42.75" style="1015" customWidth="1"/>
    <col min="12807" max="12807" width="11.25" style="1015" customWidth="1"/>
    <col min="12808" max="12808" width="9.375" style="1015" customWidth="1"/>
    <col min="12809" max="12809" width="7.125" style="1015" customWidth="1"/>
    <col min="12810" max="12813" width="8" style="1015" customWidth="1"/>
    <col min="12814" max="12814" width="11.375" style="1015" customWidth="1"/>
    <col min="12815" max="13056" width="9" style="1015"/>
    <col min="13057" max="13057" width="8.25" style="1015" bestFit="1" customWidth="1"/>
    <col min="13058" max="13058" width="9.25" style="1015" customWidth="1"/>
    <col min="13059" max="13059" width="9.375" style="1015" customWidth="1"/>
    <col min="13060" max="13060" width="32.25" style="1015" customWidth="1"/>
    <col min="13061" max="13061" width="37.25" style="1015" customWidth="1"/>
    <col min="13062" max="13062" width="42.75" style="1015" customWidth="1"/>
    <col min="13063" max="13063" width="11.25" style="1015" customWidth="1"/>
    <col min="13064" max="13064" width="9.375" style="1015" customWidth="1"/>
    <col min="13065" max="13065" width="7.125" style="1015" customWidth="1"/>
    <col min="13066" max="13069" width="8" style="1015" customWidth="1"/>
    <col min="13070" max="13070" width="11.375" style="1015" customWidth="1"/>
    <col min="13071" max="13312" width="9" style="1015"/>
    <col min="13313" max="13313" width="8.25" style="1015" bestFit="1" customWidth="1"/>
    <col min="13314" max="13314" width="9.25" style="1015" customWidth="1"/>
    <col min="13315" max="13315" width="9.375" style="1015" customWidth="1"/>
    <col min="13316" max="13316" width="32.25" style="1015" customWidth="1"/>
    <col min="13317" max="13317" width="37.25" style="1015" customWidth="1"/>
    <col min="13318" max="13318" width="42.75" style="1015" customWidth="1"/>
    <col min="13319" max="13319" width="11.25" style="1015" customWidth="1"/>
    <col min="13320" max="13320" width="9.375" style="1015" customWidth="1"/>
    <col min="13321" max="13321" width="7.125" style="1015" customWidth="1"/>
    <col min="13322" max="13325" width="8" style="1015" customWidth="1"/>
    <col min="13326" max="13326" width="11.375" style="1015" customWidth="1"/>
    <col min="13327" max="13568" width="9" style="1015"/>
    <col min="13569" max="13569" width="8.25" style="1015" bestFit="1" customWidth="1"/>
    <col min="13570" max="13570" width="9.25" style="1015" customWidth="1"/>
    <col min="13571" max="13571" width="9.375" style="1015" customWidth="1"/>
    <col min="13572" max="13572" width="32.25" style="1015" customWidth="1"/>
    <col min="13573" max="13573" width="37.25" style="1015" customWidth="1"/>
    <col min="13574" max="13574" width="42.75" style="1015" customWidth="1"/>
    <col min="13575" max="13575" width="11.25" style="1015" customWidth="1"/>
    <col min="13576" max="13576" width="9.375" style="1015" customWidth="1"/>
    <col min="13577" max="13577" width="7.125" style="1015" customWidth="1"/>
    <col min="13578" max="13581" width="8" style="1015" customWidth="1"/>
    <col min="13582" max="13582" width="11.375" style="1015" customWidth="1"/>
    <col min="13583" max="13824" width="9" style="1015"/>
    <col min="13825" max="13825" width="8.25" style="1015" bestFit="1" customWidth="1"/>
    <col min="13826" max="13826" width="9.25" style="1015" customWidth="1"/>
    <col min="13827" max="13827" width="9.375" style="1015" customWidth="1"/>
    <col min="13828" max="13828" width="32.25" style="1015" customWidth="1"/>
    <col min="13829" max="13829" width="37.25" style="1015" customWidth="1"/>
    <col min="13830" max="13830" width="42.75" style="1015" customWidth="1"/>
    <col min="13831" max="13831" width="11.25" style="1015" customWidth="1"/>
    <col min="13832" max="13832" width="9.375" style="1015" customWidth="1"/>
    <col min="13833" max="13833" width="7.125" style="1015" customWidth="1"/>
    <col min="13834" max="13837" width="8" style="1015" customWidth="1"/>
    <col min="13838" max="13838" width="11.375" style="1015" customWidth="1"/>
    <col min="13839" max="14080" width="9" style="1015"/>
    <col min="14081" max="14081" width="8.25" style="1015" bestFit="1" customWidth="1"/>
    <col min="14082" max="14082" width="9.25" style="1015" customWidth="1"/>
    <col min="14083" max="14083" width="9.375" style="1015" customWidth="1"/>
    <col min="14084" max="14084" width="32.25" style="1015" customWidth="1"/>
    <col min="14085" max="14085" width="37.25" style="1015" customWidth="1"/>
    <col min="14086" max="14086" width="42.75" style="1015" customWidth="1"/>
    <col min="14087" max="14087" width="11.25" style="1015" customWidth="1"/>
    <col min="14088" max="14088" width="9.375" style="1015" customWidth="1"/>
    <col min="14089" max="14089" width="7.125" style="1015" customWidth="1"/>
    <col min="14090" max="14093" width="8" style="1015" customWidth="1"/>
    <col min="14094" max="14094" width="11.375" style="1015" customWidth="1"/>
    <col min="14095" max="14336" width="9" style="1015"/>
    <col min="14337" max="14337" width="8.25" style="1015" bestFit="1" customWidth="1"/>
    <col min="14338" max="14338" width="9.25" style="1015" customWidth="1"/>
    <col min="14339" max="14339" width="9.375" style="1015" customWidth="1"/>
    <col min="14340" max="14340" width="32.25" style="1015" customWidth="1"/>
    <col min="14341" max="14341" width="37.25" style="1015" customWidth="1"/>
    <col min="14342" max="14342" width="42.75" style="1015" customWidth="1"/>
    <col min="14343" max="14343" width="11.25" style="1015" customWidth="1"/>
    <col min="14344" max="14344" width="9.375" style="1015" customWidth="1"/>
    <col min="14345" max="14345" width="7.125" style="1015" customWidth="1"/>
    <col min="14346" max="14349" width="8" style="1015" customWidth="1"/>
    <col min="14350" max="14350" width="11.375" style="1015" customWidth="1"/>
    <col min="14351" max="14592" width="9" style="1015"/>
    <col min="14593" max="14593" width="8.25" style="1015" bestFit="1" customWidth="1"/>
    <col min="14594" max="14594" width="9.25" style="1015" customWidth="1"/>
    <col min="14595" max="14595" width="9.375" style="1015" customWidth="1"/>
    <col min="14596" max="14596" width="32.25" style="1015" customWidth="1"/>
    <col min="14597" max="14597" width="37.25" style="1015" customWidth="1"/>
    <col min="14598" max="14598" width="42.75" style="1015" customWidth="1"/>
    <col min="14599" max="14599" width="11.25" style="1015" customWidth="1"/>
    <col min="14600" max="14600" width="9.375" style="1015" customWidth="1"/>
    <col min="14601" max="14601" width="7.125" style="1015" customWidth="1"/>
    <col min="14602" max="14605" width="8" style="1015" customWidth="1"/>
    <col min="14606" max="14606" width="11.375" style="1015" customWidth="1"/>
    <col min="14607" max="14848" width="9" style="1015"/>
    <col min="14849" max="14849" width="8.25" style="1015" bestFit="1" customWidth="1"/>
    <col min="14850" max="14850" width="9.25" style="1015" customWidth="1"/>
    <col min="14851" max="14851" width="9.375" style="1015" customWidth="1"/>
    <col min="14852" max="14852" width="32.25" style="1015" customWidth="1"/>
    <col min="14853" max="14853" width="37.25" style="1015" customWidth="1"/>
    <col min="14854" max="14854" width="42.75" style="1015" customWidth="1"/>
    <col min="14855" max="14855" width="11.25" style="1015" customWidth="1"/>
    <col min="14856" max="14856" width="9.375" style="1015" customWidth="1"/>
    <col min="14857" max="14857" width="7.125" style="1015" customWidth="1"/>
    <col min="14858" max="14861" width="8" style="1015" customWidth="1"/>
    <col min="14862" max="14862" width="11.375" style="1015" customWidth="1"/>
    <col min="14863" max="15104" width="9" style="1015"/>
    <col min="15105" max="15105" width="8.25" style="1015" bestFit="1" customWidth="1"/>
    <col min="15106" max="15106" width="9.25" style="1015" customWidth="1"/>
    <col min="15107" max="15107" width="9.375" style="1015" customWidth="1"/>
    <col min="15108" max="15108" width="32.25" style="1015" customWidth="1"/>
    <col min="15109" max="15109" width="37.25" style="1015" customWidth="1"/>
    <col min="15110" max="15110" width="42.75" style="1015" customWidth="1"/>
    <col min="15111" max="15111" width="11.25" style="1015" customWidth="1"/>
    <col min="15112" max="15112" width="9.375" style="1015" customWidth="1"/>
    <col min="15113" max="15113" width="7.125" style="1015" customWidth="1"/>
    <col min="15114" max="15117" width="8" style="1015" customWidth="1"/>
    <col min="15118" max="15118" width="11.375" style="1015" customWidth="1"/>
    <col min="15119" max="15360" width="9" style="1015"/>
    <col min="15361" max="15361" width="8.25" style="1015" bestFit="1" customWidth="1"/>
    <col min="15362" max="15362" width="9.25" style="1015" customWidth="1"/>
    <col min="15363" max="15363" width="9.375" style="1015" customWidth="1"/>
    <col min="15364" max="15364" width="32.25" style="1015" customWidth="1"/>
    <col min="15365" max="15365" width="37.25" style="1015" customWidth="1"/>
    <col min="15366" max="15366" width="42.75" style="1015" customWidth="1"/>
    <col min="15367" max="15367" width="11.25" style="1015" customWidth="1"/>
    <col min="15368" max="15368" width="9.375" style="1015" customWidth="1"/>
    <col min="15369" max="15369" width="7.125" style="1015" customWidth="1"/>
    <col min="15370" max="15373" width="8" style="1015" customWidth="1"/>
    <col min="15374" max="15374" width="11.375" style="1015" customWidth="1"/>
    <col min="15375" max="15616" width="9" style="1015"/>
    <col min="15617" max="15617" width="8.25" style="1015" bestFit="1" customWidth="1"/>
    <col min="15618" max="15618" width="9.25" style="1015" customWidth="1"/>
    <col min="15619" max="15619" width="9.375" style="1015" customWidth="1"/>
    <col min="15620" max="15620" width="32.25" style="1015" customWidth="1"/>
    <col min="15621" max="15621" width="37.25" style="1015" customWidth="1"/>
    <col min="15622" max="15622" width="42.75" style="1015" customWidth="1"/>
    <col min="15623" max="15623" width="11.25" style="1015" customWidth="1"/>
    <col min="15624" max="15624" width="9.375" style="1015" customWidth="1"/>
    <col min="15625" max="15625" width="7.125" style="1015" customWidth="1"/>
    <col min="15626" max="15629" width="8" style="1015" customWidth="1"/>
    <col min="15630" max="15630" width="11.375" style="1015" customWidth="1"/>
    <col min="15631" max="15872" width="9" style="1015"/>
    <col min="15873" max="15873" width="8.25" style="1015" bestFit="1" customWidth="1"/>
    <col min="15874" max="15874" width="9.25" style="1015" customWidth="1"/>
    <col min="15875" max="15875" width="9.375" style="1015" customWidth="1"/>
    <col min="15876" max="15876" width="32.25" style="1015" customWidth="1"/>
    <col min="15877" max="15877" width="37.25" style="1015" customWidth="1"/>
    <col min="15878" max="15878" width="42.75" style="1015" customWidth="1"/>
    <col min="15879" max="15879" width="11.25" style="1015" customWidth="1"/>
    <col min="15880" max="15880" width="9.375" style="1015" customWidth="1"/>
    <col min="15881" max="15881" width="7.125" style="1015" customWidth="1"/>
    <col min="15882" max="15885" width="8" style="1015" customWidth="1"/>
    <col min="15886" max="15886" width="11.375" style="1015" customWidth="1"/>
    <col min="15887" max="16128" width="9" style="1015"/>
    <col min="16129" max="16129" width="8.25" style="1015" bestFit="1" customWidth="1"/>
    <col min="16130" max="16130" width="9.25" style="1015" customWidth="1"/>
    <col min="16131" max="16131" width="9.375" style="1015" customWidth="1"/>
    <col min="16132" max="16132" width="32.25" style="1015" customWidth="1"/>
    <col min="16133" max="16133" width="37.25" style="1015" customWidth="1"/>
    <col min="16134" max="16134" width="42.75" style="1015" customWidth="1"/>
    <col min="16135" max="16135" width="11.25" style="1015" customWidth="1"/>
    <col min="16136" max="16136" width="9.375" style="1015" customWidth="1"/>
    <col min="16137" max="16137" width="7.125" style="1015" customWidth="1"/>
    <col min="16138" max="16141" width="8" style="1015" customWidth="1"/>
    <col min="16142" max="16142" width="11.375" style="1015" customWidth="1"/>
    <col min="16143" max="16384" width="9" style="1015"/>
  </cols>
  <sheetData>
    <row r="1" spans="1:9" ht="15.75" customHeight="1">
      <c r="A1" s="1035" t="s">
        <v>332</v>
      </c>
      <c r="C1" s="1919"/>
      <c r="D1" s="1919"/>
    </row>
    <row r="2" spans="1:9" ht="15.75" customHeight="1">
      <c r="C2" s="1036" t="s">
        <v>353</v>
      </c>
      <c r="D2" s="1036"/>
      <c r="E2" s="1920" t="s">
        <v>354</v>
      </c>
      <c r="F2" s="1920"/>
      <c r="G2" s="1920"/>
      <c r="H2" s="1920"/>
      <c r="I2" s="1049"/>
    </row>
    <row r="4" spans="1:9" s="1040" customFormat="1" ht="28.5">
      <c r="A4" s="1006">
        <f>Today_Date</f>
        <v>42577</v>
      </c>
      <c r="B4" s="1050" t="s">
        <v>150</v>
      </c>
      <c r="C4" s="1051" t="s">
        <v>335</v>
      </c>
      <c r="D4" s="1051" t="s">
        <v>336</v>
      </c>
      <c r="E4" s="1051" t="s">
        <v>337</v>
      </c>
      <c r="F4" s="1050" t="s">
        <v>150</v>
      </c>
      <c r="G4" s="1051" t="s">
        <v>152</v>
      </c>
      <c r="H4" s="1050" t="s">
        <v>338</v>
      </c>
      <c r="I4" s="1050" t="s">
        <v>339</v>
      </c>
    </row>
    <row r="5" spans="1:9" ht="18">
      <c r="B5" s="1052" t="s">
        <v>340</v>
      </c>
      <c r="C5" s="1083"/>
      <c r="D5" s="1083"/>
      <c r="E5" s="1086"/>
      <c r="F5" s="1084"/>
      <c r="G5" s="1033"/>
      <c r="H5" s="1034"/>
      <c r="I5" s="1085"/>
    </row>
    <row r="6" spans="1:9">
      <c r="B6" s="1189"/>
      <c r="C6" s="1183"/>
      <c r="D6" s="1183"/>
      <c r="E6" s="1184"/>
      <c r="F6" s="1185"/>
      <c r="G6" s="1184"/>
      <c r="H6" s="1186"/>
      <c r="I6" s="1187"/>
    </row>
    <row r="7" spans="1:9" ht="18.75">
      <c r="B7" s="1207"/>
      <c r="C7" s="1240"/>
      <c r="D7" s="1241"/>
      <c r="E7" s="1242"/>
      <c r="F7" s="1242"/>
      <c r="G7" s="1243"/>
      <c r="H7" s="1240"/>
      <c r="I7" s="1374"/>
    </row>
    <row r="8" spans="1:9">
      <c r="B8" s="1189"/>
      <c r="C8" s="1183"/>
      <c r="D8" s="1183"/>
      <c r="E8" s="1184"/>
      <c r="F8" s="1185"/>
      <c r="G8" s="1184"/>
      <c r="H8" s="1186"/>
      <c r="I8" s="1187"/>
    </row>
    <row r="9" spans="1:9" ht="18.75">
      <c r="B9" s="1207"/>
      <c r="C9" s="1240"/>
      <c r="D9" s="1241"/>
      <c r="E9" s="1242"/>
      <c r="F9" s="1242"/>
      <c r="G9" s="1243"/>
      <c r="H9" s="1240"/>
      <c r="I9" s="1374"/>
    </row>
  </sheetData>
  <mergeCells count="2">
    <mergeCell ref="C1:D1"/>
    <mergeCell ref="E2:H2"/>
  </mergeCells>
  <phoneticPr fontId="75"/>
  <conditionalFormatting sqref="B6">
    <cfRule type="iconSet" priority="39">
      <iconSet iconSet="3TrafficLights2" showValue="0" reverse="1">
        <cfvo type="percent" val="0"/>
        <cfvo type="num" val="15"/>
        <cfvo type="num" val="30"/>
      </iconSet>
    </cfRule>
  </conditionalFormatting>
  <conditionalFormatting sqref="B6">
    <cfRule type="iconSet" priority="38">
      <iconSet iconSet="3TrafficLights2" showValue="0" reverse="1">
        <cfvo type="percent" val="0"/>
        <cfvo type="num" val="15"/>
        <cfvo type="num" val="30"/>
      </iconSet>
    </cfRule>
  </conditionalFormatting>
  <conditionalFormatting sqref="B6">
    <cfRule type="iconSet" priority="37">
      <iconSet iconSet="3TrafficLights2" showValue="0" reverse="1">
        <cfvo type="percent" val="0"/>
        <cfvo type="num" val="15"/>
        <cfvo type="num" val="30"/>
      </iconSet>
    </cfRule>
  </conditionalFormatting>
  <conditionalFormatting sqref="B5">
    <cfRule type="iconSet" priority="49">
      <iconSet iconSet="3TrafficLights2" showValue="0" reverse="1">
        <cfvo type="percent" val="0"/>
        <cfvo type="num" val="15"/>
        <cfvo type="num" val="30"/>
      </iconSet>
    </cfRule>
  </conditionalFormatting>
  <conditionalFormatting sqref="B6">
    <cfRule type="iconSet" priority="48">
      <iconSet iconSet="3TrafficLights2" showValue="0" reverse="1">
        <cfvo type="percent" val="0"/>
        <cfvo type="num" val="15"/>
        <cfvo type="num" val="30"/>
      </iconSet>
    </cfRule>
  </conditionalFormatting>
  <conditionalFormatting sqref="B6">
    <cfRule type="iconSet" priority="47">
      <iconSet iconSet="3TrafficLights2" showValue="0" reverse="1">
        <cfvo type="percent" val="0"/>
        <cfvo type="num" val="15"/>
        <cfvo type="num" val="30"/>
      </iconSet>
    </cfRule>
  </conditionalFormatting>
  <conditionalFormatting sqref="B6">
    <cfRule type="iconSet" priority="46">
      <iconSet iconSet="3TrafficLights2" showValue="0" reverse="1">
        <cfvo type="percent" val="0"/>
        <cfvo type="num" val="15"/>
        <cfvo type="num" val="30"/>
      </iconSet>
    </cfRule>
  </conditionalFormatting>
  <conditionalFormatting sqref="B6">
    <cfRule type="iconSet" priority="45">
      <iconSet iconSet="3TrafficLights2" showValue="0" reverse="1">
        <cfvo type="percent" val="0"/>
        <cfvo type="num" val="15"/>
        <cfvo type="num" val="30"/>
      </iconSet>
    </cfRule>
  </conditionalFormatting>
  <conditionalFormatting sqref="B6">
    <cfRule type="iconSet" priority="44">
      <iconSet iconSet="3TrafficLights2" showValue="0" reverse="1">
        <cfvo type="percent" val="0"/>
        <cfvo type="num" val="15"/>
        <cfvo type="num" val="30"/>
      </iconSet>
    </cfRule>
  </conditionalFormatting>
  <conditionalFormatting sqref="B6">
    <cfRule type="iconSet" priority="43">
      <iconSet iconSet="3TrafficLights2" showValue="0" reverse="1">
        <cfvo type="percent" val="0"/>
        <cfvo type="num" val="15"/>
        <cfvo type="num" val="30"/>
      </iconSet>
    </cfRule>
  </conditionalFormatting>
  <conditionalFormatting sqref="B6">
    <cfRule type="iconSet" priority="42">
      <iconSet iconSet="3TrafficLights2" showValue="0" reverse="1">
        <cfvo type="percent" val="0"/>
        <cfvo type="num" val="15"/>
        <cfvo type="num" val="30"/>
      </iconSet>
    </cfRule>
  </conditionalFormatting>
  <conditionalFormatting sqref="B6">
    <cfRule type="iconSet" priority="41">
      <iconSet iconSet="3TrafficLights2" showValue="0" reverse="1">
        <cfvo type="percent" val="0"/>
        <cfvo type="num" val="15"/>
        <cfvo type="num" val="30"/>
      </iconSet>
    </cfRule>
  </conditionalFormatting>
  <conditionalFormatting sqref="B7">
    <cfRule type="iconSet" priority="35">
      <iconSet iconSet="3TrafficLights2" showValue="0" reverse="1">
        <cfvo type="percent" val="0"/>
        <cfvo type="num" val="15"/>
        <cfvo type="num" val="30"/>
      </iconSet>
    </cfRule>
  </conditionalFormatting>
  <conditionalFormatting sqref="B6">
    <cfRule type="iconSet" priority="40">
      <iconSet iconSet="3TrafficLights2" showValue="0" reverse="1">
        <cfvo type="percent" val="0"/>
        <cfvo type="num" val="15"/>
        <cfvo type="num" val="30"/>
      </iconSet>
    </cfRule>
  </conditionalFormatting>
  <conditionalFormatting sqref="B7">
    <cfRule type="iconSet" priority="34">
      <iconSet iconSet="3TrafficLights2" showValue="0" reverse="1">
        <cfvo type="percent" val="0"/>
        <cfvo type="num" val="15"/>
        <cfvo type="num" val="30"/>
      </iconSet>
    </cfRule>
  </conditionalFormatting>
  <conditionalFormatting sqref="B7">
    <cfRule type="iconSet" priority="36">
      <iconSet iconSet="3TrafficLights2" showValue="0" reverse="1">
        <cfvo type="percent" val="0"/>
        <cfvo type="num" val="15"/>
        <cfvo type="num" val="30"/>
      </iconSet>
    </cfRule>
  </conditionalFormatting>
  <conditionalFormatting sqref="B7">
    <cfRule type="iconSet" priority="33">
      <iconSet iconSet="3TrafficLights2" showValue="0" reverse="1">
        <cfvo type="percent" val="0"/>
        <cfvo type="num" val="15"/>
        <cfvo type="num" val="30"/>
      </iconSet>
    </cfRule>
  </conditionalFormatting>
  <conditionalFormatting sqref="B7">
    <cfRule type="iconSet" priority="32">
      <iconSet iconSet="3TrafficLights2" showValue="0" reverse="1">
        <cfvo type="percent" val="0"/>
        <cfvo type="num" val="15"/>
        <cfvo type="num" val="30"/>
      </iconSet>
    </cfRule>
  </conditionalFormatting>
  <conditionalFormatting sqref="B7">
    <cfRule type="iconSet" priority="31">
      <iconSet iconSet="3TrafficLights2" showValue="0" reverse="1">
        <cfvo type="percent" val="0"/>
        <cfvo type="num" val="15"/>
        <cfvo type="num" val="30"/>
      </iconSet>
    </cfRule>
  </conditionalFormatting>
  <conditionalFormatting sqref="B8:B9">
    <cfRule type="iconSet" priority="28">
      <iconSet iconSet="3TrafficLights2" showValue="0" reverse="1">
        <cfvo type="percent" val="0"/>
        <cfvo type="num" val="15"/>
        <cfvo type="num" val="30"/>
      </iconSet>
    </cfRule>
  </conditionalFormatting>
  <conditionalFormatting sqref="B8:B9">
    <cfRule type="iconSet" priority="30">
      <iconSet iconSet="3TrafficLights2" showValue="0" reverse="1">
        <cfvo type="percent" val="0"/>
        <cfvo type="num" val="15"/>
        <cfvo type="num" val="30"/>
      </iconSet>
    </cfRule>
  </conditionalFormatting>
  <conditionalFormatting sqref="B8:B9">
    <cfRule type="iconSet" priority="29">
      <iconSet iconSet="3TrafficLights2" showValue="0" reverse="1">
        <cfvo type="percent" val="0"/>
        <cfvo type="num" val="15"/>
        <cfvo type="num" val="30"/>
      </iconSet>
    </cfRule>
  </conditionalFormatting>
  <conditionalFormatting sqref="B8:B9">
    <cfRule type="iconSet" priority="27">
      <iconSet iconSet="3TrafficLights2" showValue="0" reverse="1">
        <cfvo type="percent" val="0"/>
        <cfvo type="num" val="15"/>
        <cfvo type="num" val="30"/>
      </iconSet>
    </cfRule>
  </conditionalFormatting>
  <conditionalFormatting sqref="B8:B9">
    <cfRule type="iconSet" priority="26">
      <iconSet iconSet="3TrafficLights2" showValue="0" reverse="1">
        <cfvo type="percent" val="0"/>
        <cfvo type="num" val="15"/>
        <cfvo type="num" val="30"/>
      </iconSet>
    </cfRule>
  </conditionalFormatting>
  <conditionalFormatting sqref="B8:B9">
    <cfRule type="iconSet" priority="25">
      <iconSet iconSet="3TrafficLights2" showValue="0" reverse="1">
        <cfvo type="percent" val="0"/>
        <cfvo type="num" val="15"/>
        <cfvo type="num" val="30"/>
      </iconSet>
    </cfRule>
  </conditionalFormatting>
  <conditionalFormatting sqref="B8:B9">
    <cfRule type="iconSet" priority="24">
      <iconSet iconSet="3TrafficLights2" showValue="0" reverse="1">
        <cfvo type="percent" val="0"/>
        <cfvo type="num" val="15"/>
        <cfvo type="num" val="30"/>
      </iconSet>
    </cfRule>
  </conditionalFormatting>
  <conditionalFormatting sqref="B8:B9">
    <cfRule type="iconSet" priority="23">
      <iconSet iconSet="3TrafficLights2" showValue="0" reverse="1">
        <cfvo type="percent" val="0"/>
        <cfvo type="num" val="15"/>
        <cfvo type="num" val="30"/>
      </iconSet>
    </cfRule>
  </conditionalFormatting>
  <conditionalFormatting sqref="B8:B9">
    <cfRule type="iconSet" priority="22">
      <iconSet iconSet="3TrafficLights2" showValue="0" reverse="1">
        <cfvo type="percent" val="0"/>
        <cfvo type="num" val="15"/>
        <cfvo type="num" val="30"/>
      </iconSet>
    </cfRule>
  </conditionalFormatting>
  <conditionalFormatting sqref="B8:B9">
    <cfRule type="iconSet" priority="21">
      <iconSet iconSet="3TrafficLights2" showValue="0" reverse="1">
        <cfvo type="percent" val="0"/>
        <cfvo type="num" val="15"/>
        <cfvo type="num" val="30"/>
      </iconSet>
    </cfRule>
  </conditionalFormatting>
  <conditionalFormatting sqref="B8:B9">
    <cfRule type="iconSet" priority="20">
      <iconSet iconSet="3TrafficLights2" showValue="0" reverse="1">
        <cfvo type="percent" val="0"/>
        <cfvo type="num" val="15"/>
        <cfvo type="num" val="30"/>
      </iconSet>
    </cfRule>
  </conditionalFormatting>
  <conditionalFormatting sqref="B8:B9">
    <cfRule type="iconSet" priority="19">
      <iconSet iconSet="3TrafficLights2" showValue="0" reverse="1">
        <cfvo type="percent" val="0"/>
        <cfvo type="num" val="15"/>
        <cfvo type="num" val="30"/>
      </iconSet>
    </cfRule>
  </conditionalFormatting>
  <conditionalFormatting sqref="B8">
    <cfRule type="iconSet" priority="18">
      <iconSet iconSet="3TrafficLights2" showValue="0" reverse="1">
        <cfvo type="percent" val="0"/>
        <cfvo type="num" val="15"/>
        <cfvo type="num" val="30"/>
      </iconSet>
    </cfRule>
  </conditionalFormatting>
  <conditionalFormatting sqref="B8">
    <cfRule type="iconSet" priority="17">
      <iconSet iconSet="3TrafficLights2" showValue="0" reverse="1">
        <cfvo type="percent" val="0"/>
        <cfvo type="num" val="15"/>
        <cfvo type="num" val="30"/>
      </iconSet>
    </cfRule>
  </conditionalFormatting>
  <conditionalFormatting sqref="B8">
    <cfRule type="iconSet" priority="16">
      <iconSet iconSet="3TrafficLights2" showValue="0" reverse="1">
        <cfvo type="percent" val="0"/>
        <cfvo type="num" val="15"/>
        <cfvo type="num" val="30"/>
      </iconSet>
    </cfRule>
  </conditionalFormatting>
  <conditionalFormatting sqref="B8">
    <cfRule type="iconSet" priority="15">
      <iconSet iconSet="3TrafficLights2" showValue="0" reverse="1">
        <cfvo type="percent" val="0"/>
        <cfvo type="num" val="15"/>
        <cfvo type="num" val="30"/>
      </iconSet>
    </cfRule>
  </conditionalFormatting>
  <conditionalFormatting sqref="B8">
    <cfRule type="iconSet" priority="14">
      <iconSet iconSet="3TrafficLights2" showValue="0" reverse="1">
        <cfvo type="percent" val="0"/>
        <cfvo type="num" val="15"/>
        <cfvo type="num" val="30"/>
      </iconSet>
    </cfRule>
  </conditionalFormatting>
  <conditionalFormatting sqref="B8">
    <cfRule type="iconSet" priority="13">
      <iconSet iconSet="3TrafficLights2" showValue="0" reverse="1">
        <cfvo type="percent" val="0"/>
        <cfvo type="num" val="15"/>
        <cfvo type="num" val="30"/>
      </iconSet>
    </cfRule>
  </conditionalFormatting>
  <conditionalFormatting sqref="B8">
    <cfRule type="iconSet" priority="12">
      <iconSet iconSet="3TrafficLights2" showValue="0" reverse="1">
        <cfvo type="percent" val="0"/>
        <cfvo type="num" val="15"/>
        <cfvo type="num" val="30"/>
      </iconSet>
    </cfRule>
  </conditionalFormatting>
  <conditionalFormatting sqref="B8">
    <cfRule type="iconSet" priority="11">
      <iconSet iconSet="3TrafficLights2" showValue="0" reverse="1">
        <cfvo type="percent" val="0"/>
        <cfvo type="num" val="15"/>
        <cfvo type="num" val="30"/>
      </iconSet>
    </cfRule>
  </conditionalFormatting>
  <conditionalFormatting sqref="B9">
    <cfRule type="iconSet" priority="10">
      <iconSet iconSet="3TrafficLights2" showValue="0" reverse="1">
        <cfvo type="percent" val="0"/>
        <cfvo type="num" val="15"/>
        <cfvo type="num" val="30"/>
      </iconSet>
    </cfRule>
  </conditionalFormatting>
  <conditionalFormatting sqref="B8">
    <cfRule type="iconSet" priority="9">
      <iconSet iconSet="3TrafficLights2" showValue="0" reverse="1">
        <cfvo type="percent" val="0"/>
        <cfvo type="num" val="15"/>
        <cfvo type="num" val="30"/>
      </iconSet>
    </cfRule>
  </conditionalFormatting>
  <conditionalFormatting sqref="B8">
    <cfRule type="iconSet" priority="8">
      <iconSet iconSet="3TrafficLights2" showValue="0" reverse="1">
        <cfvo type="percent" val="0"/>
        <cfvo type="num" val="15"/>
        <cfvo type="num" val="30"/>
      </iconSet>
    </cfRule>
  </conditionalFormatting>
  <conditionalFormatting sqref="B8">
    <cfRule type="iconSet" priority="7">
      <iconSet iconSet="3TrafficLights2" showValue="0" reverse="1">
        <cfvo type="percent" val="0"/>
        <cfvo type="num" val="15"/>
        <cfvo type="num" val="30"/>
      </iconSet>
    </cfRule>
  </conditionalFormatting>
  <conditionalFormatting sqref="B8">
    <cfRule type="iconSet" priority="6">
      <iconSet iconSet="3TrafficLights2" showValue="0" reverse="1">
        <cfvo type="percent" val="0"/>
        <cfvo type="num" val="15"/>
        <cfvo type="num" val="30"/>
      </iconSet>
    </cfRule>
  </conditionalFormatting>
  <conditionalFormatting sqref="B9">
    <cfRule type="iconSet" priority="5">
      <iconSet iconSet="3TrafficLights2" showValue="0" reverse="1">
        <cfvo type="percent" val="0"/>
        <cfvo type="num" val="15"/>
        <cfvo type="num" val="30"/>
      </iconSet>
    </cfRule>
  </conditionalFormatting>
  <conditionalFormatting sqref="B9">
    <cfRule type="iconSet" priority="4">
      <iconSet iconSet="3TrafficLights2" showValue="0" reverse="1">
        <cfvo type="percent" val="0"/>
        <cfvo type="num" val="15"/>
        <cfvo type="num" val="30"/>
      </iconSet>
    </cfRule>
  </conditionalFormatting>
  <conditionalFormatting sqref="B9">
    <cfRule type="iconSet" priority="3">
      <iconSet iconSet="3TrafficLights2" showValue="0" reverse="1">
        <cfvo type="percent" val="0"/>
        <cfvo type="num" val="15"/>
        <cfvo type="num" val="30"/>
      </iconSet>
    </cfRule>
  </conditionalFormatting>
  <conditionalFormatting sqref="B9">
    <cfRule type="iconSet" priority="2">
      <iconSet iconSet="3TrafficLights2" showValue="0" reverse="1">
        <cfvo type="percent" val="0"/>
        <cfvo type="num" val="15"/>
        <cfvo type="num" val="30"/>
      </iconSet>
    </cfRule>
  </conditionalFormatting>
  <conditionalFormatting sqref="B9">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79998168889431442"/>
  </sheetPr>
  <dimension ref="A1:AY53"/>
  <sheetViews>
    <sheetView showGridLines="0" topLeftCell="A6" zoomScale="70" zoomScaleNormal="70" workbookViewId="0">
      <pane ySplit="1" topLeftCell="A7" activePane="bottomLeft" state="frozen"/>
      <selection activeCell="A6" sqref="A6"/>
      <selection pane="bottomLeft" activeCell="AH39" sqref="AH39"/>
    </sheetView>
  </sheetViews>
  <sheetFormatPr defaultColWidth="9" defaultRowHeight="12.75"/>
  <cols>
    <col min="1" max="1" width="12.125" style="332" customWidth="1"/>
    <col min="2" max="2" width="10.875" style="332" customWidth="1"/>
    <col min="3" max="3" width="17.875" style="332" customWidth="1"/>
    <col min="4" max="5" width="11.5" style="332" customWidth="1"/>
    <col min="6" max="9" width="11.25" style="332" customWidth="1"/>
    <col min="10" max="10" width="1.75" style="332" customWidth="1"/>
    <col min="11" max="11" width="8.5" style="332" customWidth="1"/>
    <col min="12" max="13" width="9.5" style="332" customWidth="1"/>
    <col min="14" max="14" width="15" style="332" bestFit="1" customWidth="1"/>
    <col min="15" max="15" width="10.375" style="332" customWidth="1"/>
    <col min="16" max="16" width="11" style="332" customWidth="1"/>
    <col min="17" max="17" width="9.375" style="332" customWidth="1"/>
    <col min="18" max="18" width="1.5" style="332" customWidth="1"/>
    <col min="19" max="20" width="9" style="332" customWidth="1"/>
    <col min="21" max="22" width="10" style="332" customWidth="1"/>
    <col min="23" max="23" width="11" style="332" customWidth="1"/>
    <col min="24" max="24" width="11.25" style="332" customWidth="1"/>
    <col min="25" max="25" width="11.875" style="332" customWidth="1"/>
    <col min="26" max="26" width="11.25" style="332" customWidth="1"/>
    <col min="27" max="27" width="12.125" style="332" customWidth="1"/>
    <col min="28" max="28" width="12.375" style="332" customWidth="1"/>
    <col min="29" max="29" width="12.25" style="332" customWidth="1"/>
    <col min="30" max="30" width="12" style="332" customWidth="1"/>
    <col min="31" max="31" width="12.875" style="332" customWidth="1"/>
    <col min="32" max="32" width="8.25" style="333" customWidth="1"/>
    <col min="33" max="33" width="1.125" style="334" customWidth="1"/>
    <col min="34" max="34" width="32.5" style="335" customWidth="1"/>
    <col min="35" max="35" width="32.5" style="332" customWidth="1"/>
    <col min="36" max="36" width="14.375" style="332" customWidth="1"/>
    <col min="37" max="38" width="11.5" style="336" customWidth="1"/>
    <col min="39" max="40" width="18.5" style="337" customWidth="1"/>
    <col min="41" max="41" width="1.375" style="338" customWidth="1"/>
    <col min="42" max="44" width="9" style="332" customWidth="1"/>
    <col min="45" max="45" width="10.375" style="332" hidden="1" customWidth="1"/>
    <col min="46" max="46" width="10" style="332" hidden="1" customWidth="1"/>
    <col min="47" max="16384" width="9" style="332"/>
  </cols>
  <sheetData>
    <row r="1" spans="1:46" s="415" customFormat="1" ht="23.25" hidden="1" customHeight="1">
      <c r="A1" s="500"/>
      <c r="AF1" s="438"/>
      <c r="AG1" s="439"/>
      <c r="AH1" s="440"/>
      <c r="AK1" s="441"/>
      <c r="AL1" s="441"/>
      <c r="AM1" s="442"/>
      <c r="AN1" s="442"/>
      <c r="AO1" s="375"/>
    </row>
    <row r="2" spans="1:46" s="415" customFormat="1" ht="23.25" hidden="1" customHeight="1" thickBot="1">
      <c r="A2" s="500" t="s">
        <v>285</v>
      </c>
      <c r="AF2" s="438"/>
      <c r="AG2" s="439"/>
      <c r="AH2" s="440"/>
      <c r="AK2" s="441"/>
      <c r="AL2" s="441"/>
      <c r="AM2" s="442"/>
      <c r="AN2" s="442"/>
      <c r="AO2" s="375"/>
    </row>
    <row r="3" spans="1:46" s="443" customFormat="1" ht="23.25" hidden="1" customHeight="1" thickBot="1">
      <c r="A3" s="500" t="s">
        <v>286</v>
      </c>
      <c r="K3" s="1904" t="s">
        <v>23</v>
      </c>
      <c r="L3" s="1905"/>
      <c r="M3" s="1905"/>
      <c r="N3" s="1905"/>
      <c r="O3" s="1905"/>
      <c r="P3" s="1905"/>
      <c r="Q3" s="1906"/>
      <c r="S3" s="1907" t="s">
        <v>366</v>
      </c>
      <c r="T3" s="1908"/>
      <c r="U3" s="1908"/>
      <c r="V3" s="1908"/>
      <c r="W3" s="1908"/>
      <c r="X3" s="1908"/>
      <c r="Y3" s="1908"/>
      <c r="Z3" s="1908"/>
      <c r="AA3" s="1908"/>
      <c r="AB3" s="1908"/>
      <c r="AC3" s="1908"/>
      <c r="AD3" s="1908"/>
      <c r="AE3" s="1908"/>
      <c r="AF3" s="1909"/>
      <c r="AG3" s="444"/>
      <c r="AH3" s="1910" t="s">
        <v>62</v>
      </c>
      <c r="AI3" s="1911"/>
      <c r="AJ3" s="1911"/>
      <c r="AK3" s="1911"/>
      <c r="AL3" s="1911"/>
      <c r="AM3" s="1911"/>
      <c r="AN3" s="1912"/>
      <c r="AO3" s="445"/>
      <c r="AP3" s="1913" t="s">
        <v>63</v>
      </c>
      <c r="AQ3" s="1914"/>
      <c r="AR3" s="1914"/>
      <c r="AS3" s="1914"/>
      <c r="AT3" s="1915"/>
    </row>
    <row r="4" spans="1:46" s="415" customFormat="1" ht="23.25" hidden="1" customHeight="1" thickBot="1">
      <c r="A4" s="498"/>
      <c r="B4" s="415" t="s">
        <v>35</v>
      </c>
      <c r="C4" s="491"/>
      <c r="D4" s="491"/>
      <c r="E4" s="491"/>
      <c r="F4" s="491"/>
      <c r="G4" s="491"/>
      <c r="H4" s="491"/>
      <c r="I4" s="491"/>
      <c r="J4" s="491"/>
      <c r="K4" s="491"/>
      <c r="L4" s="491"/>
      <c r="M4" s="491"/>
      <c r="N4" s="491"/>
      <c r="O4" s="491"/>
      <c r="P4" s="491"/>
      <c r="Q4" s="491"/>
      <c r="R4" s="491"/>
      <c r="S4" s="491"/>
      <c r="T4" s="491"/>
      <c r="U4" s="491"/>
      <c r="V4" s="491"/>
      <c r="W4" s="491"/>
      <c r="X4" s="491"/>
      <c r="Y4" s="491"/>
      <c r="Z4" s="491" t="s">
        <v>35</v>
      </c>
      <c r="AA4" s="491"/>
      <c r="AB4" s="491"/>
      <c r="AC4" s="491"/>
      <c r="AD4" s="491"/>
      <c r="AE4" s="491" t="s">
        <v>35</v>
      </c>
      <c r="AF4" s="493"/>
      <c r="AG4" s="494"/>
      <c r="AH4" s="495"/>
      <c r="AI4" s="491"/>
      <c r="AJ4" s="491"/>
      <c r="AK4" s="496"/>
      <c r="AL4" s="496"/>
      <c r="AO4" s="440"/>
      <c r="AP4" s="497" t="s">
        <v>35</v>
      </c>
      <c r="AQ4" s="497"/>
      <c r="AR4" s="497" t="s">
        <v>35</v>
      </c>
      <c r="AS4" s="491"/>
      <c r="AT4" s="491"/>
    </row>
    <row r="5" spans="1:46" s="415" customFormat="1" ht="23.25" hidden="1" customHeight="1" thickTop="1" thickBot="1">
      <c r="A5" s="492" t="s">
        <v>35</v>
      </c>
      <c r="B5" s="491"/>
      <c r="C5" s="446"/>
      <c r="D5" s="446"/>
      <c r="E5" s="446"/>
      <c r="F5" s="446"/>
      <c r="G5" s="446"/>
      <c r="H5" s="446"/>
      <c r="I5" s="446"/>
      <c r="J5" s="446"/>
      <c r="K5" s="446" t="s">
        <v>67</v>
      </c>
      <c r="L5" s="446" t="s">
        <v>68</v>
      </c>
      <c r="M5" s="446" t="s">
        <v>69</v>
      </c>
      <c r="N5" s="446" t="s">
        <v>70</v>
      </c>
      <c r="O5" s="449"/>
      <c r="P5" s="446"/>
      <c r="Q5" s="446"/>
      <c r="R5" s="446"/>
      <c r="S5" s="446" t="s">
        <v>144</v>
      </c>
      <c r="T5" s="446" t="s">
        <v>143</v>
      </c>
      <c r="U5" s="450" t="s">
        <v>142</v>
      </c>
      <c r="V5" s="451" t="s">
        <v>141</v>
      </c>
      <c r="W5" s="446" t="s">
        <v>140</v>
      </c>
      <c r="X5" s="446" t="s">
        <v>139</v>
      </c>
      <c r="Y5" s="446" t="s">
        <v>138</v>
      </c>
      <c r="Z5" s="446" t="s">
        <v>137</v>
      </c>
      <c r="AA5" s="446" t="s">
        <v>131</v>
      </c>
      <c r="AB5" s="446" t="s">
        <v>130</v>
      </c>
      <c r="AC5" s="452" t="s">
        <v>134</v>
      </c>
      <c r="AD5" s="452" t="s">
        <v>135</v>
      </c>
      <c r="AE5" s="452" t="s">
        <v>136</v>
      </c>
      <c r="AF5" s="453"/>
      <c r="AG5" s="454"/>
      <c r="AH5" s="447"/>
      <c r="AI5" s="446"/>
      <c r="AJ5" s="446"/>
      <c r="AK5" s="448"/>
      <c r="AL5" s="448"/>
      <c r="AM5" s="1916" t="s">
        <v>24</v>
      </c>
      <c r="AN5" s="1917"/>
      <c r="AO5" s="455"/>
      <c r="AP5" s="456" t="s">
        <v>13</v>
      </c>
      <c r="AQ5" s="457"/>
      <c r="AR5" s="458"/>
      <c r="AS5" s="446"/>
      <c r="AT5" s="446"/>
    </row>
    <row r="6" spans="1:46" s="490" customFormat="1" ht="85.5" customHeight="1" thickBot="1">
      <c r="A6" s="459" t="s">
        <v>2</v>
      </c>
      <c r="B6" s="460" t="s">
        <v>370</v>
      </c>
      <c r="C6" s="460" t="s">
        <v>46</v>
      </c>
      <c r="D6" s="460" t="s">
        <v>4</v>
      </c>
      <c r="E6" s="460" t="s">
        <v>289</v>
      </c>
      <c r="F6" s="460" t="s">
        <v>5</v>
      </c>
      <c r="G6" s="460" t="s">
        <v>417</v>
      </c>
      <c r="H6" s="460" t="s">
        <v>6</v>
      </c>
      <c r="I6" s="461" t="s">
        <v>7</v>
      </c>
      <c r="J6" s="462"/>
      <c r="K6" s="463" t="str">
        <f>'Countdown Summary'!I6</f>
        <v>Booking  for 
Q116</v>
      </c>
      <c r="L6" s="464" t="str">
        <f>'Countdown Summary'!J6</f>
        <v>Booking  for 
Q216</v>
      </c>
      <c r="M6" s="464" t="str">
        <f>'Countdown Summary'!K6</f>
        <v>Booking  for 
Q316</v>
      </c>
      <c r="N6" s="464" t="str">
        <f>'Countdown Summary'!L6</f>
        <v>Booking  for 
Q416</v>
      </c>
      <c r="O6" s="465" t="s">
        <v>71</v>
      </c>
      <c r="P6" s="466" t="s">
        <v>20</v>
      </c>
      <c r="Q6" s="467" t="s">
        <v>21</v>
      </c>
      <c r="R6" s="462"/>
      <c r="S6" s="468" t="s">
        <v>366</v>
      </c>
      <c r="T6" s="469" t="s">
        <v>45</v>
      </c>
      <c r="U6" s="470" t="s">
        <v>196</v>
      </c>
      <c r="V6" s="471" t="s">
        <v>379</v>
      </c>
      <c r="W6" s="472" t="s">
        <v>145</v>
      </c>
      <c r="X6" s="473" t="s">
        <v>112</v>
      </c>
      <c r="Y6" s="474" t="s">
        <v>129</v>
      </c>
      <c r="Z6" s="475" t="s">
        <v>128</v>
      </c>
      <c r="AA6" s="476" t="s">
        <v>132</v>
      </c>
      <c r="AB6" s="475" t="s">
        <v>133</v>
      </c>
      <c r="AC6" s="477" t="s">
        <v>374</v>
      </c>
      <c r="AD6" s="477" t="s">
        <v>372</v>
      </c>
      <c r="AE6" s="477" t="s">
        <v>375</v>
      </c>
      <c r="AF6" s="478" t="s">
        <v>380</v>
      </c>
      <c r="AG6" s="479"/>
      <c r="AH6" s="480" t="s">
        <v>150</v>
      </c>
      <c r="AI6" s="480" t="s">
        <v>151</v>
      </c>
      <c r="AJ6" s="480" t="s">
        <v>152</v>
      </c>
      <c r="AK6" s="481" t="s">
        <v>153</v>
      </c>
      <c r="AL6" s="482" t="s">
        <v>157</v>
      </c>
      <c r="AM6" s="483" t="s">
        <v>309</v>
      </c>
      <c r="AN6" s="484" t="s">
        <v>26</v>
      </c>
      <c r="AO6" s="485"/>
      <c r="AP6" s="486" t="str">
        <f>'Countdown Summary'!AN6</f>
        <v>FCST
Q212</v>
      </c>
      <c r="AQ6" s="487" t="str">
        <f>'Countdown Summary'!AO6</f>
        <v>Funnel
Q212</v>
      </c>
      <c r="AR6" s="488" t="str">
        <f>'Countdown Summary'!AP6</f>
        <v>AOP
Q212</v>
      </c>
      <c r="AS6" s="466" t="s">
        <v>52</v>
      </c>
      <c r="AT6" s="489" t="s">
        <v>53</v>
      </c>
    </row>
    <row r="7" spans="1:46" s="1182" customFormat="1" ht="55.5" customHeight="1">
      <c r="A7" s="1772"/>
      <c r="B7" s="1773"/>
      <c r="C7" s="1774"/>
      <c r="D7" s="1773"/>
      <c r="E7" s="1773"/>
      <c r="F7" s="1773"/>
      <c r="G7" s="1773"/>
      <c r="H7" s="1775"/>
      <c r="I7" s="1776"/>
      <c r="J7" s="1777"/>
      <c r="K7" s="1778"/>
      <c r="L7" s="1779"/>
      <c r="M7" s="1779"/>
      <c r="N7" s="1779"/>
      <c r="O7" s="1780"/>
      <c r="P7" s="1779"/>
      <c r="Q7" s="1507"/>
      <c r="R7" s="1244"/>
      <c r="S7" s="1347"/>
      <c r="T7" s="1346"/>
      <c r="U7" s="1346"/>
      <c r="V7" s="1477"/>
      <c r="W7" s="1345"/>
      <c r="X7" s="1508"/>
      <c r="Y7" s="1344"/>
      <c r="Z7" s="1508"/>
      <c r="AA7" s="1478"/>
      <c r="AB7" s="1508"/>
      <c r="AC7" s="1343"/>
      <c r="AD7" s="1343"/>
      <c r="AE7" s="1343"/>
      <c r="AF7" s="1245"/>
      <c r="AG7" s="1818"/>
      <c r="AH7" s="1250"/>
      <c r="AI7" s="1251"/>
      <c r="AJ7" s="1255"/>
      <c r="AK7" s="1255"/>
      <c r="AL7" s="1251"/>
      <c r="AM7" s="1252"/>
      <c r="AN7" s="1253"/>
      <c r="AO7" s="1254"/>
      <c r="AP7" s="1819"/>
      <c r="AQ7" s="1246"/>
      <c r="AR7" s="1247"/>
      <c r="AS7" s="1248"/>
      <c r="AT7" s="1820"/>
    </row>
    <row r="8" spans="1:46" s="1182" customFormat="1" ht="55.5" customHeight="1">
      <c r="A8" s="1772"/>
      <c r="B8" s="1773"/>
      <c r="C8" s="1774"/>
      <c r="D8" s="1773"/>
      <c r="E8" s="1773"/>
      <c r="F8" s="1773"/>
      <c r="G8" s="1773"/>
      <c r="H8" s="1775"/>
      <c r="I8" s="1776"/>
      <c r="J8" s="1777"/>
      <c r="K8" s="1778"/>
      <c r="L8" s="1779"/>
      <c r="M8" s="1779"/>
      <c r="N8" s="1779"/>
      <c r="O8" s="1780"/>
      <c r="P8" s="1779"/>
      <c r="Q8" s="1507"/>
      <c r="R8" s="1244"/>
      <c r="S8" s="1347"/>
      <c r="T8" s="1346"/>
      <c r="U8" s="1346"/>
      <c r="V8" s="1477"/>
      <c r="W8" s="1345"/>
      <c r="X8" s="1508"/>
      <c r="Y8" s="1344"/>
      <c r="Z8" s="1508"/>
      <c r="AA8" s="1478"/>
      <c r="AB8" s="1508"/>
      <c r="AC8" s="1343"/>
      <c r="AD8" s="1343"/>
      <c r="AE8" s="1343"/>
      <c r="AF8" s="1245"/>
      <c r="AG8" s="1818"/>
      <c r="AH8" s="1250"/>
      <c r="AI8" s="1251"/>
      <c r="AJ8" s="1255"/>
      <c r="AK8" s="1255"/>
      <c r="AL8" s="1251"/>
      <c r="AM8" s="1252"/>
      <c r="AN8" s="1253"/>
      <c r="AO8" s="1254"/>
      <c r="AP8" s="1819"/>
      <c r="AQ8" s="1246"/>
      <c r="AR8" s="1247"/>
      <c r="AS8" s="1248"/>
      <c r="AT8" s="1820"/>
    </row>
    <row r="9" spans="1:46" s="1182" customFormat="1" ht="55.5" customHeight="1">
      <c r="A9" s="1772"/>
      <c r="B9" s="1773"/>
      <c r="C9" s="1774"/>
      <c r="D9" s="1773"/>
      <c r="E9" s="1773"/>
      <c r="F9" s="1773"/>
      <c r="G9" s="1773"/>
      <c r="H9" s="1775"/>
      <c r="I9" s="1776"/>
      <c r="J9" s="1777"/>
      <c r="K9" s="1778"/>
      <c r="L9" s="1779"/>
      <c r="M9" s="1779"/>
      <c r="N9" s="1779"/>
      <c r="O9" s="1780"/>
      <c r="P9" s="1779"/>
      <c r="Q9" s="1507"/>
      <c r="R9" s="1244"/>
      <c r="S9" s="1347"/>
      <c r="T9" s="1346"/>
      <c r="U9" s="1346"/>
      <c r="V9" s="1477"/>
      <c r="W9" s="1345"/>
      <c r="X9" s="1508"/>
      <c r="Y9" s="1344"/>
      <c r="Z9" s="1508"/>
      <c r="AA9" s="1478"/>
      <c r="AB9" s="1508"/>
      <c r="AC9" s="1343"/>
      <c r="AD9" s="1343"/>
      <c r="AE9" s="1343"/>
      <c r="AF9" s="1245"/>
      <c r="AG9" s="1818"/>
      <c r="AH9" s="1250"/>
      <c r="AI9" s="1251"/>
      <c r="AJ9" s="1255"/>
      <c r="AK9" s="1255"/>
      <c r="AL9" s="1251"/>
      <c r="AM9" s="1252"/>
      <c r="AN9" s="1253"/>
      <c r="AO9" s="1254"/>
      <c r="AP9" s="1819"/>
      <c r="AQ9" s="1246"/>
      <c r="AR9" s="1247"/>
      <c r="AS9" s="1248"/>
      <c r="AT9" s="1820"/>
    </row>
    <row r="10" spans="1:46" s="1182" customFormat="1" ht="55.5" customHeight="1">
      <c r="A10" s="1590"/>
      <c r="B10" s="1257"/>
      <c r="C10" s="1261"/>
      <c r="D10" s="1257"/>
      <c r="E10" s="1257"/>
      <c r="F10" s="1257"/>
      <c r="G10" s="1257"/>
      <c r="H10" s="1258"/>
      <c r="I10" s="1259"/>
      <c r="J10" s="1244"/>
      <c r="K10" s="1347"/>
      <c r="L10" s="1346"/>
      <c r="M10" s="1346"/>
      <c r="N10" s="1346"/>
      <c r="O10" s="1476"/>
      <c r="P10" s="1346"/>
      <c r="Q10" s="1507"/>
      <c r="R10" s="1244"/>
      <c r="S10" s="1347"/>
      <c r="T10" s="1346"/>
      <c r="U10" s="1346"/>
      <c r="V10" s="1477"/>
      <c r="W10" s="1345"/>
      <c r="X10" s="1508"/>
      <c r="Y10" s="1344"/>
      <c r="Z10" s="1508"/>
      <c r="AA10" s="1478"/>
      <c r="AB10" s="1508"/>
      <c r="AC10" s="1343"/>
      <c r="AD10" s="1343"/>
      <c r="AE10" s="1343"/>
      <c r="AF10" s="1245"/>
      <c r="AG10" s="1818"/>
      <c r="AH10" s="1250"/>
      <c r="AI10" s="1251"/>
      <c r="AJ10" s="1255"/>
      <c r="AK10" s="1255"/>
      <c r="AL10" s="1251"/>
      <c r="AM10" s="1252"/>
      <c r="AN10" s="1253"/>
      <c r="AO10" s="1254"/>
      <c r="AP10" s="1819"/>
      <c r="AQ10" s="1246"/>
      <c r="AR10" s="1247"/>
      <c r="AS10" s="1248"/>
      <c r="AT10" s="1820"/>
    </row>
    <row r="11" spans="1:46" s="1182" customFormat="1" ht="55.5" customHeight="1">
      <c r="A11" s="1590"/>
      <c r="B11" s="1257"/>
      <c r="C11" s="1261"/>
      <c r="D11" s="1257"/>
      <c r="E11" s="1257"/>
      <c r="F11" s="1257"/>
      <c r="G11" s="1257"/>
      <c r="H11" s="1258"/>
      <c r="I11" s="1259"/>
      <c r="J11" s="1244"/>
      <c r="K11" s="1347"/>
      <c r="L11" s="1346"/>
      <c r="M11" s="1346"/>
      <c r="N11" s="1346"/>
      <c r="O11" s="1476"/>
      <c r="P11" s="1346"/>
      <c r="Q11" s="1507"/>
      <c r="R11" s="1244"/>
      <c r="S11" s="1347"/>
      <c r="T11" s="1346"/>
      <c r="U11" s="1346"/>
      <c r="V11" s="1477"/>
      <c r="W11" s="1345"/>
      <c r="X11" s="1508"/>
      <c r="Y11" s="1344"/>
      <c r="Z11" s="1508"/>
      <c r="AA11" s="1478"/>
      <c r="AB11" s="1508"/>
      <c r="AC11" s="1343"/>
      <c r="AD11" s="1343"/>
      <c r="AE11" s="1343"/>
      <c r="AF11" s="1245"/>
      <c r="AG11" s="1818"/>
      <c r="AH11" s="1250"/>
      <c r="AI11" s="1251"/>
      <c r="AJ11" s="1255"/>
      <c r="AK11" s="1255"/>
      <c r="AL11" s="1251"/>
      <c r="AM11" s="1252"/>
      <c r="AN11" s="1253"/>
      <c r="AO11" s="1254"/>
      <c r="AP11" s="1819"/>
      <c r="AQ11" s="1246"/>
      <c r="AR11" s="1247"/>
      <c r="AS11" s="1248"/>
      <c r="AT11" s="1820"/>
    </row>
    <row r="12" spans="1:46" s="1182" customFormat="1" ht="55.5" customHeight="1">
      <c r="A12" s="1590"/>
      <c r="B12" s="1257"/>
      <c r="C12" s="1261"/>
      <c r="D12" s="1257"/>
      <c r="E12" s="1257"/>
      <c r="F12" s="1257"/>
      <c r="G12" s="1257"/>
      <c r="H12" s="1258"/>
      <c r="I12" s="1259"/>
      <c r="J12" s="1244"/>
      <c r="K12" s="1347"/>
      <c r="L12" s="1346"/>
      <c r="M12" s="1346"/>
      <c r="N12" s="1346"/>
      <c r="O12" s="1476"/>
      <c r="P12" s="1346"/>
      <c r="Q12" s="1507"/>
      <c r="R12" s="1244"/>
      <c r="S12" s="1347"/>
      <c r="T12" s="1346"/>
      <c r="U12" s="1346"/>
      <c r="V12" s="1477"/>
      <c r="W12" s="1345"/>
      <c r="X12" s="1508"/>
      <c r="Y12" s="1344"/>
      <c r="Z12" s="1508"/>
      <c r="AA12" s="1478"/>
      <c r="AB12" s="1508"/>
      <c r="AC12" s="1343"/>
      <c r="AD12" s="1343"/>
      <c r="AE12" s="1343"/>
      <c r="AF12" s="1245"/>
      <c r="AG12" s="1818"/>
      <c r="AH12" s="1250"/>
      <c r="AI12" s="1251"/>
      <c r="AJ12" s="1255"/>
      <c r="AK12" s="1255"/>
      <c r="AL12" s="1251"/>
      <c r="AM12" s="1252"/>
      <c r="AN12" s="1253"/>
      <c r="AO12" s="1254"/>
      <c r="AP12" s="1819"/>
      <c r="AQ12" s="1246"/>
      <c r="AR12" s="1247"/>
      <c r="AS12" s="1248"/>
      <c r="AT12" s="1820"/>
    </row>
    <row r="13" spans="1:46" s="1182" customFormat="1" ht="55.5" customHeight="1">
      <c r="A13" s="1590"/>
      <c r="B13" s="1257"/>
      <c r="C13" s="1261"/>
      <c r="D13" s="1257"/>
      <c r="E13" s="1257"/>
      <c r="F13" s="1257"/>
      <c r="G13" s="1257"/>
      <c r="H13" s="1258"/>
      <c r="I13" s="1259"/>
      <c r="J13" s="1244"/>
      <c r="K13" s="1347"/>
      <c r="L13" s="1346"/>
      <c r="M13" s="1346"/>
      <c r="N13" s="1346"/>
      <c r="O13" s="1476"/>
      <c r="P13" s="1346"/>
      <c r="Q13" s="1507"/>
      <c r="R13" s="1244"/>
      <c r="S13" s="1347"/>
      <c r="T13" s="1346"/>
      <c r="U13" s="1346"/>
      <c r="V13" s="1477"/>
      <c r="W13" s="1345"/>
      <c r="X13" s="1508"/>
      <c r="Y13" s="1344"/>
      <c r="Z13" s="1508"/>
      <c r="AA13" s="1478"/>
      <c r="AB13" s="1508"/>
      <c r="AC13" s="1343"/>
      <c r="AD13" s="1343"/>
      <c r="AE13" s="1343"/>
      <c r="AF13" s="1245"/>
      <c r="AG13" s="1818"/>
      <c r="AH13" s="1250"/>
      <c r="AI13" s="1251"/>
      <c r="AJ13" s="1255"/>
      <c r="AK13" s="1255"/>
      <c r="AL13" s="1251"/>
      <c r="AM13" s="1252"/>
      <c r="AN13" s="1253"/>
      <c r="AO13" s="1254"/>
      <c r="AP13" s="1819"/>
      <c r="AQ13" s="1246"/>
      <c r="AR13" s="1247"/>
      <c r="AS13" s="1248"/>
      <c r="AT13" s="1820"/>
    </row>
    <row r="14" spans="1:46" s="1182" customFormat="1" ht="55.5" customHeight="1">
      <c r="A14" s="1590"/>
      <c r="B14" s="1257"/>
      <c r="C14" s="1261"/>
      <c r="D14" s="1257"/>
      <c r="E14" s="1257"/>
      <c r="F14" s="1257"/>
      <c r="G14" s="1257"/>
      <c r="H14" s="1258"/>
      <c r="I14" s="1259"/>
      <c r="J14" s="1244"/>
      <c r="K14" s="1347"/>
      <c r="L14" s="1346"/>
      <c r="M14" s="1346"/>
      <c r="N14" s="1346"/>
      <c r="O14" s="1476"/>
      <c r="P14" s="1346"/>
      <c r="Q14" s="1507"/>
      <c r="R14" s="1244"/>
      <c r="S14" s="1347"/>
      <c r="T14" s="1346"/>
      <c r="U14" s="1346"/>
      <c r="V14" s="1477"/>
      <c r="W14" s="1345"/>
      <c r="X14" s="1508"/>
      <c r="Y14" s="1344"/>
      <c r="Z14" s="1508"/>
      <c r="AA14" s="1478"/>
      <c r="AB14" s="1508"/>
      <c r="AC14" s="1343"/>
      <c r="AD14" s="1343"/>
      <c r="AE14" s="1343"/>
      <c r="AF14" s="1245"/>
      <c r="AG14" s="1818"/>
      <c r="AH14" s="1250"/>
      <c r="AI14" s="1251"/>
      <c r="AJ14" s="1255"/>
      <c r="AK14" s="1255"/>
      <c r="AL14" s="1251"/>
      <c r="AM14" s="1252"/>
      <c r="AN14" s="1253"/>
      <c r="AO14" s="1254"/>
      <c r="AP14" s="1819"/>
      <c r="AQ14" s="1246"/>
      <c r="AR14" s="1247"/>
      <c r="AS14" s="1248"/>
      <c r="AT14" s="1820"/>
    </row>
    <row r="15" spans="1:46" s="1182" customFormat="1" ht="55.5" customHeight="1">
      <c r="A15" s="1590"/>
      <c r="B15" s="1257"/>
      <c r="C15" s="1261"/>
      <c r="D15" s="1257"/>
      <c r="E15" s="1257"/>
      <c r="F15" s="1257"/>
      <c r="G15" s="1257"/>
      <c r="H15" s="1258"/>
      <c r="I15" s="1259"/>
      <c r="J15" s="1244"/>
      <c r="K15" s="1347"/>
      <c r="L15" s="1346"/>
      <c r="M15" s="1346"/>
      <c r="N15" s="1346"/>
      <c r="O15" s="1476"/>
      <c r="P15" s="1346"/>
      <c r="Q15" s="1507"/>
      <c r="R15" s="1244"/>
      <c r="S15" s="1347"/>
      <c r="T15" s="1346"/>
      <c r="U15" s="1346"/>
      <c r="V15" s="1477"/>
      <c r="W15" s="1345"/>
      <c r="X15" s="1508"/>
      <c r="Y15" s="1344"/>
      <c r="Z15" s="1508"/>
      <c r="AA15" s="1478"/>
      <c r="AB15" s="1508"/>
      <c r="AC15" s="1343"/>
      <c r="AD15" s="1343"/>
      <c r="AE15" s="1343"/>
      <c r="AF15" s="1245"/>
      <c r="AG15" s="1818"/>
      <c r="AH15" s="1250"/>
      <c r="AI15" s="1251"/>
      <c r="AJ15" s="1255"/>
      <c r="AK15" s="1255"/>
      <c r="AL15" s="1251"/>
      <c r="AM15" s="1252"/>
      <c r="AN15" s="1253"/>
      <c r="AO15" s="1254"/>
      <c r="AP15" s="1819"/>
      <c r="AQ15" s="1246"/>
      <c r="AR15" s="1247"/>
      <c r="AS15" s="1248"/>
      <c r="AT15" s="1820"/>
    </row>
    <row r="16" spans="1:46" s="1182" customFormat="1" ht="55.5" customHeight="1">
      <c r="A16" s="1590"/>
      <c r="B16" s="1257"/>
      <c r="C16" s="1261"/>
      <c r="D16" s="1257"/>
      <c r="E16" s="1257"/>
      <c r="F16" s="1257"/>
      <c r="G16" s="1257"/>
      <c r="H16" s="1258"/>
      <c r="I16" s="1259"/>
      <c r="J16" s="1244"/>
      <c r="K16" s="1347"/>
      <c r="L16" s="1346"/>
      <c r="M16" s="1346"/>
      <c r="N16" s="1346"/>
      <c r="O16" s="1476"/>
      <c r="P16" s="1346"/>
      <c r="Q16" s="1507"/>
      <c r="R16" s="1244"/>
      <c r="S16" s="1347"/>
      <c r="T16" s="1346"/>
      <c r="U16" s="1346"/>
      <c r="V16" s="1477"/>
      <c r="W16" s="1345"/>
      <c r="X16" s="1508"/>
      <c r="Y16" s="1344"/>
      <c r="Z16" s="1508"/>
      <c r="AA16" s="1478"/>
      <c r="AB16" s="1508"/>
      <c r="AC16" s="1343"/>
      <c r="AD16" s="1343"/>
      <c r="AE16" s="1343"/>
      <c r="AF16" s="1245"/>
      <c r="AG16" s="1818"/>
      <c r="AH16" s="1250"/>
      <c r="AI16" s="1251"/>
      <c r="AJ16" s="1255"/>
      <c r="AK16" s="1255"/>
      <c r="AL16" s="1251"/>
      <c r="AM16" s="1252"/>
      <c r="AN16" s="1253"/>
      <c r="AO16" s="1254"/>
      <c r="AP16" s="1819"/>
      <c r="AQ16" s="1246"/>
      <c r="AR16" s="1247"/>
      <c r="AS16" s="1248"/>
      <c r="AT16" s="1820"/>
    </row>
    <row r="17" spans="1:51" s="1182" customFormat="1" ht="55.5" customHeight="1">
      <c r="A17" s="1590"/>
      <c r="B17" s="1257"/>
      <c r="C17" s="1261"/>
      <c r="D17" s="1257"/>
      <c r="E17" s="1257"/>
      <c r="F17" s="1257"/>
      <c r="G17" s="1257"/>
      <c r="H17" s="1258"/>
      <c r="I17" s="1259"/>
      <c r="J17" s="1244"/>
      <c r="K17" s="1347"/>
      <c r="L17" s="1346"/>
      <c r="M17" s="1346"/>
      <c r="N17" s="1346"/>
      <c r="O17" s="1476"/>
      <c r="P17" s="1346"/>
      <c r="Q17" s="1507"/>
      <c r="R17" s="1244"/>
      <c r="S17" s="1347"/>
      <c r="T17" s="1346"/>
      <c r="U17" s="1346"/>
      <c r="V17" s="1477"/>
      <c r="W17" s="1345"/>
      <c r="X17" s="1508"/>
      <c r="Y17" s="1344"/>
      <c r="Z17" s="1508"/>
      <c r="AA17" s="1478"/>
      <c r="AB17" s="1508"/>
      <c r="AC17" s="1343"/>
      <c r="AD17" s="1343"/>
      <c r="AE17" s="1343"/>
      <c r="AF17" s="1245"/>
      <c r="AG17" s="1818"/>
      <c r="AH17" s="1250"/>
      <c r="AI17" s="1251"/>
      <c r="AJ17" s="1255"/>
      <c r="AK17" s="1255"/>
      <c r="AL17" s="1251"/>
      <c r="AM17" s="1252"/>
      <c r="AN17" s="1253"/>
      <c r="AO17" s="1254"/>
      <c r="AP17" s="1819"/>
      <c r="AQ17" s="1246"/>
      <c r="AR17" s="1247"/>
      <c r="AS17" s="1248"/>
      <c r="AT17" s="1820"/>
    </row>
    <row r="18" spans="1:51" s="1182" customFormat="1" ht="55.5" customHeight="1">
      <c r="A18" s="1590"/>
      <c r="B18" s="1257"/>
      <c r="C18" s="1261"/>
      <c r="D18" s="1257"/>
      <c r="E18" s="1257"/>
      <c r="F18" s="1257"/>
      <c r="G18" s="1257"/>
      <c r="H18" s="1258"/>
      <c r="I18" s="1259"/>
      <c r="J18" s="1244"/>
      <c r="K18" s="1347"/>
      <c r="L18" s="1346"/>
      <c r="M18" s="1346"/>
      <c r="N18" s="1346"/>
      <c r="O18" s="1476"/>
      <c r="P18" s="1346"/>
      <c r="Q18" s="1507"/>
      <c r="R18" s="1244"/>
      <c r="S18" s="1347"/>
      <c r="T18" s="1346"/>
      <c r="U18" s="1346"/>
      <c r="V18" s="1477"/>
      <c r="W18" s="1345"/>
      <c r="X18" s="1508"/>
      <c r="Y18" s="1344"/>
      <c r="Z18" s="1508"/>
      <c r="AA18" s="1478"/>
      <c r="AB18" s="1508"/>
      <c r="AC18" s="1343"/>
      <c r="AD18" s="1343"/>
      <c r="AE18" s="1343"/>
      <c r="AF18" s="1245"/>
      <c r="AG18" s="1818"/>
      <c r="AH18" s="1250"/>
      <c r="AI18" s="1251"/>
      <c r="AJ18" s="1255"/>
      <c r="AK18" s="1255"/>
      <c r="AL18" s="1251"/>
      <c r="AM18" s="1252"/>
      <c r="AN18" s="1253"/>
      <c r="AO18" s="1254"/>
      <c r="AP18" s="1819"/>
      <c r="AQ18" s="1246"/>
      <c r="AR18" s="1247"/>
      <c r="AS18" s="1248"/>
      <c r="AT18" s="1820"/>
    </row>
    <row r="19" spans="1:51" s="1182" customFormat="1" ht="55.5" customHeight="1">
      <c r="A19" s="1590"/>
      <c r="B19" s="1257"/>
      <c r="C19" s="1261"/>
      <c r="D19" s="1257"/>
      <c r="E19" s="1257"/>
      <c r="F19" s="1257"/>
      <c r="G19" s="1257"/>
      <c r="H19" s="1258"/>
      <c r="I19" s="1259"/>
      <c r="J19" s="1244"/>
      <c r="K19" s="1347"/>
      <c r="L19" s="1346"/>
      <c r="M19" s="1346"/>
      <c r="N19" s="1346"/>
      <c r="O19" s="1476"/>
      <c r="P19" s="1346"/>
      <c r="Q19" s="1507"/>
      <c r="R19" s="1244"/>
      <c r="S19" s="1347"/>
      <c r="T19" s="1346"/>
      <c r="U19" s="1346"/>
      <c r="V19" s="1477"/>
      <c r="W19" s="1345"/>
      <c r="X19" s="1508"/>
      <c r="Y19" s="1344"/>
      <c r="Z19" s="1508"/>
      <c r="AA19" s="1478"/>
      <c r="AB19" s="1508"/>
      <c r="AC19" s="1343"/>
      <c r="AD19" s="1343"/>
      <c r="AE19" s="1343"/>
      <c r="AF19" s="1245"/>
      <c r="AG19" s="1818"/>
      <c r="AH19" s="1250"/>
      <c r="AI19" s="1251"/>
      <c r="AJ19" s="1255"/>
      <c r="AK19" s="1255"/>
      <c r="AL19" s="1251"/>
      <c r="AM19" s="1252"/>
      <c r="AN19" s="1253"/>
      <c r="AO19" s="1254"/>
      <c r="AP19" s="1819"/>
      <c r="AQ19" s="1246"/>
      <c r="AR19" s="1247"/>
      <c r="AS19" s="1248"/>
      <c r="AT19" s="1820"/>
    </row>
    <row r="20" spans="1:51" s="1182" customFormat="1" ht="55.5" customHeight="1">
      <c r="A20" s="1590"/>
      <c r="B20" s="1257"/>
      <c r="C20" s="1261"/>
      <c r="D20" s="1257"/>
      <c r="E20" s="1257"/>
      <c r="F20" s="1257"/>
      <c r="G20" s="1257"/>
      <c r="H20" s="1258"/>
      <c r="I20" s="1259"/>
      <c r="J20" s="1244"/>
      <c r="K20" s="1347"/>
      <c r="L20" s="1346"/>
      <c r="M20" s="1346"/>
      <c r="N20" s="1346"/>
      <c r="O20" s="1476"/>
      <c r="P20" s="1346"/>
      <c r="Q20" s="1507"/>
      <c r="R20" s="1244"/>
      <c r="S20" s="1347"/>
      <c r="T20" s="1346"/>
      <c r="U20" s="1346"/>
      <c r="V20" s="1477"/>
      <c r="W20" s="1345"/>
      <c r="X20" s="1508"/>
      <c r="Y20" s="1344"/>
      <c r="Z20" s="1508"/>
      <c r="AA20" s="1478"/>
      <c r="AB20" s="1508"/>
      <c r="AC20" s="1343"/>
      <c r="AD20" s="1343"/>
      <c r="AE20" s="1343"/>
      <c r="AF20" s="1245"/>
      <c r="AG20" s="1818"/>
      <c r="AH20" s="1250"/>
      <c r="AI20" s="1251"/>
      <c r="AJ20" s="1255"/>
      <c r="AK20" s="1255"/>
      <c r="AL20" s="1251"/>
      <c r="AM20" s="1252"/>
      <c r="AN20" s="1253"/>
      <c r="AO20" s="1254"/>
      <c r="AP20" s="1819"/>
      <c r="AQ20" s="1246"/>
      <c r="AR20" s="1247"/>
      <c r="AS20" s="1248"/>
      <c r="AT20" s="1820"/>
    </row>
    <row r="21" spans="1:51" s="1182" customFormat="1" ht="55.5" customHeight="1">
      <c r="A21" s="1590"/>
      <c r="B21" s="1257"/>
      <c r="C21" s="1261"/>
      <c r="D21" s="1257"/>
      <c r="E21" s="1257"/>
      <c r="F21" s="1257"/>
      <c r="G21" s="1257"/>
      <c r="H21" s="1258"/>
      <c r="I21" s="1259"/>
      <c r="J21" s="1244"/>
      <c r="K21" s="1347"/>
      <c r="L21" s="1346"/>
      <c r="M21" s="1346"/>
      <c r="N21" s="1346"/>
      <c r="O21" s="1476"/>
      <c r="P21" s="1346"/>
      <c r="Q21" s="1507"/>
      <c r="R21" s="1244"/>
      <c r="S21" s="1347"/>
      <c r="T21" s="1346"/>
      <c r="U21" s="1346"/>
      <c r="V21" s="1477"/>
      <c r="W21" s="1345"/>
      <c r="X21" s="1508"/>
      <c r="Y21" s="1344"/>
      <c r="Z21" s="1508"/>
      <c r="AA21" s="1478"/>
      <c r="AB21" s="1508"/>
      <c r="AC21" s="1343"/>
      <c r="AD21" s="1343"/>
      <c r="AE21" s="1343"/>
      <c r="AF21" s="1245"/>
      <c r="AG21" s="1818"/>
      <c r="AH21" s="1250"/>
      <c r="AI21" s="1251"/>
      <c r="AJ21" s="1255"/>
      <c r="AK21" s="1255"/>
      <c r="AL21" s="1251"/>
      <c r="AM21" s="1252"/>
      <c r="AN21" s="1253"/>
      <c r="AO21" s="1254"/>
      <c r="AP21" s="1819"/>
      <c r="AQ21" s="1246"/>
      <c r="AR21" s="1247"/>
      <c r="AS21" s="1248"/>
      <c r="AT21" s="1820"/>
    </row>
    <row r="22" spans="1:51" s="1182" customFormat="1" ht="55.5" customHeight="1">
      <c r="A22" s="1590"/>
      <c r="B22" s="1257"/>
      <c r="C22" s="1261"/>
      <c r="D22" s="1257"/>
      <c r="E22" s="1257"/>
      <c r="F22" s="1257"/>
      <c r="G22" s="1257"/>
      <c r="H22" s="1258"/>
      <c r="I22" s="1259"/>
      <c r="J22" s="1244"/>
      <c r="K22" s="1347"/>
      <c r="L22" s="1346"/>
      <c r="M22" s="1346"/>
      <c r="N22" s="1346"/>
      <c r="O22" s="1476"/>
      <c r="P22" s="1346"/>
      <c r="Q22" s="1507"/>
      <c r="R22" s="1244"/>
      <c r="S22" s="1347"/>
      <c r="T22" s="1346"/>
      <c r="U22" s="1346"/>
      <c r="V22" s="1477"/>
      <c r="W22" s="1345"/>
      <c r="X22" s="1508"/>
      <c r="Y22" s="1344"/>
      <c r="Z22" s="1508"/>
      <c r="AA22" s="1478"/>
      <c r="AB22" s="1508"/>
      <c r="AC22" s="1343"/>
      <c r="AD22" s="1343"/>
      <c r="AE22" s="1343"/>
      <c r="AF22" s="1245"/>
      <c r="AG22" s="1818"/>
      <c r="AH22" s="1250"/>
      <c r="AI22" s="1251"/>
      <c r="AJ22" s="1255"/>
      <c r="AK22" s="1255"/>
      <c r="AL22" s="1251"/>
      <c r="AM22" s="1252"/>
      <c r="AN22" s="1253"/>
      <c r="AO22" s="1254"/>
      <c r="AP22" s="1819"/>
      <c r="AQ22" s="1246"/>
      <c r="AR22" s="1247"/>
      <c r="AS22" s="1248"/>
      <c r="AT22" s="1820"/>
    </row>
    <row r="23" spans="1:51" s="1182" customFormat="1" ht="55.5" customHeight="1">
      <c r="A23" s="1590"/>
      <c r="B23" s="1257"/>
      <c r="C23" s="1261"/>
      <c r="D23" s="1257"/>
      <c r="E23" s="1257"/>
      <c r="F23" s="1257"/>
      <c r="G23" s="1257"/>
      <c r="H23" s="1258"/>
      <c r="I23" s="1259"/>
      <c r="J23" s="1244"/>
      <c r="K23" s="1347"/>
      <c r="L23" s="1346"/>
      <c r="M23" s="1346"/>
      <c r="N23" s="1346"/>
      <c r="O23" s="1476"/>
      <c r="P23" s="1346"/>
      <c r="Q23" s="1507"/>
      <c r="R23" s="1244"/>
      <c r="S23" s="1347"/>
      <c r="T23" s="1346"/>
      <c r="U23" s="1346"/>
      <c r="V23" s="1477"/>
      <c r="W23" s="1345"/>
      <c r="X23" s="1508"/>
      <c r="Y23" s="1344"/>
      <c r="Z23" s="1508"/>
      <c r="AA23" s="1478"/>
      <c r="AB23" s="1508"/>
      <c r="AC23" s="1343"/>
      <c r="AD23" s="1343"/>
      <c r="AE23" s="1343"/>
      <c r="AF23" s="1245"/>
      <c r="AG23" s="1818"/>
      <c r="AH23" s="1250"/>
      <c r="AI23" s="1251"/>
      <c r="AJ23" s="1255"/>
      <c r="AK23" s="1255"/>
      <c r="AL23" s="1251"/>
      <c r="AM23" s="1252"/>
      <c r="AN23" s="1253"/>
      <c r="AO23" s="1254"/>
      <c r="AP23" s="1819"/>
      <c r="AQ23" s="1246"/>
      <c r="AR23" s="1247"/>
      <c r="AS23" s="1248"/>
      <c r="AT23" s="1820"/>
    </row>
    <row r="24" spans="1:51" s="1182" customFormat="1" ht="55.5" customHeight="1">
      <c r="A24" s="1590"/>
      <c r="B24" s="1257"/>
      <c r="C24" s="1261"/>
      <c r="D24" s="1257"/>
      <c r="E24" s="1257"/>
      <c r="F24" s="1257"/>
      <c r="G24" s="1257"/>
      <c r="H24" s="1258"/>
      <c r="I24" s="1259"/>
      <c r="J24" s="1244"/>
      <c r="K24" s="1347"/>
      <c r="L24" s="1346"/>
      <c r="M24" s="1346"/>
      <c r="N24" s="1346"/>
      <c r="O24" s="1476"/>
      <c r="P24" s="1346"/>
      <c r="Q24" s="1507"/>
      <c r="R24" s="1244"/>
      <c r="S24" s="1347"/>
      <c r="T24" s="1346"/>
      <c r="U24" s="1346"/>
      <c r="V24" s="1477"/>
      <c r="W24" s="1345"/>
      <c r="X24" s="1508"/>
      <c r="Y24" s="1344"/>
      <c r="Z24" s="1508"/>
      <c r="AA24" s="1478"/>
      <c r="AB24" s="1508"/>
      <c r="AC24" s="1343"/>
      <c r="AD24" s="1343"/>
      <c r="AE24" s="1343"/>
      <c r="AF24" s="1245"/>
      <c r="AG24" s="1818"/>
      <c r="AH24" s="1250"/>
      <c r="AI24" s="1251"/>
      <c r="AJ24" s="1255"/>
      <c r="AK24" s="1255"/>
      <c r="AL24" s="1251"/>
      <c r="AM24" s="1252"/>
      <c r="AN24" s="1253"/>
      <c r="AO24" s="1254"/>
      <c r="AP24" s="1819"/>
      <c r="AQ24" s="1246"/>
      <c r="AR24" s="1247"/>
      <c r="AS24" s="1248"/>
      <c r="AT24" s="1820"/>
    </row>
    <row r="25" spans="1:51" s="1182" customFormat="1" ht="55.5" customHeight="1">
      <c r="A25" s="1590"/>
      <c r="B25" s="1257"/>
      <c r="C25" s="1261"/>
      <c r="D25" s="1257"/>
      <c r="E25" s="1257"/>
      <c r="F25" s="1257"/>
      <c r="G25" s="1257"/>
      <c r="H25" s="1258"/>
      <c r="I25" s="1259"/>
      <c r="J25" s="1244"/>
      <c r="K25" s="1347"/>
      <c r="L25" s="1346"/>
      <c r="M25" s="1346"/>
      <c r="N25" s="1346"/>
      <c r="O25" s="1476"/>
      <c r="P25" s="1346"/>
      <c r="Q25" s="1507"/>
      <c r="R25" s="1244"/>
      <c r="S25" s="1347"/>
      <c r="T25" s="1346"/>
      <c r="U25" s="1346"/>
      <c r="V25" s="1477"/>
      <c r="W25" s="1345"/>
      <c r="X25" s="1508"/>
      <c r="Y25" s="1344"/>
      <c r="Z25" s="1508"/>
      <c r="AA25" s="1478"/>
      <c r="AB25" s="1508"/>
      <c r="AC25" s="1343"/>
      <c r="AD25" s="1343"/>
      <c r="AE25" s="1343"/>
      <c r="AF25" s="1245"/>
      <c r="AG25" s="1818"/>
      <c r="AH25" s="1250"/>
      <c r="AI25" s="1251"/>
      <c r="AJ25" s="1255"/>
      <c r="AK25" s="1255"/>
      <c r="AL25" s="1251"/>
      <c r="AM25" s="1252"/>
      <c r="AN25" s="1253"/>
      <c r="AO25" s="1254"/>
      <c r="AP25" s="1819"/>
      <c r="AQ25" s="1246"/>
      <c r="AR25" s="1247"/>
      <c r="AS25" s="1248"/>
      <c r="AT25" s="1820"/>
    </row>
    <row r="26" spans="1:51" s="1182" customFormat="1" ht="55.5" customHeight="1">
      <c r="A26" s="1590"/>
      <c r="B26" s="1257"/>
      <c r="C26" s="1261"/>
      <c r="D26" s="1257"/>
      <c r="E26" s="1257"/>
      <c r="F26" s="1257"/>
      <c r="G26" s="1257"/>
      <c r="H26" s="1258"/>
      <c r="I26" s="1259"/>
      <c r="J26" s="1244"/>
      <c r="K26" s="1347"/>
      <c r="L26" s="1346"/>
      <c r="M26" s="1346"/>
      <c r="N26" s="1346"/>
      <c r="O26" s="1476"/>
      <c r="P26" s="1346"/>
      <c r="Q26" s="1507"/>
      <c r="R26" s="1244"/>
      <c r="S26" s="1347"/>
      <c r="T26" s="1346"/>
      <c r="U26" s="1346"/>
      <c r="V26" s="1477"/>
      <c r="W26" s="1345"/>
      <c r="X26" s="1508"/>
      <c r="Y26" s="1344"/>
      <c r="Z26" s="1508"/>
      <c r="AA26" s="1478"/>
      <c r="AB26" s="1508"/>
      <c r="AC26" s="1343"/>
      <c r="AD26" s="1343"/>
      <c r="AE26" s="1343"/>
      <c r="AF26" s="1245"/>
      <c r="AG26" s="1818"/>
      <c r="AH26" s="1250"/>
      <c r="AI26" s="1251"/>
      <c r="AJ26" s="1255"/>
      <c r="AK26" s="1255"/>
      <c r="AL26" s="1251"/>
      <c r="AM26" s="1252"/>
      <c r="AN26" s="1253"/>
      <c r="AO26" s="1254"/>
      <c r="AP26" s="1819"/>
      <c r="AQ26" s="1246"/>
      <c r="AR26" s="1247"/>
      <c r="AS26" s="1248"/>
      <c r="AT26" s="1820"/>
    </row>
    <row r="27" spans="1:51" s="1182" customFormat="1" ht="55.5" customHeight="1">
      <c r="A27" s="1590"/>
      <c r="B27" s="1257"/>
      <c r="C27" s="1261"/>
      <c r="D27" s="1257"/>
      <c r="E27" s="1257"/>
      <c r="F27" s="1257"/>
      <c r="G27" s="1257"/>
      <c r="H27" s="1258"/>
      <c r="I27" s="1259"/>
      <c r="J27" s="1244"/>
      <c r="K27" s="1347"/>
      <c r="L27" s="1346"/>
      <c r="M27" s="1346"/>
      <c r="N27" s="1346"/>
      <c r="O27" s="1476"/>
      <c r="P27" s="1346"/>
      <c r="Q27" s="1507"/>
      <c r="R27" s="1244"/>
      <c r="S27" s="1347"/>
      <c r="T27" s="1346"/>
      <c r="U27" s="1346"/>
      <c r="V27" s="1477"/>
      <c r="W27" s="1345"/>
      <c r="X27" s="1508"/>
      <c r="Y27" s="1344"/>
      <c r="Z27" s="1508"/>
      <c r="AA27" s="1478"/>
      <c r="AB27" s="1508"/>
      <c r="AC27" s="1343"/>
      <c r="AD27" s="1343"/>
      <c r="AE27" s="1343"/>
      <c r="AF27" s="1245"/>
      <c r="AG27" s="1818"/>
      <c r="AH27" s="1250"/>
      <c r="AI27" s="1251"/>
      <c r="AJ27" s="1255"/>
      <c r="AK27" s="1255"/>
      <c r="AL27" s="1251"/>
      <c r="AM27" s="1252"/>
      <c r="AN27" s="1253"/>
      <c r="AO27" s="1254"/>
      <c r="AP27" s="1819"/>
      <c r="AQ27" s="1246"/>
      <c r="AR27" s="1247"/>
      <c r="AS27" s="1248"/>
      <c r="AT27" s="1820"/>
    </row>
    <row r="28" spans="1:51" s="1182" customFormat="1" ht="55.5" customHeight="1">
      <c r="A28" s="1590"/>
      <c r="B28" s="1257"/>
      <c r="C28" s="1261"/>
      <c r="D28" s="1257"/>
      <c r="E28" s="1257"/>
      <c r="F28" s="1257"/>
      <c r="G28" s="1257"/>
      <c r="H28" s="1258"/>
      <c r="I28" s="1259"/>
      <c r="J28" s="1244"/>
      <c r="K28" s="1347"/>
      <c r="L28" s="1346"/>
      <c r="M28" s="1346"/>
      <c r="N28" s="1346"/>
      <c r="O28" s="1476"/>
      <c r="P28" s="1346"/>
      <c r="Q28" s="1507"/>
      <c r="R28" s="1244"/>
      <c r="S28" s="1347"/>
      <c r="T28" s="1346"/>
      <c r="U28" s="1346"/>
      <c r="V28" s="1477"/>
      <c r="W28" s="1345"/>
      <c r="X28" s="1508"/>
      <c r="Y28" s="1344"/>
      <c r="Z28" s="1508"/>
      <c r="AA28" s="1478"/>
      <c r="AB28" s="1508"/>
      <c r="AC28" s="1343"/>
      <c r="AD28" s="1343"/>
      <c r="AE28" s="1343"/>
      <c r="AF28" s="1245"/>
      <c r="AG28" s="1818"/>
      <c r="AH28" s="1250"/>
      <c r="AI28" s="1251"/>
      <c r="AJ28" s="1255"/>
      <c r="AK28" s="1255"/>
      <c r="AL28" s="1251"/>
      <c r="AM28" s="1252"/>
      <c r="AN28" s="1253"/>
      <c r="AO28" s="1254"/>
      <c r="AP28" s="1819"/>
      <c r="AQ28" s="1246"/>
      <c r="AR28" s="1247"/>
      <c r="AS28" s="1248"/>
      <c r="AT28" s="1820"/>
    </row>
    <row r="29" spans="1:51" s="1182" customFormat="1" ht="55.5" customHeight="1">
      <c r="A29" s="1590"/>
      <c r="B29" s="1257"/>
      <c r="C29" s="1261"/>
      <c r="D29" s="1257"/>
      <c r="E29" s="1257"/>
      <c r="F29" s="1257"/>
      <c r="G29" s="1257"/>
      <c r="H29" s="1258"/>
      <c r="I29" s="1259"/>
      <c r="J29" s="1244"/>
      <c r="K29" s="1347"/>
      <c r="L29" s="1346"/>
      <c r="M29" s="1346"/>
      <c r="N29" s="1346"/>
      <c r="O29" s="1476"/>
      <c r="P29" s="1346"/>
      <c r="Q29" s="1507"/>
      <c r="R29" s="1244"/>
      <c r="S29" s="1347"/>
      <c r="T29" s="1346"/>
      <c r="U29" s="1346"/>
      <c r="V29" s="1477"/>
      <c r="W29" s="1345"/>
      <c r="X29" s="1508"/>
      <c r="Y29" s="1344"/>
      <c r="Z29" s="1508"/>
      <c r="AA29" s="1478"/>
      <c r="AB29" s="1508"/>
      <c r="AC29" s="1343"/>
      <c r="AD29" s="1343"/>
      <c r="AE29" s="1343"/>
      <c r="AF29" s="1245"/>
      <c r="AG29" s="1818"/>
      <c r="AH29" s="1250"/>
      <c r="AI29" s="1251"/>
      <c r="AJ29" s="1255"/>
      <c r="AK29" s="1255"/>
      <c r="AL29" s="1251"/>
      <c r="AM29" s="1252"/>
      <c r="AN29" s="1253"/>
      <c r="AO29" s="1254"/>
      <c r="AP29" s="1819"/>
      <c r="AQ29" s="1246"/>
      <c r="AR29" s="1247"/>
      <c r="AS29" s="1248"/>
      <c r="AT29" s="1820"/>
    </row>
    <row r="30" spans="1:51" s="1182" customFormat="1" ht="37.5" customHeight="1">
      <c r="A30" s="1590"/>
      <c r="B30" s="1257"/>
      <c r="C30" s="1261"/>
      <c r="D30" s="1257"/>
      <c r="E30" s="1257"/>
      <c r="F30" s="1257"/>
      <c r="G30" s="1257"/>
      <c r="H30" s="1258"/>
      <c r="I30" s="1259"/>
      <c r="J30" s="1244"/>
      <c r="K30" s="1347"/>
      <c r="L30" s="1346"/>
      <c r="M30" s="1346"/>
      <c r="N30" s="1346"/>
      <c r="O30" s="1476"/>
      <c r="P30" s="1346"/>
      <c r="Q30" s="1507"/>
      <c r="R30" s="1244"/>
      <c r="S30" s="1347"/>
      <c r="T30" s="1346"/>
      <c r="U30" s="1346"/>
      <c r="V30" s="1477"/>
      <c r="W30" s="1345"/>
      <c r="X30" s="1508"/>
      <c r="Y30" s="1344"/>
      <c r="Z30" s="1508"/>
      <c r="AA30" s="1478"/>
      <c r="AB30" s="1508"/>
      <c r="AC30" s="1343"/>
      <c r="AD30" s="1343"/>
      <c r="AE30" s="1343"/>
      <c r="AF30" s="1245"/>
      <c r="AG30" s="1818"/>
      <c r="AH30" s="1250"/>
      <c r="AI30" s="1251"/>
      <c r="AJ30" s="1255"/>
      <c r="AK30" s="1255"/>
      <c r="AL30" s="1251"/>
      <c r="AM30" s="1252"/>
      <c r="AN30" s="1253"/>
      <c r="AO30" s="1254"/>
      <c r="AP30" s="1819"/>
      <c r="AQ30" s="1246"/>
      <c r="AR30" s="1247"/>
      <c r="AS30" s="1248"/>
      <c r="AT30" s="1820"/>
    </row>
    <row r="31" spans="1:51" s="1182" customFormat="1" ht="37.5" customHeight="1" thickBot="1">
      <c r="A31" s="1469"/>
      <c r="B31" s="1470"/>
      <c r="C31" s="1471"/>
      <c r="D31" s="1470"/>
      <c r="E31" s="1470"/>
      <c r="F31" s="1256"/>
      <c r="G31" s="1256"/>
      <c r="H31" s="1260"/>
      <c r="I31" s="1259"/>
      <c r="J31" s="1244"/>
      <c r="K31" s="1347"/>
      <c r="L31" s="1346"/>
      <c r="M31" s="1346"/>
      <c r="N31" s="1346"/>
      <c r="O31" s="1476"/>
      <c r="P31" s="1509"/>
      <c r="Q31" s="1507"/>
      <c r="R31" s="1244"/>
      <c r="S31" s="1347"/>
      <c r="T31" s="1346"/>
      <c r="U31" s="1346"/>
      <c r="V31" s="1477"/>
      <c r="W31" s="1345"/>
      <c r="X31" s="1508"/>
      <c r="Y31" s="1344"/>
      <c r="Z31" s="1508"/>
      <c r="AA31" s="1478"/>
      <c r="AB31" s="1508"/>
      <c r="AC31" s="1343"/>
      <c r="AD31" s="1343"/>
      <c r="AE31" s="1343"/>
      <c r="AF31" s="1245"/>
      <c r="AG31" s="1517"/>
      <c r="AH31" s="1250"/>
      <c r="AI31" s="1251"/>
      <c r="AJ31" s="1255"/>
      <c r="AK31" s="1255"/>
      <c r="AL31" s="1251"/>
      <c r="AM31" s="1252"/>
      <c r="AN31" s="1253"/>
      <c r="AO31" s="1254"/>
      <c r="AP31" s="1489"/>
      <c r="AQ31" s="1246"/>
      <c r="AR31" s="1247"/>
      <c r="AS31" s="1248"/>
      <c r="AT31" s="1249"/>
    </row>
    <row r="32" spans="1:51" s="381" customFormat="1" ht="37.5" customHeight="1" thickBot="1">
      <c r="A32" s="357" t="s">
        <v>9</v>
      </c>
      <c r="B32" s="358"/>
      <c r="C32" s="358"/>
      <c r="D32" s="358"/>
      <c r="E32" s="358"/>
      <c r="F32" s="358"/>
      <c r="G32" s="358"/>
      <c r="H32" s="358"/>
      <c r="I32" s="359"/>
      <c r="J32" s="360"/>
      <c r="K32" s="537"/>
      <c r="L32" s="537"/>
      <c r="M32" s="537">
        <f>'WW Weekly Sales Call SUMMARY'!$C$37</f>
        <v>0</v>
      </c>
      <c r="N32" s="537"/>
      <c r="O32" s="361">
        <f>K32+L32+M32+N32</f>
        <v>0</v>
      </c>
      <c r="P32" s="362">
        <f>SUM(P7:P31)</f>
        <v>0</v>
      </c>
      <c r="Q32" s="363">
        <f>SUM(Q7:Q31)</f>
        <v>0</v>
      </c>
      <c r="R32" s="967"/>
      <c r="S32" s="538">
        <f>'WW Weekly Sales Call SUMMARY'!$G$37</f>
        <v>0</v>
      </c>
      <c r="T32" s="539">
        <f>'WW Weekly Sales Call SUMMARY'!$J$37</f>
        <v>0</v>
      </c>
      <c r="U32" s="512">
        <f>SUMIF('WW Weekly Sales Call SUMMARY'!A135:A144,"=TW",'WW Weekly Sales Call SUMMARY'!F135:F144)/1000</f>
        <v>0</v>
      </c>
      <c r="V32" s="364">
        <f>S32+T32+U32</f>
        <v>0</v>
      </c>
      <c r="W32" s="365">
        <f>SUM(W7:W31)</f>
        <v>0</v>
      </c>
      <c r="X32" s="366">
        <f>SUM(X7:X31)</f>
        <v>0</v>
      </c>
      <c r="Y32" s="968">
        <f>SUM(Y7:Y31)</f>
        <v>0</v>
      </c>
      <c r="Z32" s="969">
        <f>SUM(Z7:Z31)</f>
        <v>0</v>
      </c>
      <c r="AA32" s="970">
        <f>SUM(AA7:AA31)</f>
        <v>0</v>
      </c>
      <c r="AB32" s="971">
        <f>-SUM(AB7:AB31)</f>
        <v>0</v>
      </c>
      <c r="AC32" s="367">
        <f>V32+W32+X32</f>
        <v>0</v>
      </c>
      <c r="AD32" s="367">
        <f>V32+W32+Y32+AA32</f>
        <v>0</v>
      </c>
      <c r="AE32" s="368">
        <f>V32+W32+X32+Y32+Z32+AA32+AB32</f>
        <v>0</v>
      </c>
      <c r="AF32" s="962">
        <f>IF(S32&gt;0,O32/S32,0)</f>
        <v>0</v>
      </c>
      <c r="AG32" s="369"/>
      <c r="AH32" s="370"/>
      <c r="AI32" s="370"/>
      <c r="AJ32" s="371"/>
      <c r="AK32" s="372"/>
      <c r="AL32" s="372"/>
      <c r="AM32" s="373"/>
      <c r="AN32" s="374"/>
      <c r="AO32" s="375"/>
      <c r="AP32" s="376"/>
      <c r="AQ32" s="377"/>
      <c r="AR32" s="378"/>
      <c r="AS32" s="379">
        <f>V32-AP32</f>
        <v>0</v>
      </c>
      <c r="AT32" s="380">
        <f>V32-AR32</f>
        <v>0</v>
      </c>
      <c r="AV32" s="382"/>
      <c r="AW32" s="382" t="s">
        <v>167</v>
      </c>
      <c r="AX32" s="382" t="s">
        <v>376</v>
      </c>
      <c r="AY32" s="382" t="s">
        <v>168</v>
      </c>
    </row>
    <row r="33" spans="1:51" s="406" customFormat="1">
      <c r="A33" s="28" t="s">
        <v>106</v>
      </c>
      <c r="B33" s="383"/>
      <c r="C33" s="383"/>
      <c r="D33" s="383"/>
      <c r="E33" s="383"/>
      <c r="F33" s="384"/>
      <c r="G33" s="384"/>
      <c r="H33" s="385"/>
      <c r="I33" s="386"/>
      <c r="J33" s="387"/>
      <c r="K33" s="534"/>
      <c r="L33" s="972"/>
      <c r="M33" s="972"/>
      <c r="N33" s="972"/>
      <c r="O33" s="388"/>
      <c r="P33" s="389"/>
      <c r="Q33" s="973"/>
      <c r="R33" s="390"/>
      <c r="S33" s="391"/>
      <c r="T33" s="972"/>
      <c r="U33" s="974"/>
      <c r="V33" s="392"/>
      <c r="W33" s="393"/>
      <c r="X33" s="975"/>
      <c r="Y33" s="394"/>
      <c r="Z33" s="975"/>
      <c r="AA33" s="531"/>
      <c r="AB33" s="976"/>
      <c r="AC33" s="395"/>
      <c r="AD33" s="395"/>
      <c r="AE33" s="395"/>
      <c r="AF33" s="977"/>
      <c r="AG33" s="396"/>
      <c r="AH33" s="397"/>
      <c r="AI33" s="398"/>
      <c r="AJ33" s="399"/>
      <c r="AK33" s="399"/>
      <c r="AL33" s="399"/>
      <c r="AM33" s="400"/>
      <c r="AN33" s="401"/>
      <c r="AO33" s="375"/>
      <c r="AP33" s="402"/>
      <c r="AQ33" s="403"/>
      <c r="AR33" s="404"/>
      <c r="AS33" s="393"/>
      <c r="AT33" s="405"/>
      <c r="AV33" s="408"/>
      <c r="AW33" s="409"/>
      <c r="AX33" s="409"/>
      <c r="AY33" s="410"/>
    </row>
    <row r="34" spans="1:51" s="406" customFormat="1">
      <c r="A34" s="28" t="s">
        <v>107</v>
      </c>
      <c r="B34" s="383"/>
      <c r="C34" s="383"/>
      <c r="D34" s="383"/>
      <c r="E34" s="383"/>
      <c r="F34" s="384"/>
      <c r="G34" s="384"/>
      <c r="H34" s="385"/>
      <c r="I34" s="386"/>
      <c r="J34" s="387"/>
      <c r="K34" s="534"/>
      <c r="L34" s="972"/>
      <c r="M34" s="972"/>
      <c r="N34" s="972"/>
      <c r="O34" s="388"/>
      <c r="P34" s="389"/>
      <c r="Q34" s="973"/>
      <c r="R34" s="390"/>
      <c r="S34" s="391"/>
      <c r="T34" s="972"/>
      <c r="U34" s="974"/>
      <c r="V34" s="392"/>
      <c r="W34" s="393"/>
      <c r="X34" s="975"/>
      <c r="Y34" s="407"/>
      <c r="Z34" s="975"/>
      <c r="AA34" s="531"/>
      <c r="AB34" s="976"/>
      <c r="AC34" s="395"/>
      <c r="AD34" s="395"/>
      <c r="AE34" s="395"/>
      <c r="AF34" s="977"/>
      <c r="AG34" s="396"/>
      <c r="AH34" s="397"/>
      <c r="AI34" s="398"/>
      <c r="AJ34" s="540"/>
      <c r="AK34" s="540"/>
      <c r="AL34" s="540"/>
      <c r="AM34" s="400"/>
      <c r="AN34" s="401"/>
      <c r="AO34" s="375"/>
      <c r="AP34" s="402"/>
      <c r="AQ34" s="403"/>
      <c r="AR34" s="404"/>
      <c r="AS34" s="393"/>
      <c r="AT34" s="405"/>
      <c r="AV34" s="408"/>
      <c r="AW34" s="409"/>
      <c r="AX34" s="409"/>
      <c r="AY34" s="410"/>
    </row>
    <row r="35" spans="1:51" s="406" customFormat="1">
      <c r="A35" s="28" t="s">
        <v>108</v>
      </c>
      <c r="B35" s="383"/>
      <c r="C35" s="383"/>
      <c r="D35" s="383"/>
      <c r="E35" s="383"/>
      <c r="F35" s="384"/>
      <c r="G35" s="384"/>
      <c r="H35" s="385"/>
      <c r="I35" s="386"/>
      <c r="J35" s="387"/>
      <c r="K35" s="534"/>
      <c r="L35" s="972"/>
      <c r="M35" s="972"/>
      <c r="N35" s="972"/>
      <c r="O35" s="388"/>
      <c r="P35" s="389"/>
      <c r="Q35" s="973"/>
      <c r="R35" s="390"/>
      <c r="S35" s="391"/>
      <c r="T35" s="972"/>
      <c r="U35" s="974"/>
      <c r="V35" s="392"/>
      <c r="W35" s="393"/>
      <c r="X35" s="975"/>
      <c r="Y35" s="407"/>
      <c r="Z35" s="975"/>
      <c r="AA35" s="531"/>
      <c r="AB35" s="976"/>
      <c r="AC35" s="395"/>
      <c r="AD35" s="395"/>
      <c r="AE35" s="395"/>
      <c r="AF35" s="978"/>
      <c r="AG35" s="396"/>
      <c r="AH35" s="397"/>
      <c r="AI35" s="398"/>
      <c r="AJ35" s="399"/>
      <c r="AK35" s="399"/>
      <c r="AL35" s="399"/>
      <c r="AM35" s="400"/>
      <c r="AN35" s="401"/>
      <c r="AO35" s="375"/>
      <c r="AP35" s="402"/>
      <c r="AQ35" s="403"/>
      <c r="AR35" s="404"/>
      <c r="AS35" s="393"/>
      <c r="AT35" s="405"/>
      <c r="AV35" s="408"/>
      <c r="AW35" s="409"/>
      <c r="AX35" s="409"/>
      <c r="AY35" s="410"/>
    </row>
    <row r="36" spans="1:51" s="406" customFormat="1">
      <c r="A36" s="28" t="s">
        <v>109</v>
      </c>
      <c r="B36" s="383"/>
      <c r="C36" s="383"/>
      <c r="D36" s="383"/>
      <c r="E36" s="383"/>
      <c r="F36" s="384"/>
      <c r="G36" s="384"/>
      <c r="H36" s="385"/>
      <c r="I36" s="386"/>
      <c r="J36" s="387"/>
      <c r="K36" s="391"/>
      <c r="L36" s="972"/>
      <c r="M36" s="972"/>
      <c r="N36" s="972"/>
      <c r="O36" s="388"/>
      <c r="P36" s="389"/>
      <c r="Q36" s="973"/>
      <c r="R36" s="390"/>
      <c r="S36" s="391"/>
      <c r="T36" s="972"/>
      <c r="U36" s="974"/>
      <c r="V36" s="392"/>
      <c r="W36" s="393"/>
      <c r="X36" s="975"/>
      <c r="Y36" s="407"/>
      <c r="Z36" s="975"/>
      <c r="AA36" s="531"/>
      <c r="AB36" s="976"/>
      <c r="AC36" s="395"/>
      <c r="AD36" s="395"/>
      <c r="AE36" s="395"/>
      <c r="AF36" s="978"/>
      <c r="AG36" s="396"/>
      <c r="AH36" s="397"/>
      <c r="AI36" s="398"/>
      <c r="AJ36" s="399"/>
      <c r="AK36" s="399"/>
      <c r="AL36" s="399"/>
      <c r="AM36" s="400"/>
      <c r="AN36" s="401"/>
      <c r="AO36" s="375"/>
      <c r="AP36" s="402"/>
      <c r="AQ36" s="403"/>
      <c r="AR36" s="404"/>
      <c r="AS36" s="393"/>
      <c r="AT36" s="405"/>
      <c r="AV36" s="411"/>
      <c r="AW36" s="409"/>
      <c r="AX36" s="409"/>
      <c r="AY36" s="410"/>
    </row>
    <row r="37" spans="1:51" s="406" customFormat="1">
      <c r="A37" s="28" t="s">
        <v>110</v>
      </c>
      <c r="B37" s="383"/>
      <c r="C37" s="383"/>
      <c r="D37" s="383"/>
      <c r="E37" s="383"/>
      <c r="F37" s="384"/>
      <c r="G37" s="384"/>
      <c r="H37" s="385"/>
      <c r="I37" s="386"/>
      <c r="J37" s="387"/>
      <c r="K37" s="391"/>
      <c r="L37" s="972"/>
      <c r="M37" s="972"/>
      <c r="N37" s="972"/>
      <c r="O37" s="388"/>
      <c r="P37" s="389"/>
      <c r="Q37" s="973"/>
      <c r="R37" s="390"/>
      <c r="S37" s="391"/>
      <c r="T37" s="972"/>
      <c r="U37" s="974"/>
      <c r="V37" s="392"/>
      <c r="W37" s="393"/>
      <c r="X37" s="975"/>
      <c r="Y37" s="407"/>
      <c r="Z37" s="975"/>
      <c r="AA37" s="531"/>
      <c r="AB37" s="976"/>
      <c r="AC37" s="395"/>
      <c r="AD37" s="395"/>
      <c r="AE37" s="395"/>
      <c r="AF37" s="978"/>
      <c r="AG37" s="396"/>
      <c r="AH37" s="397"/>
      <c r="AI37" s="398"/>
      <c r="AJ37" s="399"/>
      <c r="AK37" s="399"/>
      <c r="AL37" s="399"/>
      <c r="AM37" s="400"/>
      <c r="AN37" s="401"/>
      <c r="AO37" s="375"/>
      <c r="AP37" s="402"/>
      <c r="AQ37" s="403"/>
      <c r="AR37" s="404"/>
      <c r="AS37" s="393"/>
      <c r="AT37" s="405"/>
      <c r="AV37" s="411"/>
      <c r="AW37" s="409"/>
      <c r="AX37" s="409"/>
      <c r="AY37" s="410"/>
    </row>
    <row r="38" spans="1:51" s="406" customFormat="1">
      <c r="A38" s="28" t="s">
        <v>29</v>
      </c>
      <c r="B38" s="383"/>
      <c r="C38" s="383"/>
      <c r="D38" s="383"/>
      <c r="E38" s="383"/>
      <c r="F38" s="384"/>
      <c r="G38" s="384"/>
      <c r="H38" s="385"/>
      <c r="I38" s="386"/>
      <c r="J38" s="387"/>
      <c r="K38" s="391"/>
      <c r="L38" s="972"/>
      <c r="M38" s="972"/>
      <c r="N38" s="972"/>
      <c r="O38" s="388"/>
      <c r="P38" s="389"/>
      <c r="Q38" s="973"/>
      <c r="R38" s="390"/>
      <c r="S38" s="391"/>
      <c r="T38" s="972"/>
      <c r="U38" s="974"/>
      <c r="V38" s="392"/>
      <c r="W38" s="393"/>
      <c r="X38" s="975"/>
      <c r="Y38" s="407"/>
      <c r="Z38" s="975"/>
      <c r="AA38" s="531"/>
      <c r="AB38" s="976"/>
      <c r="AC38" s="395"/>
      <c r="AD38" s="395"/>
      <c r="AE38" s="395"/>
      <c r="AF38" s="978"/>
      <c r="AG38" s="396"/>
      <c r="AH38" s="397"/>
      <c r="AI38" s="398"/>
      <c r="AJ38" s="399"/>
      <c r="AK38" s="399"/>
      <c r="AL38" s="399"/>
      <c r="AM38" s="400"/>
      <c r="AN38" s="401"/>
      <c r="AO38" s="375"/>
      <c r="AP38" s="402"/>
      <c r="AQ38" s="403"/>
      <c r="AR38" s="404"/>
      <c r="AS38" s="393"/>
      <c r="AT38" s="405"/>
      <c r="AV38" s="411"/>
      <c r="AW38" s="409"/>
      <c r="AX38" s="409"/>
      <c r="AY38" s="410"/>
    </row>
    <row r="39" spans="1:51" s="406" customFormat="1">
      <c r="A39" s="28" t="s">
        <v>28</v>
      </c>
      <c r="B39" s="383"/>
      <c r="C39" s="383"/>
      <c r="D39" s="383"/>
      <c r="E39" s="383"/>
      <c r="F39" s="384"/>
      <c r="G39" s="384"/>
      <c r="H39" s="385"/>
      <c r="I39" s="386"/>
      <c r="J39" s="387"/>
      <c r="K39" s="391"/>
      <c r="L39" s="972"/>
      <c r="M39" s="972"/>
      <c r="N39" s="972"/>
      <c r="O39" s="388"/>
      <c r="P39" s="389"/>
      <c r="Q39" s="973"/>
      <c r="R39" s="390"/>
      <c r="S39" s="391"/>
      <c r="T39" s="972"/>
      <c r="U39" s="974"/>
      <c r="V39" s="392"/>
      <c r="W39" s="393"/>
      <c r="X39" s="975"/>
      <c r="Y39" s="407"/>
      <c r="Z39" s="975"/>
      <c r="AA39" s="531"/>
      <c r="AB39" s="976"/>
      <c r="AC39" s="395"/>
      <c r="AD39" s="395"/>
      <c r="AE39" s="395"/>
      <c r="AF39" s="978"/>
      <c r="AG39" s="501"/>
      <c r="AH39" s="502"/>
      <c r="AI39" s="503"/>
      <c r="AJ39" s="504"/>
      <c r="AK39" s="504"/>
      <c r="AL39" s="504"/>
      <c r="AM39" s="505"/>
      <c r="AN39" s="506"/>
      <c r="AO39" s="507"/>
      <c r="AP39" s="508"/>
      <c r="AQ39" s="509"/>
      <c r="AR39" s="510"/>
      <c r="AS39" s="393"/>
      <c r="AT39" s="405"/>
      <c r="AV39" s="411"/>
      <c r="AW39" s="409"/>
      <c r="AX39" s="409"/>
      <c r="AY39" s="410"/>
    </row>
    <row r="40" spans="1:51" s="406" customFormat="1">
      <c r="A40" s="28" t="s">
        <v>27</v>
      </c>
      <c r="B40" s="383"/>
      <c r="C40" s="383"/>
      <c r="D40" s="383"/>
      <c r="E40" s="383"/>
      <c r="F40" s="384"/>
      <c r="G40" s="384"/>
      <c r="H40" s="385"/>
      <c r="I40" s="386"/>
      <c r="J40" s="387"/>
      <c r="K40" s="391"/>
      <c r="L40" s="972"/>
      <c r="M40" s="972"/>
      <c r="N40" s="972"/>
      <c r="O40" s="388"/>
      <c r="P40" s="389"/>
      <c r="Q40" s="973"/>
      <c r="R40" s="390"/>
      <c r="S40" s="391"/>
      <c r="T40" s="972"/>
      <c r="U40" s="974"/>
      <c r="V40" s="392"/>
      <c r="W40" s="393"/>
      <c r="X40" s="975"/>
      <c r="Y40" s="407"/>
      <c r="Z40" s="975"/>
      <c r="AA40" s="531"/>
      <c r="AB40" s="976"/>
      <c r="AC40" s="395"/>
      <c r="AD40" s="395"/>
      <c r="AE40" s="395"/>
      <c r="AF40" s="978"/>
      <c r="AG40" s="501"/>
      <c r="AH40" s="502"/>
      <c r="AI40" s="503"/>
      <c r="AJ40" s="504"/>
      <c r="AK40" s="504"/>
      <c r="AL40" s="504"/>
      <c r="AM40" s="505"/>
      <c r="AN40" s="506"/>
      <c r="AO40" s="507"/>
      <c r="AP40" s="508"/>
      <c r="AQ40" s="509"/>
      <c r="AR40" s="510"/>
      <c r="AS40" s="393"/>
      <c r="AT40" s="405"/>
      <c r="AV40" s="411"/>
      <c r="AW40" s="409"/>
      <c r="AX40" s="409"/>
      <c r="AY40" s="410"/>
    </row>
    <row r="41" spans="1:51" s="406" customFormat="1">
      <c r="A41" s="28" t="s">
        <v>154</v>
      </c>
      <c r="B41" s="383"/>
      <c r="C41" s="383"/>
      <c r="D41" s="383"/>
      <c r="E41" s="383"/>
      <c r="F41" s="384"/>
      <c r="G41" s="384"/>
      <c r="H41" s="385"/>
      <c r="I41" s="386"/>
      <c r="J41" s="387"/>
      <c r="K41" s="391"/>
      <c r="L41" s="972"/>
      <c r="M41" s="972"/>
      <c r="N41" s="972"/>
      <c r="O41" s="388"/>
      <c r="P41" s="389"/>
      <c r="Q41" s="973"/>
      <c r="R41" s="390"/>
      <c r="S41" s="391"/>
      <c r="T41" s="972"/>
      <c r="U41" s="974"/>
      <c r="V41" s="392"/>
      <c r="W41" s="393"/>
      <c r="X41" s="975"/>
      <c r="Y41" s="407"/>
      <c r="Z41" s="975"/>
      <c r="AA41" s="531"/>
      <c r="AB41" s="976"/>
      <c r="AC41" s="395"/>
      <c r="AD41" s="395"/>
      <c r="AE41" s="395"/>
      <c r="AF41" s="978"/>
      <c r="AG41" s="501"/>
      <c r="AH41" s="502"/>
      <c r="AI41" s="503"/>
      <c r="AJ41" s="504"/>
      <c r="AK41" s="504"/>
      <c r="AL41" s="504"/>
      <c r="AM41" s="505"/>
      <c r="AN41" s="506"/>
      <c r="AO41" s="507"/>
      <c r="AP41" s="508"/>
      <c r="AQ41" s="509"/>
      <c r="AR41" s="510"/>
      <c r="AS41" s="393"/>
      <c r="AT41" s="405"/>
      <c r="AV41" s="411"/>
      <c r="AW41" s="409"/>
      <c r="AX41" s="409"/>
      <c r="AY41" s="410"/>
    </row>
    <row r="42" spans="1:51" s="406" customFormat="1">
      <c r="A42" s="28" t="s">
        <v>155</v>
      </c>
      <c r="B42" s="383"/>
      <c r="C42" s="383"/>
      <c r="D42" s="383"/>
      <c r="E42" s="383"/>
      <c r="F42" s="384"/>
      <c r="G42" s="384"/>
      <c r="H42" s="385"/>
      <c r="I42" s="386"/>
      <c r="J42" s="387"/>
      <c r="K42" s="391"/>
      <c r="L42" s="972"/>
      <c r="M42" s="972"/>
      <c r="N42" s="972"/>
      <c r="O42" s="388"/>
      <c r="P42" s="389"/>
      <c r="Q42" s="973"/>
      <c r="R42" s="390"/>
      <c r="S42" s="391"/>
      <c r="T42" s="972"/>
      <c r="U42" s="974"/>
      <c r="V42" s="392"/>
      <c r="W42" s="393"/>
      <c r="X42" s="975"/>
      <c r="Y42" s="407"/>
      <c r="Z42" s="975"/>
      <c r="AA42" s="531"/>
      <c r="AB42" s="976"/>
      <c r="AC42" s="395"/>
      <c r="AD42" s="395"/>
      <c r="AE42" s="395"/>
      <c r="AF42" s="978"/>
      <c r="AG42" s="396"/>
      <c r="AH42" s="397"/>
      <c r="AI42" s="398"/>
      <c r="AJ42" s="399"/>
      <c r="AK42" s="399"/>
      <c r="AL42" s="399"/>
      <c r="AM42" s="400"/>
      <c r="AN42" s="401"/>
      <c r="AO42" s="375"/>
      <c r="AP42" s="402"/>
      <c r="AQ42" s="403"/>
      <c r="AR42" s="404"/>
      <c r="AS42" s="393"/>
      <c r="AT42" s="405"/>
      <c r="AV42" s="411"/>
      <c r="AW42" s="409"/>
      <c r="AX42" s="409"/>
      <c r="AY42" s="410"/>
    </row>
    <row r="43" spans="1:51" s="406" customFormat="1" ht="13.5" thickBot="1">
      <c r="A43" s="28" t="s">
        <v>156</v>
      </c>
      <c r="B43" s="383"/>
      <c r="C43" s="383"/>
      <c r="D43" s="383"/>
      <c r="E43" s="383"/>
      <c r="F43" s="384"/>
      <c r="G43" s="384"/>
      <c r="H43" s="385"/>
      <c r="I43" s="386"/>
      <c r="J43" s="387"/>
      <c r="K43" s="391"/>
      <c r="L43" s="972"/>
      <c r="M43" s="972"/>
      <c r="N43" s="972"/>
      <c r="O43" s="388"/>
      <c r="P43" s="389"/>
      <c r="Q43" s="973"/>
      <c r="R43" s="390"/>
      <c r="S43" s="391"/>
      <c r="T43" s="972"/>
      <c r="U43" s="974"/>
      <c r="V43" s="392"/>
      <c r="W43" s="393"/>
      <c r="X43" s="975"/>
      <c r="Y43" s="407"/>
      <c r="Z43" s="975"/>
      <c r="AA43" s="531"/>
      <c r="AB43" s="976"/>
      <c r="AC43" s="395"/>
      <c r="AD43" s="395"/>
      <c r="AE43" s="395"/>
      <c r="AF43" s="978"/>
      <c r="AG43" s="396"/>
      <c r="AH43" s="397"/>
      <c r="AI43" s="398"/>
      <c r="AJ43" s="399"/>
      <c r="AK43" s="399"/>
      <c r="AL43" s="399"/>
      <c r="AM43" s="400"/>
      <c r="AN43" s="401"/>
      <c r="AO43" s="375"/>
      <c r="AP43" s="402"/>
      <c r="AQ43" s="403"/>
      <c r="AR43" s="404"/>
      <c r="AS43" s="393"/>
      <c r="AT43" s="405"/>
      <c r="AV43" s="412"/>
      <c r="AW43" s="413"/>
      <c r="AX43" s="413"/>
      <c r="AY43" s="414"/>
    </row>
    <row r="44" spans="1:51" s="406" customFormat="1">
      <c r="A44" s="28" t="s">
        <v>169</v>
      </c>
      <c r="B44" s="383"/>
      <c r="C44" s="383"/>
      <c r="D44" s="383"/>
      <c r="E44" s="383"/>
      <c r="F44" s="384"/>
      <c r="G44" s="384"/>
      <c r="H44" s="385"/>
      <c r="I44" s="386"/>
      <c r="J44" s="387"/>
      <c r="K44" s="391"/>
      <c r="L44" s="972"/>
      <c r="M44" s="972"/>
      <c r="N44" s="972"/>
      <c r="O44" s="388"/>
      <c r="P44" s="389"/>
      <c r="Q44" s="973"/>
      <c r="R44" s="390"/>
      <c r="S44" s="391"/>
      <c r="T44" s="972"/>
      <c r="U44" s="974"/>
      <c r="V44" s="392"/>
      <c r="W44" s="393"/>
      <c r="X44" s="975"/>
      <c r="Y44" s="407"/>
      <c r="Z44" s="975"/>
      <c r="AA44" s="531"/>
      <c r="AB44" s="976"/>
      <c r="AC44" s="395"/>
      <c r="AD44" s="395"/>
      <c r="AE44" s="395"/>
      <c r="AF44" s="978"/>
      <c r="AG44" s="396"/>
      <c r="AH44" s="397"/>
      <c r="AI44" s="398"/>
      <c r="AJ44" s="399"/>
      <c r="AK44" s="399"/>
      <c r="AL44" s="399"/>
      <c r="AM44" s="400"/>
      <c r="AN44" s="401"/>
      <c r="AO44" s="375"/>
      <c r="AP44" s="402"/>
      <c r="AQ44" s="403"/>
      <c r="AR44" s="404"/>
      <c r="AS44" s="393"/>
      <c r="AT44" s="405"/>
      <c r="AV44" s="415"/>
      <c r="AW44" s="415"/>
      <c r="AX44" s="415"/>
      <c r="AY44" s="415"/>
    </row>
    <row r="45" spans="1:51" s="406" customFormat="1" ht="13.5" thickBot="1">
      <c r="A45" s="28" t="s">
        <v>170</v>
      </c>
      <c r="B45" s="416"/>
      <c r="C45" s="416"/>
      <c r="D45" s="416"/>
      <c r="E45" s="416"/>
      <c r="F45" s="417"/>
      <c r="G45" s="417"/>
      <c r="H45" s="418"/>
      <c r="I45" s="419"/>
      <c r="J45" s="420"/>
      <c r="K45" s="422"/>
      <c r="L45" s="423"/>
      <c r="M45" s="423"/>
      <c r="N45" s="423"/>
      <c r="O45" s="979"/>
      <c r="P45" s="980"/>
      <c r="Q45" s="981"/>
      <c r="R45" s="421"/>
      <c r="S45" s="422"/>
      <c r="T45" s="423"/>
      <c r="U45" s="424"/>
      <c r="V45" s="425"/>
      <c r="W45" s="426"/>
      <c r="X45" s="427"/>
      <c r="Y45" s="428"/>
      <c r="Z45" s="427"/>
      <c r="AA45" s="982"/>
      <c r="AB45" s="983"/>
      <c r="AC45" s="429"/>
      <c r="AD45" s="429"/>
      <c r="AE45" s="429"/>
      <c r="AF45" s="984"/>
      <c r="AG45" s="396"/>
      <c r="AH45" s="430"/>
      <c r="AI45" s="431"/>
      <c r="AJ45" s="431"/>
      <c r="AK45" s="431"/>
      <c r="AL45" s="431"/>
      <c r="AM45" s="432"/>
      <c r="AN45" s="433"/>
      <c r="AO45" s="375"/>
      <c r="AP45" s="434"/>
      <c r="AQ45" s="435"/>
      <c r="AR45" s="436"/>
      <c r="AS45" s="426"/>
      <c r="AT45" s="437"/>
      <c r="AV45" s="415"/>
      <c r="AW45" s="415"/>
      <c r="AX45" s="415"/>
      <c r="AY45" s="415"/>
    </row>
    <row r="46" spans="1:51" ht="11.25" customHeight="1" thickBot="1">
      <c r="A46" s="346"/>
      <c r="B46" s="347"/>
      <c r="C46" s="346"/>
      <c r="D46" s="346"/>
      <c r="E46" s="346"/>
      <c r="F46" s="346"/>
      <c r="G46" s="346"/>
      <c r="H46" s="346"/>
      <c r="I46" s="346"/>
      <c r="J46" s="346"/>
      <c r="K46" s="346"/>
      <c r="L46" s="346"/>
      <c r="M46" s="346"/>
      <c r="N46" s="346"/>
      <c r="O46" s="348"/>
      <c r="P46" s="346"/>
      <c r="Q46" s="346"/>
      <c r="R46" s="346"/>
      <c r="S46" s="346"/>
      <c r="T46" s="346"/>
      <c r="U46" s="346"/>
      <c r="V46" s="349"/>
      <c r="W46" s="346"/>
      <c r="X46" s="346"/>
      <c r="Y46" s="346"/>
      <c r="Z46" s="346"/>
      <c r="AA46" s="511"/>
      <c r="AB46" s="346"/>
      <c r="AC46" s="350"/>
      <c r="AD46" s="350"/>
      <c r="AE46" s="351"/>
      <c r="AF46" s="334"/>
      <c r="AH46" s="352"/>
      <c r="AI46" s="346"/>
      <c r="AJ46" s="346"/>
      <c r="AK46" s="353"/>
      <c r="AL46" s="353"/>
      <c r="AP46" s="354"/>
      <c r="AQ46" s="355"/>
      <c r="AR46" s="356"/>
      <c r="AS46" s="346"/>
      <c r="AT46" s="346"/>
    </row>
    <row r="53" spans="19:19">
      <c r="S53" s="333"/>
    </row>
  </sheetData>
  <autoFilter ref="A6:AY45"/>
  <mergeCells count="5">
    <mergeCell ref="AP3:AT3"/>
    <mergeCell ref="AM5:AN5"/>
    <mergeCell ref="K3:Q3"/>
    <mergeCell ref="S3:AF3"/>
    <mergeCell ref="AH3:AN3"/>
  </mergeCells>
  <phoneticPr fontId="14" type="noConversion"/>
  <dataValidations count="1">
    <dataValidation allowBlank="1" showInputMessage="1" showErrorMessage="1" prompt="If we have received a RFQ for this case, or we have created one, please put a &quot;Y&quot; in the cell, otherwise, please leave the cell blank." sqref="G7:G30"/>
  </dataValidations>
  <hyperlinks>
    <hyperlink ref="A3" location="'Taiwan Actions'!A1" display="3) Action Item"/>
    <hyperlink ref="A2" location="'Countdown Summary'!A1" display="2) Countdown Summary"/>
  </hyperlinks>
  <printOptions horizontalCentered="1"/>
  <pageMargins left="0.25" right="0.25" top="0.5" bottom="0.5" header="0.5" footer="0.4"/>
  <pageSetup scale="55" fitToHeight="2" orientation="landscape" horizontalDpi="4294967293" r:id="rId1"/>
  <headerFooter alignWithMargins="0">
    <oddFooter>&amp;C&amp;8VeriSilicon Confidential
DO NOT DISTRIBUTE&amp;R&amp;8&amp;P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4"/>
  <sheetViews>
    <sheetView showGridLines="0" zoomScale="85" zoomScaleNormal="85" workbookViewId="0">
      <pane ySplit="1" topLeftCell="A2" activePane="bottomLeft" state="frozen"/>
      <selection activeCell="F39" sqref="F39"/>
      <selection pane="bottomLeft" activeCell="C22" sqref="C22"/>
    </sheetView>
  </sheetViews>
  <sheetFormatPr defaultRowHeight="15.75" customHeight="1"/>
  <cols>
    <col min="1" max="1" width="10.375" style="1014" customWidth="1"/>
    <col min="2" max="2" width="7.75" style="1020" customWidth="1"/>
    <col min="3" max="3" width="24.875" style="1021" bestFit="1" customWidth="1"/>
    <col min="4" max="4" width="31.125" style="1021" customWidth="1"/>
    <col min="5" max="5" width="40.875" style="1021" customWidth="1"/>
    <col min="6" max="6" width="39.875" style="1022" customWidth="1"/>
    <col min="7" max="7" width="13.5" style="1023" customWidth="1"/>
    <col min="8" max="8" width="8.625" style="1024" customWidth="1"/>
    <col min="9" max="9" width="7.875" style="1024" bestFit="1" customWidth="1"/>
    <col min="10" max="11" width="8.75" style="1021"/>
    <col min="12" max="251" width="9" style="1015"/>
    <col min="252" max="252" width="7.5" style="1015" bestFit="1" customWidth="1"/>
    <col min="253" max="253" width="7.25" style="1015" customWidth="1"/>
    <col min="254" max="254" width="9.375" style="1015" customWidth="1"/>
    <col min="255" max="255" width="32.25" style="1015" customWidth="1"/>
    <col min="256" max="256" width="43.75" style="1015" customWidth="1"/>
    <col min="257" max="257" width="42.75" style="1015" customWidth="1"/>
    <col min="258" max="258" width="14.375" style="1015" customWidth="1"/>
    <col min="259" max="259" width="9.375" style="1015" customWidth="1"/>
    <col min="260" max="260" width="7.125" style="1015" customWidth="1"/>
    <col min="261" max="264" width="8" style="1015" customWidth="1"/>
    <col min="265" max="265" width="11.375" style="1015" customWidth="1"/>
    <col min="266" max="507" width="9" style="1015"/>
    <col min="508" max="508" width="7.5" style="1015" bestFit="1" customWidth="1"/>
    <col min="509" max="509" width="7.25" style="1015" customWidth="1"/>
    <col min="510" max="510" width="9.375" style="1015" customWidth="1"/>
    <col min="511" max="511" width="32.25" style="1015" customWidth="1"/>
    <col min="512" max="512" width="43.75" style="1015" customWidth="1"/>
    <col min="513" max="513" width="42.75" style="1015" customWidth="1"/>
    <col min="514" max="514" width="14.375" style="1015" customWidth="1"/>
    <col min="515" max="515" width="9.375" style="1015" customWidth="1"/>
    <col min="516" max="516" width="7.125" style="1015" customWidth="1"/>
    <col min="517" max="520" width="8" style="1015" customWidth="1"/>
    <col min="521" max="521" width="11.375" style="1015" customWidth="1"/>
    <col min="522" max="763" width="9" style="1015"/>
    <col min="764" max="764" width="7.5" style="1015" bestFit="1" customWidth="1"/>
    <col min="765" max="765" width="7.25" style="1015" customWidth="1"/>
    <col min="766" max="766" width="9.375" style="1015" customWidth="1"/>
    <col min="767" max="767" width="32.25" style="1015" customWidth="1"/>
    <col min="768" max="768" width="43.75" style="1015" customWidth="1"/>
    <col min="769" max="769" width="42.75" style="1015" customWidth="1"/>
    <col min="770" max="770" width="14.375" style="1015" customWidth="1"/>
    <col min="771" max="771" width="9.375" style="1015" customWidth="1"/>
    <col min="772" max="772" width="7.125" style="1015" customWidth="1"/>
    <col min="773" max="776" width="8" style="1015" customWidth="1"/>
    <col min="777" max="777" width="11.375" style="1015" customWidth="1"/>
    <col min="778" max="1019" width="9" style="1015"/>
    <col min="1020" max="1020" width="7.5" style="1015" bestFit="1" customWidth="1"/>
    <col min="1021" max="1021" width="7.25" style="1015" customWidth="1"/>
    <col min="1022" max="1022" width="9.375" style="1015" customWidth="1"/>
    <col min="1023" max="1023" width="32.25" style="1015" customWidth="1"/>
    <col min="1024" max="1024" width="43.75" style="1015" customWidth="1"/>
    <col min="1025" max="1025" width="42.75" style="1015" customWidth="1"/>
    <col min="1026" max="1026" width="14.375" style="1015" customWidth="1"/>
    <col min="1027" max="1027" width="9.375" style="1015" customWidth="1"/>
    <col min="1028" max="1028" width="7.125" style="1015" customWidth="1"/>
    <col min="1029" max="1032" width="8" style="1015" customWidth="1"/>
    <col min="1033" max="1033" width="11.375" style="1015" customWidth="1"/>
    <col min="1034" max="1275" width="9" style="1015"/>
    <col min="1276" max="1276" width="7.5" style="1015" bestFit="1" customWidth="1"/>
    <col min="1277" max="1277" width="7.25" style="1015" customWidth="1"/>
    <col min="1278" max="1278" width="9.375" style="1015" customWidth="1"/>
    <col min="1279" max="1279" width="32.25" style="1015" customWidth="1"/>
    <col min="1280" max="1280" width="43.75" style="1015" customWidth="1"/>
    <col min="1281" max="1281" width="42.75" style="1015" customWidth="1"/>
    <col min="1282" max="1282" width="14.375" style="1015" customWidth="1"/>
    <col min="1283" max="1283" width="9.375" style="1015" customWidth="1"/>
    <col min="1284" max="1284" width="7.125" style="1015" customWidth="1"/>
    <col min="1285" max="1288" width="8" style="1015" customWidth="1"/>
    <col min="1289" max="1289" width="11.375" style="1015" customWidth="1"/>
    <col min="1290" max="1531" width="9" style="1015"/>
    <col min="1532" max="1532" width="7.5" style="1015" bestFit="1" customWidth="1"/>
    <col min="1533" max="1533" width="7.25" style="1015" customWidth="1"/>
    <col min="1534" max="1534" width="9.375" style="1015" customWidth="1"/>
    <col min="1535" max="1535" width="32.25" style="1015" customWidth="1"/>
    <col min="1536" max="1536" width="43.75" style="1015" customWidth="1"/>
    <col min="1537" max="1537" width="42.75" style="1015" customWidth="1"/>
    <col min="1538" max="1538" width="14.375" style="1015" customWidth="1"/>
    <col min="1539" max="1539" width="9.375" style="1015" customWidth="1"/>
    <col min="1540" max="1540" width="7.125" style="1015" customWidth="1"/>
    <col min="1541" max="1544" width="8" style="1015" customWidth="1"/>
    <col min="1545" max="1545" width="11.375" style="1015" customWidth="1"/>
    <col min="1546" max="1787" width="9" style="1015"/>
    <col min="1788" max="1788" width="7.5" style="1015" bestFit="1" customWidth="1"/>
    <col min="1789" max="1789" width="7.25" style="1015" customWidth="1"/>
    <col min="1790" max="1790" width="9.375" style="1015" customWidth="1"/>
    <col min="1791" max="1791" width="32.25" style="1015" customWidth="1"/>
    <col min="1792" max="1792" width="43.75" style="1015" customWidth="1"/>
    <col min="1793" max="1793" width="42.75" style="1015" customWidth="1"/>
    <col min="1794" max="1794" width="14.375" style="1015" customWidth="1"/>
    <col min="1795" max="1795" width="9.375" style="1015" customWidth="1"/>
    <col min="1796" max="1796" width="7.125" style="1015" customWidth="1"/>
    <col min="1797" max="1800" width="8" style="1015" customWidth="1"/>
    <col min="1801" max="1801" width="11.375" style="1015" customWidth="1"/>
    <col min="1802" max="2043" width="9" style="1015"/>
    <col min="2044" max="2044" width="7.5" style="1015" bestFit="1" customWidth="1"/>
    <col min="2045" max="2045" width="7.25" style="1015" customWidth="1"/>
    <col min="2046" max="2046" width="9.375" style="1015" customWidth="1"/>
    <col min="2047" max="2047" width="32.25" style="1015" customWidth="1"/>
    <col min="2048" max="2048" width="43.75" style="1015" customWidth="1"/>
    <col min="2049" max="2049" width="42.75" style="1015" customWidth="1"/>
    <col min="2050" max="2050" width="14.375" style="1015" customWidth="1"/>
    <col min="2051" max="2051" width="9.375" style="1015" customWidth="1"/>
    <col min="2052" max="2052" width="7.125" style="1015" customWidth="1"/>
    <col min="2053" max="2056" width="8" style="1015" customWidth="1"/>
    <col min="2057" max="2057" width="11.375" style="1015" customWidth="1"/>
    <col min="2058" max="2299" width="9" style="1015"/>
    <col min="2300" max="2300" width="7.5" style="1015" bestFit="1" customWidth="1"/>
    <col min="2301" max="2301" width="7.25" style="1015" customWidth="1"/>
    <col min="2302" max="2302" width="9.375" style="1015" customWidth="1"/>
    <col min="2303" max="2303" width="32.25" style="1015" customWidth="1"/>
    <col min="2304" max="2304" width="43.75" style="1015" customWidth="1"/>
    <col min="2305" max="2305" width="42.75" style="1015" customWidth="1"/>
    <col min="2306" max="2306" width="14.375" style="1015" customWidth="1"/>
    <col min="2307" max="2307" width="9.375" style="1015" customWidth="1"/>
    <col min="2308" max="2308" width="7.125" style="1015" customWidth="1"/>
    <col min="2309" max="2312" width="8" style="1015" customWidth="1"/>
    <col min="2313" max="2313" width="11.375" style="1015" customWidth="1"/>
    <col min="2314" max="2555" width="9" style="1015"/>
    <col min="2556" max="2556" width="7.5" style="1015" bestFit="1" customWidth="1"/>
    <col min="2557" max="2557" width="7.25" style="1015" customWidth="1"/>
    <col min="2558" max="2558" width="9.375" style="1015" customWidth="1"/>
    <col min="2559" max="2559" width="32.25" style="1015" customWidth="1"/>
    <col min="2560" max="2560" width="43.75" style="1015" customWidth="1"/>
    <col min="2561" max="2561" width="42.75" style="1015" customWidth="1"/>
    <col min="2562" max="2562" width="14.375" style="1015" customWidth="1"/>
    <col min="2563" max="2563" width="9.375" style="1015" customWidth="1"/>
    <col min="2564" max="2564" width="7.125" style="1015" customWidth="1"/>
    <col min="2565" max="2568" width="8" style="1015" customWidth="1"/>
    <col min="2569" max="2569" width="11.375" style="1015" customWidth="1"/>
    <col min="2570" max="2811" width="9" style="1015"/>
    <col min="2812" max="2812" width="7.5" style="1015" bestFit="1" customWidth="1"/>
    <col min="2813" max="2813" width="7.25" style="1015" customWidth="1"/>
    <col min="2814" max="2814" width="9.375" style="1015" customWidth="1"/>
    <col min="2815" max="2815" width="32.25" style="1015" customWidth="1"/>
    <col min="2816" max="2816" width="43.75" style="1015" customWidth="1"/>
    <col min="2817" max="2817" width="42.75" style="1015" customWidth="1"/>
    <col min="2818" max="2818" width="14.375" style="1015" customWidth="1"/>
    <col min="2819" max="2819" width="9.375" style="1015" customWidth="1"/>
    <col min="2820" max="2820" width="7.125" style="1015" customWidth="1"/>
    <col min="2821" max="2824" width="8" style="1015" customWidth="1"/>
    <col min="2825" max="2825" width="11.375" style="1015" customWidth="1"/>
    <col min="2826" max="3067" width="9" style="1015"/>
    <col min="3068" max="3068" width="7.5" style="1015" bestFit="1" customWidth="1"/>
    <col min="3069" max="3069" width="7.25" style="1015" customWidth="1"/>
    <col min="3070" max="3070" width="9.375" style="1015" customWidth="1"/>
    <col min="3071" max="3071" width="32.25" style="1015" customWidth="1"/>
    <col min="3072" max="3072" width="43.75" style="1015" customWidth="1"/>
    <col min="3073" max="3073" width="42.75" style="1015" customWidth="1"/>
    <col min="3074" max="3074" width="14.375" style="1015" customWidth="1"/>
    <col min="3075" max="3075" width="9.375" style="1015" customWidth="1"/>
    <col min="3076" max="3076" width="7.125" style="1015" customWidth="1"/>
    <col min="3077" max="3080" width="8" style="1015" customWidth="1"/>
    <col min="3081" max="3081" width="11.375" style="1015" customWidth="1"/>
    <col min="3082" max="3323" width="9" style="1015"/>
    <col min="3324" max="3324" width="7.5" style="1015" bestFit="1" customWidth="1"/>
    <col min="3325" max="3325" width="7.25" style="1015" customWidth="1"/>
    <col min="3326" max="3326" width="9.375" style="1015" customWidth="1"/>
    <col min="3327" max="3327" width="32.25" style="1015" customWidth="1"/>
    <col min="3328" max="3328" width="43.75" style="1015" customWidth="1"/>
    <col min="3329" max="3329" width="42.75" style="1015" customWidth="1"/>
    <col min="3330" max="3330" width="14.375" style="1015" customWidth="1"/>
    <col min="3331" max="3331" width="9.375" style="1015" customWidth="1"/>
    <col min="3332" max="3332" width="7.125" style="1015" customWidth="1"/>
    <col min="3333" max="3336" width="8" style="1015" customWidth="1"/>
    <col min="3337" max="3337" width="11.375" style="1015" customWidth="1"/>
    <col min="3338" max="3579" width="9" style="1015"/>
    <col min="3580" max="3580" width="7.5" style="1015" bestFit="1" customWidth="1"/>
    <col min="3581" max="3581" width="7.25" style="1015" customWidth="1"/>
    <col min="3582" max="3582" width="9.375" style="1015" customWidth="1"/>
    <col min="3583" max="3583" width="32.25" style="1015" customWidth="1"/>
    <col min="3584" max="3584" width="43.75" style="1015" customWidth="1"/>
    <col min="3585" max="3585" width="42.75" style="1015" customWidth="1"/>
    <col min="3586" max="3586" width="14.375" style="1015" customWidth="1"/>
    <col min="3587" max="3587" width="9.375" style="1015" customWidth="1"/>
    <col min="3588" max="3588" width="7.125" style="1015" customWidth="1"/>
    <col min="3589" max="3592" width="8" style="1015" customWidth="1"/>
    <col min="3593" max="3593" width="11.375" style="1015" customWidth="1"/>
    <col min="3594" max="3835" width="9" style="1015"/>
    <col min="3836" max="3836" width="7.5" style="1015" bestFit="1" customWidth="1"/>
    <col min="3837" max="3837" width="7.25" style="1015" customWidth="1"/>
    <col min="3838" max="3838" width="9.375" style="1015" customWidth="1"/>
    <col min="3839" max="3839" width="32.25" style="1015" customWidth="1"/>
    <col min="3840" max="3840" width="43.75" style="1015" customWidth="1"/>
    <col min="3841" max="3841" width="42.75" style="1015" customWidth="1"/>
    <col min="3842" max="3842" width="14.375" style="1015" customWidth="1"/>
    <col min="3843" max="3843" width="9.375" style="1015" customWidth="1"/>
    <col min="3844" max="3844" width="7.125" style="1015" customWidth="1"/>
    <col min="3845" max="3848" width="8" style="1015" customWidth="1"/>
    <col min="3849" max="3849" width="11.375" style="1015" customWidth="1"/>
    <col min="3850" max="4091" width="9" style="1015"/>
    <col min="4092" max="4092" width="7.5" style="1015" bestFit="1" customWidth="1"/>
    <col min="4093" max="4093" width="7.25" style="1015" customWidth="1"/>
    <col min="4094" max="4094" width="9.375" style="1015" customWidth="1"/>
    <col min="4095" max="4095" width="32.25" style="1015" customWidth="1"/>
    <col min="4096" max="4096" width="43.75" style="1015" customWidth="1"/>
    <col min="4097" max="4097" width="42.75" style="1015" customWidth="1"/>
    <col min="4098" max="4098" width="14.375" style="1015" customWidth="1"/>
    <col min="4099" max="4099" width="9.375" style="1015" customWidth="1"/>
    <col min="4100" max="4100" width="7.125" style="1015" customWidth="1"/>
    <col min="4101" max="4104" width="8" style="1015" customWidth="1"/>
    <col min="4105" max="4105" width="11.375" style="1015" customWidth="1"/>
    <col min="4106" max="4347" width="9" style="1015"/>
    <col min="4348" max="4348" width="7.5" style="1015" bestFit="1" customWidth="1"/>
    <col min="4349" max="4349" width="7.25" style="1015" customWidth="1"/>
    <col min="4350" max="4350" width="9.375" style="1015" customWidth="1"/>
    <col min="4351" max="4351" width="32.25" style="1015" customWidth="1"/>
    <col min="4352" max="4352" width="43.75" style="1015" customWidth="1"/>
    <col min="4353" max="4353" width="42.75" style="1015" customWidth="1"/>
    <col min="4354" max="4354" width="14.375" style="1015" customWidth="1"/>
    <col min="4355" max="4355" width="9.375" style="1015" customWidth="1"/>
    <col min="4356" max="4356" width="7.125" style="1015" customWidth="1"/>
    <col min="4357" max="4360" width="8" style="1015" customWidth="1"/>
    <col min="4361" max="4361" width="11.375" style="1015" customWidth="1"/>
    <col min="4362" max="4603" width="9" style="1015"/>
    <col min="4604" max="4604" width="7.5" style="1015" bestFit="1" customWidth="1"/>
    <col min="4605" max="4605" width="7.25" style="1015" customWidth="1"/>
    <col min="4606" max="4606" width="9.375" style="1015" customWidth="1"/>
    <col min="4607" max="4607" width="32.25" style="1015" customWidth="1"/>
    <col min="4608" max="4608" width="43.75" style="1015" customWidth="1"/>
    <col min="4609" max="4609" width="42.75" style="1015" customWidth="1"/>
    <col min="4610" max="4610" width="14.375" style="1015" customWidth="1"/>
    <col min="4611" max="4611" width="9.375" style="1015" customWidth="1"/>
    <col min="4612" max="4612" width="7.125" style="1015" customWidth="1"/>
    <col min="4613" max="4616" width="8" style="1015" customWidth="1"/>
    <col min="4617" max="4617" width="11.375" style="1015" customWidth="1"/>
    <col min="4618" max="4859" width="9" style="1015"/>
    <col min="4860" max="4860" width="7.5" style="1015" bestFit="1" customWidth="1"/>
    <col min="4861" max="4861" width="7.25" style="1015" customWidth="1"/>
    <col min="4862" max="4862" width="9.375" style="1015" customWidth="1"/>
    <col min="4863" max="4863" width="32.25" style="1015" customWidth="1"/>
    <col min="4864" max="4864" width="43.75" style="1015" customWidth="1"/>
    <col min="4865" max="4865" width="42.75" style="1015" customWidth="1"/>
    <col min="4866" max="4866" width="14.375" style="1015" customWidth="1"/>
    <col min="4867" max="4867" width="9.375" style="1015" customWidth="1"/>
    <col min="4868" max="4868" width="7.125" style="1015" customWidth="1"/>
    <col min="4869" max="4872" width="8" style="1015" customWidth="1"/>
    <col min="4873" max="4873" width="11.375" style="1015" customWidth="1"/>
    <col min="4874" max="5115" width="9" style="1015"/>
    <col min="5116" max="5116" width="7.5" style="1015" bestFit="1" customWidth="1"/>
    <col min="5117" max="5117" width="7.25" style="1015" customWidth="1"/>
    <col min="5118" max="5118" width="9.375" style="1015" customWidth="1"/>
    <col min="5119" max="5119" width="32.25" style="1015" customWidth="1"/>
    <col min="5120" max="5120" width="43.75" style="1015" customWidth="1"/>
    <col min="5121" max="5121" width="42.75" style="1015" customWidth="1"/>
    <col min="5122" max="5122" width="14.375" style="1015" customWidth="1"/>
    <col min="5123" max="5123" width="9.375" style="1015" customWidth="1"/>
    <col min="5124" max="5124" width="7.125" style="1015" customWidth="1"/>
    <col min="5125" max="5128" width="8" style="1015" customWidth="1"/>
    <col min="5129" max="5129" width="11.375" style="1015" customWidth="1"/>
    <col min="5130" max="5371" width="9" style="1015"/>
    <col min="5372" max="5372" width="7.5" style="1015" bestFit="1" customWidth="1"/>
    <col min="5373" max="5373" width="7.25" style="1015" customWidth="1"/>
    <col min="5374" max="5374" width="9.375" style="1015" customWidth="1"/>
    <col min="5375" max="5375" width="32.25" style="1015" customWidth="1"/>
    <col min="5376" max="5376" width="43.75" style="1015" customWidth="1"/>
    <col min="5377" max="5377" width="42.75" style="1015" customWidth="1"/>
    <col min="5378" max="5378" width="14.375" style="1015" customWidth="1"/>
    <col min="5379" max="5379" width="9.375" style="1015" customWidth="1"/>
    <col min="5380" max="5380" width="7.125" style="1015" customWidth="1"/>
    <col min="5381" max="5384" width="8" style="1015" customWidth="1"/>
    <col min="5385" max="5385" width="11.375" style="1015" customWidth="1"/>
    <col min="5386" max="5627" width="9" style="1015"/>
    <col min="5628" max="5628" width="7.5" style="1015" bestFit="1" customWidth="1"/>
    <col min="5629" max="5629" width="7.25" style="1015" customWidth="1"/>
    <col min="5630" max="5630" width="9.375" style="1015" customWidth="1"/>
    <col min="5631" max="5631" width="32.25" style="1015" customWidth="1"/>
    <col min="5632" max="5632" width="43.75" style="1015" customWidth="1"/>
    <col min="5633" max="5633" width="42.75" style="1015" customWidth="1"/>
    <col min="5634" max="5634" width="14.375" style="1015" customWidth="1"/>
    <col min="5635" max="5635" width="9.375" style="1015" customWidth="1"/>
    <col min="5636" max="5636" width="7.125" style="1015" customWidth="1"/>
    <col min="5637" max="5640" width="8" style="1015" customWidth="1"/>
    <col min="5641" max="5641" width="11.375" style="1015" customWidth="1"/>
    <col min="5642" max="5883" width="9" style="1015"/>
    <col min="5884" max="5884" width="7.5" style="1015" bestFit="1" customWidth="1"/>
    <col min="5885" max="5885" width="7.25" style="1015" customWidth="1"/>
    <col min="5886" max="5886" width="9.375" style="1015" customWidth="1"/>
    <col min="5887" max="5887" width="32.25" style="1015" customWidth="1"/>
    <col min="5888" max="5888" width="43.75" style="1015" customWidth="1"/>
    <col min="5889" max="5889" width="42.75" style="1015" customWidth="1"/>
    <col min="5890" max="5890" width="14.375" style="1015" customWidth="1"/>
    <col min="5891" max="5891" width="9.375" style="1015" customWidth="1"/>
    <col min="5892" max="5892" width="7.125" style="1015" customWidth="1"/>
    <col min="5893" max="5896" width="8" style="1015" customWidth="1"/>
    <col min="5897" max="5897" width="11.375" style="1015" customWidth="1"/>
    <col min="5898" max="6139" width="9" style="1015"/>
    <col min="6140" max="6140" width="7.5" style="1015" bestFit="1" customWidth="1"/>
    <col min="6141" max="6141" width="7.25" style="1015" customWidth="1"/>
    <col min="6142" max="6142" width="9.375" style="1015" customWidth="1"/>
    <col min="6143" max="6143" width="32.25" style="1015" customWidth="1"/>
    <col min="6144" max="6144" width="43.75" style="1015" customWidth="1"/>
    <col min="6145" max="6145" width="42.75" style="1015" customWidth="1"/>
    <col min="6146" max="6146" width="14.375" style="1015" customWidth="1"/>
    <col min="6147" max="6147" width="9.375" style="1015" customWidth="1"/>
    <col min="6148" max="6148" width="7.125" style="1015" customWidth="1"/>
    <col min="6149" max="6152" width="8" style="1015" customWidth="1"/>
    <col min="6153" max="6153" width="11.375" style="1015" customWidth="1"/>
    <col min="6154" max="6395" width="9" style="1015"/>
    <col min="6396" max="6396" width="7.5" style="1015" bestFit="1" customWidth="1"/>
    <col min="6397" max="6397" width="7.25" style="1015" customWidth="1"/>
    <col min="6398" max="6398" width="9.375" style="1015" customWidth="1"/>
    <col min="6399" max="6399" width="32.25" style="1015" customWidth="1"/>
    <col min="6400" max="6400" width="43.75" style="1015" customWidth="1"/>
    <col min="6401" max="6401" width="42.75" style="1015" customWidth="1"/>
    <col min="6402" max="6402" width="14.375" style="1015" customWidth="1"/>
    <col min="6403" max="6403" width="9.375" style="1015" customWidth="1"/>
    <col min="6404" max="6404" width="7.125" style="1015" customWidth="1"/>
    <col min="6405" max="6408" width="8" style="1015" customWidth="1"/>
    <col min="6409" max="6409" width="11.375" style="1015" customWidth="1"/>
    <col min="6410" max="6651" width="9" style="1015"/>
    <col min="6652" max="6652" width="7.5" style="1015" bestFit="1" customWidth="1"/>
    <col min="6653" max="6653" width="7.25" style="1015" customWidth="1"/>
    <col min="6654" max="6654" width="9.375" style="1015" customWidth="1"/>
    <col min="6655" max="6655" width="32.25" style="1015" customWidth="1"/>
    <col min="6656" max="6656" width="43.75" style="1015" customWidth="1"/>
    <col min="6657" max="6657" width="42.75" style="1015" customWidth="1"/>
    <col min="6658" max="6658" width="14.375" style="1015" customWidth="1"/>
    <col min="6659" max="6659" width="9.375" style="1015" customWidth="1"/>
    <col min="6660" max="6660" width="7.125" style="1015" customWidth="1"/>
    <col min="6661" max="6664" width="8" style="1015" customWidth="1"/>
    <col min="6665" max="6665" width="11.375" style="1015" customWidth="1"/>
    <col min="6666" max="6907" width="9" style="1015"/>
    <col min="6908" max="6908" width="7.5" style="1015" bestFit="1" customWidth="1"/>
    <col min="6909" max="6909" width="7.25" style="1015" customWidth="1"/>
    <col min="6910" max="6910" width="9.375" style="1015" customWidth="1"/>
    <col min="6911" max="6911" width="32.25" style="1015" customWidth="1"/>
    <col min="6912" max="6912" width="43.75" style="1015" customWidth="1"/>
    <col min="6913" max="6913" width="42.75" style="1015" customWidth="1"/>
    <col min="6914" max="6914" width="14.375" style="1015" customWidth="1"/>
    <col min="6915" max="6915" width="9.375" style="1015" customWidth="1"/>
    <col min="6916" max="6916" width="7.125" style="1015" customWidth="1"/>
    <col min="6917" max="6920" width="8" style="1015" customWidth="1"/>
    <col min="6921" max="6921" width="11.375" style="1015" customWidth="1"/>
    <col min="6922" max="7163" width="9" style="1015"/>
    <col min="7164" max="7164" width="7.5" style="1015" bestFit="1" customWidth="1"/>
    <col min="7165" max="7165" width="7.25" style="1015" customWidth="1"/>
    <col min="7166" max="7166" width="9.375" style="1015" customWidth="1"/>
    <col min="7167" max="7167" width="32.25" style="1015" customWidth="1"/>
    <col min="7168" max="7168" width="43.75" style="1015" customWidth="1"/>
    <col min="7169" max="7169" width="42.75" style="1015" customWidth="1"/>
    <col min="7170" max="7170" width="14.375" style="1015" customWidth="1"/>
    <col min="7171" max="7171" width="9.375" style="1015" customWidth="1"/>
    <col min="7172" max="7172" width="7.125" style="1015" customWidth="1"/>
    <col min="7173" max="7176" width="8" style="1015" customWidth="1"/>
    <col min="7177" max="7177" width="11.375" style="1015" customWidth="1"/>
    <col min="7178" max="7419" width="9" style="1015"/>
    <col min="7420" max="7420" width="7.5" style="1015" bestFit="1" customWidth="1"/>
    <col min="7421" max="7421" width="7.25" style="1015" customWidth="1"/>
    <col min="7422" max="7422" width="9.375" style="1015" customWidth="1"/>
    <col min="7423" max="7423" width="32.25" style="1015" customWidth="1"/>
    <col min="7424" max="7424" width="43.75" style="1015" customWidth="1"/>
    <col min="7425" max="7425" width="42.75" style="1015" customWidth="1"/>
    <col min="7426" max="7426" width="14.375" style="1015" customWidth="1"/>
    <col min="7427" max="7427" width="9.375" style="1015" customWidth="1"/>
    <col min="7428" max="7428" width="7.125" style="1015" customWidth="1"/>
    <col min="7429" max="7432" width="8" style="1015" customWidth="1"/>
    <col min="7433" max="7433" width="11.375" style="1015" customWidth="1"/>
    <col min="7434" max="7675" width="9" style="1015"/>
    <col min="7676" max="7676" width="7.5" style="1015" bestFit="1" customWidth="1"/>
    <col min="7677" max="7677" width="7.25" style="1015" customWidth="1"/>
    <col min="7678" max="7678" width="9.375" style="1015" customWidth="1"/>
    <col min="7679" max="7679" width="32.25" style="1015" customWidth="1"/>
    <col min="7680" max="7680" width="43.75" style="1015" customWidth="1"/>
    <col min="7681" max="7681" width="42.75" style="1015" customWidth="1"/>
    <col min="7682" max="7682" width="14.375" style="1015" customWidth="1"/>
    <col min="7683" max="7683" width="9.375" style="1015" customWidth="1"/>
    <col min="7684" max="7684" width="7.125" style="1015" customWidth="1"/>
    <col min="7685" max="7688" width="8" style="1015" customWidth="1"/>
    <col min="7689" max="7689" width="11.375" style="1015" customWidth="1"/>
    <col min="7690" max="7931" width="9" style="1015"/>
    <col min="7932" max="7932" width="7.5" style="1015" bestFit="1" customWidth="1"/>
    <col min="7933" max="7933" width="7.25" style="1015" customWidth="1"/>
    <col min="7934" max="7934" width="9.375" style="1015" customWidth="1"/>
    <col min="7935" max="7935" width="32.25" style="1015" customWidth="1"/>
    <col min="7936" max="7936" width="43.75" style="1015" customWidth="1"/>
    <col min="7937" max="7937" width="42.75" style="1015" customWidth="1"/>
    <col min="7938" max="7938" width="14.375" style="1015" customWidth="1"/>
    <col min="7939" max="7939" width="9.375" style="1015" customWidth="1"/>
    <col min="7940" max="7940" width="7.125" style="1015" customWidth="1"/>
    <col min="7941" max="7944" width="8" style="1015" customWidth="1"/>
    <col min="7945" max="7945" width="11.375" style="1015" customWidth="1"/>
    <col min="7946" max="8187" width="9" style="1015"/>
    <col min="8188" max="8188" width="7.5" style="1015" bestFit="1" customWidth="1"/>
    <col min="8189" max="8189" width="7.25" style="1015" customWidth="1"/>
    <col min="8190" max="8190" width="9.375" style="1015" customWidth="1"/>
    <col min="8191" max="8191" width="32.25" style="1015" customWidth="1"/>
    <col min="8192" max="8192" width="43.75" style="1015" customWidth="1"/>
    <col min="8193" max="8193" width="42.75" style="1015" customWidth="1"/>
    <col min="8194" max="8194" width="14.375" style="1015" customWidth="1"/>
    <col min="8195" max="8195" width="9.375" style="1015" customWidth="1"/>
    <col min="8196" max="8196" width="7.125" style="1015" customWidth="1"/>
    <col min="8197" max="8200" width="8" style="1015" customWidth="1"/>
    <col min="8201" max="8201" width="11.375" style="1015" customWidth="1"/>
    <col min="8202" max="8443" width="9" style="1015"/>
    <col min="8444" max="8444" width="7.5" style="1015" bestFit="1" customWidth="1"/>
    <col min="8445" max="8445" width="7.25" style="1015" customWidth="1"/>
    <col min="8446" max="8446" width="9.375" style="1015" customWidth="1"/>
    <col min="8447" max="8447" width="32.25" style="1015" customWidth="1"/>
    <col min="8448" max="8448" width="43.75" style="1015" customWidth="1"/>
    <col min="8449" max="8449" width="42.75" style="1015" customWidth="1"/>
    <col min="8450" max="8450" width="14.375" style="1015" customWidth="1"/>
    <col min="8451" max="8451" width="9.375" style="1015" customWidth="1"/>
    <col min="8452" max="8452" width="7.125" style="1015" customWidth="1"/>
    <col min="8453" max="8456" width="8" style="1015" customWidth="1"/>
    <col min="8457" max="8457" width="11.375" style="1015" customWidth="1"/>
    <col min="8458" max="8699" width="9" style="1015"/>
    <col min="8700" max="8700" width="7.5" style="1015" bestFit="1" customWidth="1"/>
    <col min="8701" max="8701" width="7.25" style="1015" customWidth="1"/>
    <col min="8702" max="8702" width="9.375" style="1015" customWidth="1"/>
    <col min="8703" max="8703" width="32.25" style="1015" customWidth="1"/>
    <col min="8704" max="8704" width="43.75" style="1015" customWidth="1"/>
    <col min="8705" max="8705" width="42.75" style="1015" customWidth="1"/>
    <col min="8706" max="8706" width="14.375" style="1015" customWidth="1"/>
    <col min="8707" max="8707" width="9.375" style="1015" customWidth="1"/>
    <col min="8708" max="8708" width="7.125" style="1015" customWidth="1"/>
    <col min="8709" max="8712" width="8" style="1015" customWidth="1"/>
    <col min="8713" max="8713" width="11.375" style="1015" customWidth="1"/>
    <col min="8714" max="8955" width="9" style="1015"/>
    <col min="8956" max="8956" width="7.5" style="1015" bestFit="1" customWidth="1"/>
    <col min="8957" max="8957" width="7.25" style="1015" customWidth="1"/>
    <col min="8958" max="8958" width="9.375" style="1015" customWidth="1"/>
    <col min="8959" max="8959" width="32.25" style="1015" customWidth="1"/>
    <col min="8960" max="8960" width="43.75" style="1015" customWidth="1"/>
    <col min="8961" max="8961" width="42.75" style="1015" customWidth="1"/>
    <col min="8962" max="8962" width="14.375" style="1015" customWidth="1"/>
    <col min="8963" max="8963" width="9.375" style="1015" customWidth="1"/>
    <col min="8964" max="8964" width="7.125" style="1015" customWidth="1"/>
    <col min="8965" max="8968" width="8" style="1015" customWidth="1"/>
    <col min="8969" max="8969" width="11.375" style="1015" customWidth="1"/>
    <col min="8970" max="9211" width="9" style="1015"/>
    <col min="9212" max="9212" width="7.5" style="1015" bestFit="1" customWidth="1"/>
    <col min="9213" max="9213" width="7.25" style="1015" customWidth="1"/>
    <col min="9214" max="9214" width="9.375" style="1015" customWidth="1"/>
    <col min="9215" max="9215" width="32.25" style="1015" customWidth="1"/>
    <col min="9216" max="9216" width="43.75" style="1015" customWidth="1"/>
    <col min="9217" max="9217" width="42.75" style="1015" customWidth="1"/>
    <col min="9218" max="9218" width="14.375" style="1015" customWidth="1"/>
    <col min="9219" max="9219" width="9.375" style="1015" customWidth="1"/>
    <col min="9220" max="9220" width="7.125" style="1015" customWidth="1"/>
    <col min="9221" max="9224" width="8" style="1015" customWidth="1"/>
    <col min="9225" max="9225" width="11.375" style="1015" customWidth="1"/>
    <col min="9226" max="9467" width="9" style="1015"/>
    <col min="9468" max="9468" width="7.5" style="1015" bestFit="1" customWidth="1"/>
    <col min="9469" max="9469" width="7.25" style="1015" customWidth="1"/>
    <col min="9470" max="9470" width="9.375" style="1015" customWidth="1"/>
    <col min="9471" max="9471" width="32.25" style="1015" customWidth="1"/>
    <col min="9472" max="9472" width="43.75" style="1015" customWidth="1"/>
    <col min="9473" max="9473" width="42.75" style="1015" customWidth="1"/>
    <col min="9474" max="9474" width="14.375" style="1015" customWidth="1"/>
    <col min="9475" max="9475" width="9.375" style="1015" customWidth="1"/>
    <col min="9476" max="9476" width="7.125" style="1015" customWidth="1"/>
    <col min="9477" max="9480" width="8" style="1015" customWidth="1"/>
    <col min="9481" max="9481" width="11.375" style="1015" customWidth="1"/>
    <col min="9482" max="9723" width="9" style="1015"/>
    <col min="9724" max="9724" width="7.5" style="1015" bestFit="1" customWidth="1"/>
    <col min="9725" max="9725" width="7.25" style="1015" customWidth="1"/>
    <col min="9726" max="9726" width="9.375" style="1015" customWidth="1"/>
    <col min="9727" max="9727" width="32.25" style="1015" customWidth="1"/>
    <col min="9728" max="9728" width="43.75" style="1015" customWidth="1"/>
    <col min="9729" max="9729" width="42.75" style="1015" customWidth="1"/>
    <col min="9730" max="9730" width="14.375" style="1015" customWidth="1"/>
    <col min="9731" max="9731" width="9.375" style="1015" customWidth="1"/>
    <col min="9732" max="9732" width="7.125" style="1015" customWidth="1"/>
    <col min="9733" max="9736" width="8" style="1015" customWidth="1"/>
    <col min="9737" max="9737" width="11.375" style="1015" customWidth="1"/>
    <col min="9738" max="9979" width="9" style="1015"/>
    <col min="9980" max="9980" width="7.5" style="1015" bestFit="1" customWidth="1"/>
    <col min="9981" max="9981" width="7.25" style="1015" customWidth="1"/>
    <col min="9982" max="9982" width="9.375" style="1015" customWidth="1"/>
    <col min="9983" max="9983" width="32.25" style="1015" customWidth="1"/>
    <col min="9984" max="9984" width="43.75" style="1015" customWidth="1"/>
    <col min="9985" max="9985" width="42.75" style="1015" customWidth="1"/>
    <col min="9986" max="9986" width="14.375" style="1015" customWidth="1"/>
    <col min="9987" max="9987" width="9.375" style="1015" customWidth="1"/>
    <col min="9988" max="9988" width="7.125" style="1015" customWidth="1"/>
    <col min="9989" max="9992" width="8" style="1015" customWidth="1"/>
    <col min="9993" max="9993" width="11.375" style="1015" customWidth="1"/>
    <col min="9994" max="10235" width="9" style="1015"/>
    <col min="10236" max="10236" width="7.5" style="1015" bestFit="1" customWidth="1"/>
    <col min="10237" max="10237" width="7.25" style="1015" customWidth="1"/>
    <col min="10238" max="10238" width="9.375" style="1015" customWidth="1"/>
    <col min="10239" max="10239" width="32.25" style="1015" customWidth="1"/>
    <col min="10240" max="10240" width="43.75" style="1015" customWidth="1"/>
    <col min="10241" max="10241" width="42.75" style="1015" customWidth="1"/>
    <col min="10242" max="10242" width="14.375" style="1015" customWidth="1"/>
    <col min="10243" max="10243" width="9.375" style="1015" customWidth="1"/>
    <col min="10244" max="10244" width="7.125" style="1015" customWidth="1"/>
    <col min="10245" max="10248" width="8" style="1015" customWidth="1"/>
    <col min="10249" max="10249" width="11.375" style="1015" customWidth="1"/>
    <col min="10250" max="10491" width="9" style="1015"/>
    <col min="10492" max="10492" width="7.5" style="1015" bestFit="1" customWidth="1"/>
    <col min="10493" max="10493" width="7.25" style="1015" customWidth="1"/>
    <col min="10494" max="10494" width="9.375" style="1015" customWidth="1"/>
    <col min="10495" max="10495" width="32.25" style="1015" customWidth="1"/>
    <col min="10496" max="10496" width="43.75" style="1015" customWidth="1"/>
    <col min="10497" max="10497" width="42.75" style="1015" customWidth="1"/>
    <col min="10498" max="10498" width="14.375" style="1015" customWidth="1"/>
    <col min="10499" max="10499" width="9.375" style="1015" customWidth="1"/>
    <col min="10500" max="10500" width="7.125" style="1015" customWidth="1"/>
    <col min="10501" max="10504" width="8" style="1015" customWidth="1"/>
    <col min="10505" max="10505" width="11.375" style="1015" customWidth="1"/>
    <col min="10506" max="10747" width="9" style="1015"/>
    <col min="10748" max="10748" width="7.5" style="1015" bestFit="1" customWidth="1"/>
    <col min="10749" max="10749" width="7.25" style="1015" customWidth="1"/>
    <col min="10750" max="10750" width="9.375" style="1015" customWidth="1"/>
    <col min="10751" max="10751" width="32.25" style="1015" customWidth="1"/>
    <col min="10752" max="10752" width="43.75" style="1015" customWidth="1"/>
    <col min="10753" max="10753" width="42.75" style="1015" customWidth="1"/>
    <col min="10754" max="10754" width="14.375" style="1015" customWidth="1"/>
    <col min="10755" max="10755" width="9.375" style="1015" customWidth="1"/>
    <col min="10756" max="10756" width="7.125" style="1015" customWidth="1"/>
    <col min="10757" max="10760" width="8" style="1015" customWidth="1"/>
    <col min="10761" max="10761" width="11.375" style="1015" customWidth="1"/>
    <col min="10762" max="11003" width="9" style="1015"/>
    <col min="11004" max="11004" width="7.5" style="1015" bestFit="1" customWidth="1"/>
    <col min="11005" max="11005" width="7.25" style="1015" customWidth="1"/>
    <col min="11006" max="11006" width="9.375" style="1015" customWidth="1"/>
    <col min="11007" max="11007" width="32.25" style="1015" customWidth="1"/>
    <col min="11008" max="11008" width="43.75" style="1015" customWidth="1"/>
    <col min="11009" max="11009" width="42.75" style="1015" customWidth="1"/>
    <col min="11010" max="11010" width="14.375" style="1015" customWidth="1"/>
    <col min="11011" max="11011" width="9.375" style="1015" customWidth="1"/>
    <col min="11012" max="11012" width="7.125" style="1015" customWidth="1"/>
    <col min="11013" max="11016" width="8" style="1015" customWidth="1"/>
    <col min="11017" max="11017" width="11.375" style="1015" customWidth="1"/>
    <col min="11018" max="11259" width="9" style="1015"/>
    <col min="11260" max="11260" width="7.5" style="1015" bestFit="1" customWidth="1"/>
    <col min="11261" max="11261" width="7.25" style="1015" customWidth="1"/>
    <col min="11262" max="11262" width="9.375" style="1015" customWidth="1"/>
    <col min="11263" max="11263" width="32.25" style="1015" customWidth="1"/>
    <col min="11264" max="11264" width="43.75" style="1015" customWidth="1"/>
    <col min="11265" max="11265" width="42.75" style="1015" customWidth="1"/>
    <col min="11266" max="11266" width="14.375" style="1015" customWidth="1"/>
    <col min="11267" max="11267" width="9.375" style="1015" customWidth="1"/>
    <col min="11268" max="11268" width="7.125" style="1015" customWidth="1"/>
    <col min="11269" max="11272" width="8" style="1015" customWidth="1"/>
    <col min="11273" max="11273" width="11.375" style="1015" customWidth="1"/>
    <col min="11274" max="11515" width="9" style="1015"/>
    <col min="11516" max="11516" width="7.5" style="1015" bestFit="1" customWidth="1"/>
    <col min="11517" max="11517" width="7.25" style="1015" customWidth="1"/>
    <col min="11518" max="11518" width="9.375" style="1015" customWidth="1"/>
    <col min="11519" max="11519" width="32.25" style="1015" customWidth="1"/>
    <col min="11520" max="11520" width="43.75" style="1015" customWidth="1"/>
    <col min="11521" max="11521" width="42.75" style="1015" customWidth="1"/>
    <col min="11522" max="11522" width="14.375" style="1015" customWidth="1"/>
    <col min="11523" max="11523" width="9.375" style="1015" customWidth="1"/>
    <col min="11524" max="11524" width="7.125" style="1015" customWidth="1"/>
    <col min="11525" max="11528" width="8" style="1015" customWidth="1"/>
    <col min="11529" max="11529" width="11.375" style="1015" customWidth="1"/>
    <col min="11530" max="11771" width="9" style="1015"/>
    <col min="11772" max="11772" width="7.5" style="1015" bestFit="1" customWidth="1"/>
    <col min="11773" max="11773" width="7.25" style="1015" customWidth="1"/>
    <col min="11774" max="11774" width="9.375" style="1015" customWidth="1"/>
    <col min="11775" max="11775" width="32.25" style="1015" customWidth="1"/>
    <col min="11776" max="11776" width="43.75" style="1015" customWidth="1"/>
    <col min="11777" max="11777" width="42.75" style="1015" customWidth="1"/>
    <col min="11778" max="11778" width="14.375" style="1015" customWidth="1"/>
    <col min="11779" max="11779" width="9.375" style="1015" customWidth="1"/>
    <col min="11780" max="11780" width="7.125" style="1015" customWidth="1"/>
    <col min="11781" max="11784" width="8" style="1015" customWidth="1"/>
    <col min="11785" max="11785" width="11.375" style="1015" customWidth="1"/>
    <col min="11786" max="12027" width="9" style="1015"/>
    <col min="12028" max="12028" width="7.5" style="1015" bestFit="1" customWidth="1"/>
    <col min="12029" max="12029" width="7.25" style="1015" customWidth="1"/>
    <col min="12030" max="12030" width="9.375" style="1015" customWidth="1"/>
    <col min="12031" max="12031" width="32.25" style="1015" customWidth="1"/>
    <col min="12032" max="12032" width="43.75" style="1015" customWidth="1"/>
    <col min="12033" max="12033" width="42.75" style="1015" customWidth="1"/>
    <col min="12034" max="12034" width="14.375" style="1015" customWidth="1"/>
    <col min="12035" max="12035" width="9.375" style="1015" customWidth="1"/>
    <col min="12036" max="12036" width="7.125" style="1015" customWidth="1"/>
    <col min="12037" max="12040" width="8" style="1015" customWidth="1"/>
    <col min="12041" max="12041" width="11.375" style="1015" customWidth="1"/>
    <col min="12042" max="12283" width="9" style="1015"/>
    <col min="12284" max="12284" width="7.5" style="1015" bestFit="1" customWidth="1"/>
    <col min="12285" max="12285" width="7.25" style="1015" customWidth="1"/>
    <col min="12286" max="12286" width="9.375" style="1015" customWidth="1"/>
    <col min="12287" max="12287" width="32.25" style="1015" customWidth="1"/>
    <col min="12288" max="12288" width="43.75" style="1015" customWidth="1"/>
    <col min="12289" max="12289" width="42.75" style="1015" customWidth="1"/>
    <col min="12290" max="12290" width="14.375" style="1015" customWidth="1"/>
    <col min="12291" max="12291" width="9.375" style="1015" customWidth="1"/>
    <col min="12292" max="12292" width="7.125" style="1015" customWidth="1"/>
    <col min="12293" max="12296" width="8" style="1015" customWidth="1"/>
    <col min="12297" max="12297" width="11.375" style="1015" customWidth="1"/>
    <col min="12298" max="12539" width="9" style="1015"/>
    <col min="12540" max="12540" width="7.5" style="1015" bestFit="1" customWidth="1"/>
    <col min="12541" max="12541" width="7.25" style="1015" customWidth="1"/>
    <col min="12542" max="12542" width="9.375" style="1015" customWidth="1"/>
    <col min="12543" max="12543" width="32.25" style="1015" customWidth="1"/>
    <col min="12544" max="12544" width="43.75" style="1015" customWidth="1"/>
    <col min="12545" max="12545" width="42.75" style="1015" customWidth="1"/>
    <col min="12546" max="12546" width="14.375" style="1015" customWidth="1"/>
    <col min="12547" max="12547" width="9.375" style="1015" customWidth="1"/>
    <col min="12548" max="12548" width="7.125" style="1015" customWidth="1"/>
    <col min="12549" max="12552" width="8" style="1015" customWidth="1"/>
    <col min="12553" max="12553" width="11.375" style="1015" customWidth="1"/>
    <col min="12554" max="12795" width="9" style="1015"/>
    <col min="12796" max="12796" width="7.5" style="1015" bestFit="1" customWidth="1"/>
    <col min="12797" max="12797" width="7.25" style="1015" customWidth="1"/>
    <col min="12798" max="12798" width="9.375" style="1015" customWidth="1"/>
    <col min="12799" max="12799" width="32.25" style="1015" customWidth="1"/>
    <col min="12800" max="12800" width="43.75" style="1015" customWidth="1"/>
    <col min="12801" max="12801" width="42.75" style="1015" customWidth="1"/>
    <col min="12802" max="12802" width="14.375" style="1015" customWidth="1"/>
    <col min="12803" max="12803" width="9.375" style="1015" customWidth="1"/>
    <col min="12804" max="12804" width="7.125" style="1015" customWidth="1"/>
    <col min="12805" max="12808" width="8" style="1015" customWidth="1"/>
    <col min="12809" max="12809" width="11.375" style="1015" customWidth="1"/>
    <col min="12810" max="13051" width="9" style="1015"/>
    <col min="13052" max="13052" width="7.5" style="1015" bestFit="1" customWidth="1"/>
    <col min="13053" max="13053" width="7.25" style="1015" customWidth="1"/>
    <col min="13054" max="13054" width="9.375" style="1015" customWidth="1"/>
    <col min="13055" max="13055" width="32.25" style="1015" customWidth="1"/>
    <col min="13056" max="13056" width="43.75" style="1015" customWidth="1"/>
    <col min="13057" max="13057" width="42.75" style="1015" customWidth="1"/>
    <col min="13058" max="13058" width="14.375" style="1015" customWidth="1"/>
    <col min="13059" max="13059" width="9.375" style="1015" customWidth="1"/>
    <col min="13060" max="13060" width="7.125" style="1015" customWidth="1"/>
    <col min="13061" max="13064" width="8" style="1015" customWidth="1"/>
    <col min="13065" max="13065" width="11.375" style="1015" customWidth="1"/>
    <col min="13066" max="13307" width="9" style="1015"/>
    <col min="13308" max="13308" width="7.5" style="1015" bestFit="1" customWidth="1"/>
    <col min="13309" max="13309" width="7.25" style="1015" customWidth="1"/>
    <col min="13310" max="13310" width="9.375" style="1015" customWidth="1"/>
    <col min="13311" max="13311" width="32.25" style="1015" customWidth="1"/>
    <col min="13312" max="13312" width="43.75" style="1015" customWidth="1"/>
    <col min="13313" max="13313" width="42.75" style="1015" customWidth="1"/>
    <col min="13314" max="13314" width="14.375" style="1015" customWidth="1"/>
    <col min="13315" max="13315" width="9.375" style="1015" customWidth="1"/>
    <col min="13316" max="13316" width="7.125" style="1015" customWidth="1"/>
    <col min="13317" max="13320" width="8" style="1015" customWidth="1"/>
    <col min="13321" max="13321" width="11.375" style="1015" customWidth="1"/>
    <col min="13322" max="13563" width="9" style="1015"/>
    <col min="13564" max="13564" width="7.5" style="1015" bestFit="1" customWidth="1"/>
    <col min="13565" max="13565" width="7.25" style="1015" customWidth="1"/>
    <col min="13566" max="13566" width="9.375" style="1015" customWidth="1"/>
    <col min="13567" max="13567" width="32.25" style="1015" customWidth="1"/>
    <col min="13568" max="13568" width="43.75" style="1015" customWidth="1"/>
    <col min="13569" max="13569" width="42.75" style="1015" customWidth="1"/>
    <col min="13570" max="13570" width="14.375" style="1015" customWidth="1"/>
    <col min="13571" max="13571" width="9.375" style="1015" customWidth="1"/>
    <col min="13572" max="13572" width="7.125" style="1015" customWidth="1"/>
    <col min="13573" max="13576" width="8" style="1015" customWidth="1"/>
    <col min="13577" max="13577" width="11.375" style="1015" customWidth="1"/>
    <col min="13578" max="13819" width="9" style="1015"/>
    <col min="13820" max="13820" width="7.5" style="1015" bestFit="1" customWidth="1"/>
    <col min="13821" max="13821" width="7.25" style="1015" customWidth="1"/>
    <col min="13822" max="13822" width="9.375" style="1015" customWidth="1"/>
    <col min="13823" max="13823" width="32.25" style="1015" customWidth="1"/>
    <col min="13824" max="13824" width="43.75" style="1015" customWidth="1"/>
    <col min="13825" max="13825" width="42.75" style="1015" customWidth="1"/>
    <col min="13826" max="13826" width="14.375" style="1015" customWidth="1"/>
    <col min="13827" max="13827" width="9.375" style="1015" customWidth="1"/>
    <col min="13828" max="13828" width="7.125" style="1015" customWidth="1"/>
    <col min="13829" max="13832" width="8" style="1015" customWidth="1"/>
    <col min="13833" max="13833" width="11.375" style="1015" customWidth="1"/>
    <col min="13834" max="14075" width="9" style="1015"/>
    <col min="14076" max="14076" width="7.5" style="1015" bestFit="1" customWidth="1"/>
    <col min="14077" max="14077" width="7.25" style="1015" customWidth="1"/>
    <col min="14078" max="14078" width="9.375" style="1015" customWidth="1"/>
    <col min="14079" max="14079" width="32.25" style="1015" customWidth="1"/>
    <col min="14080" max="14080" width="43.75" style="1015" customWidth="1"/>
    <col min="14081" max="14081" width="42.75" style="1015" customWidth="1"/>
    <col min="14082" max="14082" width="14.375" style="1015" customWidth="1"/>
    <col min="14083" max="14083" width="9.375" style="1015" customWidth="1"/>
    <col min="14084" max="14084" width="7.125" style="1015" customWidth="1"/>
    <col min="14085" max="14088" width="8" style="1015" customWidth="1"/>
    <col min="14089" max="14089" width="11.375" style="1015" customWidth="1"/>
    <col min="14090" max="14331" width="9" style="1015"/>
    <col min="14332" max="14332" width="7.5" style="1015" bestFit="1" customWidth="1"/>
    <col min="14333" max="14333" width="7.25" style="1015" customWidth="1"/>
    <col min="14334" max="14334" width="9.375" style="1015" customWidth="1"/>
    <col min="14335" max="14335" width="32.25" style="1015" customWidth="1"/>
    <col min="14336" max="14336" width="43.75" style="1015" customWidth="1"/>
    <col min="14337" max="14337" width="42.75" style="1015" customWidth="1"/>
    <col min="14338" max="14338" width="14.375" style="1015" customWidth="1"/>
    <col min="14339" max="14339" width="9.375" style="1015" customWidth="1"/>
    <col min="14340" max="14340" width="7.125" style="1015" customWidth="1"/>
    <col min="14341" max="14344" width="8" style="1015" customWidth="1"/>
    <col min="14345" max="14345" width="11.375" style="1015" customWidth="1"/>
    <col min="14346" max="14587" width="9" style="1015"/>
    <col min="14588" max="14588" width="7.5" style="1015" bestFit="1" customWidth="1"/>
    <col min="14589" max="14589" width="7.25" style="1015" customWidth="1"/>
    <col min="14590" max="14590" width="9.375" style="1015" customWidth="1"/>
    <col min="14591" max="14591" width="32.25" style="1015" customWidth="1"/>
    <col min="14592" max="14592" width="43.75" style="1015" customWidth="1"/>
    <col min="14593" max="14593" width="42.75" style="1015" customWidth="1"/>
    <col min="14594" max="14594" width="14.375" style="1015" customWidth="1"/>
    <col min="14595" max="14595" width="9.375" style="1015" customWidth="1"/>
    <col min="14596" max="14596" width="7.125" style="1015" customWidth="1"/>
    <col min="14597" max="14600" width="8" style="1015" customWidth="1"/>
    <col min="14601" max="14601" width="11.375" style="1015" customWidth="1"/>
    <col min="14602" max="14843" width="9" style="1015"/>
    <col min="14844" max="14844" width="7.5" style="1015" bestFit="1" customWidth="1"/>
    <col min="14845" max="14845" width="7.25" style="1015" customWidth="1"/>
    <col min="14846" max="14846" width="9.375" style="1015" customWidth="1"/>
    <col min="14847" max="14847" width="32.25" style="1015" customWidth="1"/>
    <col min="14848" max="14848" width="43.75" style="1015" customWidth="1"/>
    <col min="14849" max="14849" width="42.75" style="1015" customWidth="1"/>
    <col min="14850" max="14850" width="14.375" style="1015" customWidth="1"/>
    <col min="14851" max="14851" width="9.375" style="1015" customWidth="1"/>
    <col min="14852" max="14852" width="7.125" style="1015" customWidth="1"/>
    <col min="14853" max="14856" width="8" style="1015" customWidth="1"/>
    <col min="14857" max="14857" width="11.375" style="1015" customWidth="1"/>
    <col min="14858" max="15099" width="9" style="1015"/>
    <col min="15100" max="15100" width="7.5" style="1015" bestFit="1" customWidth="1"/>
    <col min="15101" max="15101" width="7.25" style="1015" customWidth="1"/>
    <col min="15102" max="15102" width="9.375" style="1015" customWidth="1"/>
    <col min="15103" max="15103" width="32.25" style="1015" customWidth="1"/>
    <col min="15104" max="15104" width="43.75" style="1015" customWidth="1"/>
    <col min="15105" max="15105" width="42.75" style="1015" customWidth="1"/>
    <col min="15106" max="15106" width="14.375" style="1015" customWidth="1"/>
    <col min="15107" max="15107" width="9.375" style="1015" customWidth="1"/>
    <col min="15108" max="15108" width="7.125" style="1015" customWidth="1"/>
    <col min="15109" max="15112" width="8" style="1015" customWidth="1"/>
    <col min="15113" max="15113" width="11.375" style="1015" customWidth="1"/>
    <col min="15114" max="15355" width="9" style="1015"/>
    <col min="15356" max="15356" width="7.5" style="1015" bestFit="1" customWidth="1"/>
    <col min="15357" max="15357" width="7.25" style="1015" customWidth="1"/>
    <col min="15358" max="15358" width="9.375" style="1015" customWidth="1"/>
    <col min="15359" max="15359" width="32.25" style="1015" customWidth="1"/>
    <col min="15360" max="15360" width="43.75" style="1015" customWidth="1"/>
    <col min="15361" max="15361" width="42.75" style="1015" customWidth="1"/>
    <col min="15362" max="15362" width="14.375" style="1015" customWidth="1"/>
    <col min="15363" max="15363" width="9.375" style="1015" customWidth="1"/>
    <col min="15364" max="15364" width="7.125" style="1015" customWidth="1"/>
    <col min="15365" max="15368" width="8" style="1015" customWidth="1"/>
    <col min="15369" max="15369" width="11.375" style="1015" customWidth="1"/>
    <col min="15370" max="15611" width="9" style="1015"/>
    <col min="15612" max="15612" width="7.5" style="1015" bestFit="1" customWidth="1"/>
    <col min="15613" max="15613" width="7.25" style="1015" customWidth="1"/>
    <col min="15614" max="15614" width="9.375" style="1015" customWidth="1"/>
    <col min="15615" max="15615" width="32.25" style="1015" customWidth="1"/>
    <col min="15616" max="15616" width="43.75" style="1015" customWidth="1"/>
    <col min="15617" max="15617" width="42.75" style="1015" customWidth="1"/>
    <col min="15618" max="15618" width="14.375" style="1015" customWidth="1"/>
    <col min="15619" max="15619" width="9.375" style="1015" customWidth="1"/>
    <col min="15620" max="15620" width="7.125" style="1015" customWidth="1"/>
    <col min="15621" max="15624" width="8" style="1015" customWidth="1"/>
    <col min="15625" max="15625" width="11.375" style="1015" customWidth="1"/>
    <col min="15626" max="15867" width="9" style="1015"/>
    <col min="15868" max="15868" width="7.5" style="1015" bestFit="1" customWidth="1"/>
    <col min="15869" max="15869" width="7.25" style="1015" customWidth="1"/>
    <col min="15870" max="15870" width="9.375" style="1015" customWidth="1"/>
    <col min="15871" max="15871" width="32.25" style="1015" customWidth="1"/>
    <col min="15872" max="15872" width="43.75" style="1015" customWidth="1"/>
    <col min="15873" max="15873" width="42.75" style="1015" customWidth="1"/>
    <col min="15874" max="15874" width="14.375" style="1015" customWidth="1"/>
    <col min="15875" max="15875" width="9.375" style="1015" customWidth="1"/>
    <col min="15876" max="15876" width="7.125" style="1015" customWidth="1"/>
    <col min="15877" max="15880" width="8" style="1015" customWidth="1"/>
    <col min="15881" max="15881" width="11.375" style="1015" customWidth="1"/>
    <col min="15882" max="16123" width="9" style="1015"/>
    <col min="16124" max="16124" width="7.5" style="1015" bestFit="1" customWidth="1"/>
    <col min="16125" max="16125" width="7.25" style="1015" customWidth="1"/>
    <col min="16126" max="16126" width="9.375" style="1015" customWidth="1"/>
    <col min="16127" max="16127" width="32.25" style="1015" customWidth="1"/>
    <col min="16128" max="16128" width="43.75" style="1015" customWidth="1"/>
    <col min="16129" max="16129" width="42.75" style="1015" customWidth="1"/>
    <col min="16130" max="16130" width="14.375" style="1015" customWidth="1"/>
    <col min="16131" max="16131" width="9.375" style="1015" customWidth="1"/>
    <col min="16132" max="16132" width="7.125" style="1015" customWidth="1"/>
    <col min="16133" max="16136" width="8" style="1015" customWidth="1"/>
    <col min="16137" max="16137" width="11.375" style="1015" customWidth="1"/>
    <col min="16138" max="16384" width="9" style="1015"/>
  </cols>
  <sheetData>
    <row r="1" spans="1:10" ht="21.75" customHeight="1">
      <c r="A1" s="1035" t="s">
        <v>332</v>
      </c>
      <c r="C1" s="1919"/>
      <c r="D1" s="1919"/>
    </row>
    <row r="2" spans="1:10" s="1021" customFormat="1" ht="15.75" customHeight="1">
      <c r="A2" s="1020"/>
      <c r="B2" s="1020"/>
      <c r="C2" s="1053" t="s">
        <v>424</v>
      </c>
      <c r="D2" s="1053"/>
      <c r="E2" s="1918" t="s">
        <v>334</v>
      </c>
      <c r="F2" s="1918"/>
      <c r="G2" s="1918"/>
      <c r="H2" s="1918"/>
      <c r="I2" s="1724"/>
    </row>
    <row r="3" spans="1:10" s="1021" customFormat="1" ht="6.75" customHeight="1">
      <c r="A3" s="1020"/>
      <c r="B3" s="1020"/>
      <c r="F3" s="1022"/>
      <c r="G3" s="1023"/>
      <c r="H3" s="1024"/>
      <c r="I3" s="1024"/>
    </row>
    <row r="4" spans="1:10" s="1056" customFormat="1" ht="42.75">
      <c r="A4" s="1006">
        <f>Today_Date</f>
        <v>42577</v>
      </c>
      <c r="B4" s="1054" t="s">
        <v>150</v>
      </c>
      <c r="C4" s="1055" t="s">
        <v>335</v>
      </c>
      <c r="D4" s="1055" t="s">
        <v>336</v>
      </c>
      <c r="E4" s="1055" t="s">
        <v>337</v>
      </c>
      <c r="F4" s="1054" t="s">
        <v>150</v>
      </c>
      <c r="G4" s="1055" t="s">
        <v>152</v>
      </c>
      <c r="H4" s="1054" t="s">
        <v>425</v>
      </c>
      <c r="I4" s="1054" t="s">
        <v>339</v>
      </c>
    </row>
    <row r="5" spans="1:10" s="1047" customFormat="1" ht="24" customHeight="1">
      <c r="A5" s="1045"/>
      <c r="B5" s="1052" t="s">
        <v>340</v>
      </c>
      <c r="C5" s="1083"/>
      <c r="D5" s="1083"/>
      <c r="E5" s="1086"/>
      <c r="F5" s="1084"/>
      <c r="G5" s="1033"/>
      <c r="H5" s="1034"/>
      <c r="I5" s="1085"/>
      <c r="J5" s="1046"/>
    </row>
    <row r="6" spans="1:10" ht="15.75" customHeight="1">
      <c r="B6" s="1189"/>
      <c r="C6" s="1183"/>
      <c r="D6" s="1183"/>
      <c r="E6" s="1184"/>
      <c r="F6" s="1185"/>
      <c r="G6" s="1184"/>
      <c r="H6" s="1186"/>
      <c r="I6" s="1187"/>
    </row>
    <row r="7" spans="1:10" ht="18.75">
      <c r="B7" s="1207" t="str">
        <f>IF(I7&lt;&gt;"",I7,"")</f>
        <v/>
      </c>
      <c r="C7" s="1646"/>
      <c r="D7" s="1647"/>
      <c r="E7" s="1648"/>
      <c r="F7" s="1649"/>
      <c r="G7" s="1647"/>
      <c r="H7" s="1646"/>
      <c r="I7" s="1650" t="str">
        <f>IF(C7&lt;&gt;"",$A$4-C7,"")</f>
        <v/>
      </c>
    </row>
    <row r="8" spans="1:10" ht="21" customHeight="1">
      <c r="B8" s="1057"/>
      <c r="C8" s="1058"/>
      <c r="D8" s="1058"/>
      <c r="E8" s="1059"/>
      <c r="F8" s="1060"/>
      <c r="G8" s="1059"/>
      <c r="H8" s="1061"/>
      <c r="I8" s="1187"/>
    </row>
    <row r="9" spans="1:10" ht="19.5" customHeight="1">
      <c r="B9" s="1065" t="str">
        <f>IF(I9&lt;&gt;"",I9,"")</f>
        <v/>
      </c>
      <c r="C9" s="1651"/>
      <c r="D9" s="1066"/>
      <c r="E9" s="1066"/>
      <c r="F9" s="1066"/>
      <c r="G9" s="1066"/>
      <c r="H9" s="1062"/>
      <c r="I9" s="1064" t="str">
        <f>IF(C9&lt;&gt;"",$A$4-C9,"")</f>
        <v/>
      </c>
    </row>
    <row r="10" spans="1:10" ht="18">
      <c r="B10" s="1089" t="s">
        <v>426</v>
      </c>
      <c r="C10" s="1083"/>
      <c r="D10" s="1086"/>
      <c r="E10" s="1086"/>
      <c r="F10" s="1084"/>
      <c r="G10" s="1087"/>
      <c r="H10" s="1088"/>
      <c r="I10" s="1085"/>
      <c r="J10" s="1019"/>
    </row>
    <row r="11" spans="1:10" ht="15.75" customHeight="1">
      <c r="B11" s="1057"/>
      <c r="C11" s="1058"/>
      <c r="D11" s="1058"/>
      <c r="E11" s="1059"/>
      <c r="F11" s="1060"/>
      <c r="G11" s="1059"/>
      <c r="H11" s="1061"/>
      <c r="I11" s="1187"/>
    </row>
    <row r="12" spans="1:10" ht="15.75" customHeight="1">
      <c r="B12" s="1065" t="str">
        <f>IF(I12&lt;&gt;"",I12,"")</f>
        <v/>
      </c>
      <c r="C12" s="1098"/>
      <c r="D12" s="1066"/>
      <c r="E12" s="1066"/>
      <c r="F12" s="1066"/>
      <c r="G12" s="1066"/>
      <c r="H12" s="1062"/>
      <c r="I12" s="1064" t="str">
        <f>IF(C12&lt;&gt;"",$A$4-C12,"")</f>
        <v/>
      </c>
    </row>
    <row r="13" spans="1:10" ht="15.75" customHeight="1">
      <c r="B13" s="1057"/>
      <c r="C13" s="1058"/>
      <c r="D13" s="1058"/>
      <c r="E13" s="1059"/>
      <c r="F13" s="1060"/>
      <c r="G13" s="1059"/>
      <c r="H13" s="1061"/>
      <c r="I13" s="1187"/>
    </row>
    <row r="14" spans="1:10" ht="15.75" customHeight="1">
      <c r="B14" s="1065" t="str">
        <f>IF(I14&lt;&gt;"",I14,"")</f>
        <v/>
      </c>
      <c r="C14" s="1098"/>
      <c r="D14" s="1066"/>
      <c r="E14" s="1066"/>
      <c r="F14" s="1066"/>
      <c r="G14" s="1066"/>
      <c r="H14" s="1062"/>
      <c r="I14" s="1064" t="str">
        <f>IF(C14&lt;&gt;"",$A$4-C14,"")</f>
        <v/>
      </c>
    </row>
  </sheetData>
  <mergeCells count="2">
    <mergeCell ref="C1:D1"/>
    <mergeCell ref="E2:H2"/>
  </mergeCells>
  <phoneticPr fontId="75"/>
  <conditionalFormatting sqref="B9">
    <cfRule type="iconSet" priority="88">
      <iconSet iconSet="3TrafficLights2" showValue="0" reverse="1">
        <cfvo type="percent" val="0"/>
        <cfvo type="num" val="15"/>
        <cfvo type="num" val="30"/>
      </iconSet>
    </cfRule>
  </conditionalFormatting>
  <conditionalFormatting sqref="B9">
    <cfRule type="iconSet" priority="85">
      <iconSet iconSet="3TrafficLights2" showValue="0" reverse="1">
        <cfvo type="percent" val="0"/>
        <cfvo type="num" val="15"/>
        <cfvo type="num" val="30"/>
      </iconSet>
    </cfRule>
  </conditionalFormatting>
  <conditionalFormatting sqref="B12">
    <cfRule type="iconSet" priority="254">
      <iconSet iconSet="3TrafficLights2" showValue="0" reverse="1">
        <cfvo type="percent" val="0"/>
        <cfvo type="num" val="15"/>
        <cfvo type="num" val="30"/>
      </iconSet>
    </cfRule>
  </conditionalFormatting>
  <conditionalFormatting sqref="B11">
    <cfRule type="iconSet" priority="253">
      <iconSet iconSet="3TrafficLights2" showValue="0" reverse="1">
        <cfvo type="percent" val="0"/>
        <cfvo type="num" val="15"/>
        <cfvo type="num" val="30"/>
      </iconSet>
    </cfRule>
  </conditionalFormatting>
  <conditionalFormatting sqref="B11:B12">
    <cfRule type="iconSet" priority="247">
      <iconSet iconSet="3TrafficLights2" showValue="0" reverse="1">
        <cfvo type="percent" val="0"/>
        <cfvo type="num" val="15"/>
        <cfvo type="num" val="30"/>
      </iconSet>
    </cfRule>
  </conditionalFormatting>
  <conditionalFormatting sqref="B12">
    <cfRule type="iconSet" priority="243">
      <iconSet iconSet="3TrafficLights2" showValue="0" reverse="1">
        <cfvo type="percent" val="0"/>
        <cfvo type="num" val="15"/>
        <cfvo type="num" val="30"/>
      </iconSet>
    </cfRule>
  </conditionalFormatting>
  <conditionalFormatting sqref="B11">
    <cfRule type="iconSet" priority="241">
      <iconSet iconSet="3TrafficLights2" showValue="0" reverse="1">
        <cfvo type="percent" val="0"/>
        <cfvo type="num" val="15"/>
        <cfvo type="num" val="30"/>
      </iconSet>
    </cfRule>
  </conditionalFormatting>
  <conditionalFormatting sqref="B12">
    <cfRule type="iconSet" priority="227">
      <iconSet iconSet="3TrafficLights2" showValue="0" reverse="1">
        <cfvo type="percent" val="0"/>
        <cfvo type="num" val="15"/>
        <cfvo type="num" val="30"/>
      </iconSet>
    </cfRule>
  </conditionalFormatting>
  <conditionalFormatting sqref="B11">
    <cfRule type="iconSet" priority="226">
      <iconSet iconSet="3TrafficLights2" showValue="0" reverse="1">
        <cfvo type="percent" val="0"/>
        <cfvo type="num" val="15"/>
        <cfvo type="num" val="30"/>
      </iconSet>
    </cfRule>
  </conditionalFormatting>
  <conditionalFormatting sqref="B7">
    <cfRule type="iconSet" priority="167">
      <iconSet iconSet="3TrafficLights2" showValue="0" reverse="1">
        <cfvo type="percent" val="0"/>
        <cfvo type="num" val="15"/>
        <cfvo type="num" val="30"/>
      </iconSet>
    </cfRule>
  </conditionalFormatting>
  <conditionalFormatting sqref="B7">
    <cfRule type="iconSet" priority="166">
      <iconSet iconSet="3TrafficLights2" showValue="0" reverse="1">
        <cfvo type="percent" val="0"/>
        <cfvo type="num" val="15"/>
        <cfvo type="num" val="30"/>
      </iconSet>
    </cfRule>
  </conditionalFormatting>
  <conditionalFormatting sqref="B7">
    <cfRule type="iconSet" priority="168">
      <iconSet iconSet="3TrafficLights2" showValue="0" reverse="1">
        <cfvo type="percent" val="0"/>
        <cfvo type="num" val="15"/>
        <cfvo type="num" val="30"/>
      </iconSet>
    </cfRule>
  </conditionalFormatting>
  <conditionalFormatting sqref="B7">
    <cfRule type="iconSet" priority="165">
      <iconSet iconSet="3TrafficLights2" showValue="0" reverse="1">
        <cfvo type="percent" val="0"/>
        <cfvo type="num" val="15"/>
        <cfvo type="num" val="30"/>
      </iconSet>
    </cfRule>
  </conditionalFormatting>
  <conditionalFormatting sqref="B7">
    <cfRule type="iconSet" priority="164">
      <iconSet iconSet="3TrafficLights2" showValue="0" reverse="1">
        <cfvo type="percent" val="0"/>
        <cfvo type="num" val="15"/>
        <cfvo type="num" val="30"/>
      </iconSet>
    </cfRule>
  </conditionalFormatting>
  <conditionalFormatting sqref="B7">
    <cfRule type="iconSet" priority="163">
      <iconSet iconSet="3TrafficLights2" showValue="0" reverse="1">
        <cfvo type="percent" val="0"/>
        <cfvo type="num" val="15"/>
        <cfvo type="num" val="30"/>
      </iconSet>
    </cfRule>
  </conditionalFormatting>
  <conditionalFormatting sqref="B10">
    <cfRule type="iconSet" priority="263">
      <iconSet iconSet="3TrafficLights2" showValue="0" reverse="1">
        <cfvo type="percent" val="0"/>
        <cfvo type="num" val="15"/>
        <cfvo type="num" val="30"/>
      </iconSet>
    </cfRule>
  </conditionalFormatting>
  <conditionalFormatting sqref="B5">
    <cfRule type="iconSet" priority="262">
      <iconSet iconSet="3TrafficLights2" showValue="0" reverse="1">
        <cfvo type="percent" val="0"/>
        <cfvo type="num" val="15"/>
        <cfvo type="num" val="30"/>
      </iconSet>
    </cfRule>
  </conditionalFormatting>
  <conditionalFormatting sqref="B5">
    <cfRule type="iconSet" priority="261">
      <iconSet iconSet="3TrafficLights2" showValue="0" reverse="1">
        <cfvo type="percent" val="0"/>
        <cfvo type="num" val="15"/>
        <cfvo type="num" val="30"/>
      </iconSet>
    </cfRule>
  </conditionalFormatting>
  <conditionalFormatting sqref="B4">
    <cfRule type="iconSet" priority="260">
      <iconSet iconSet="3TrafficLights2" showValue="0" reverse="1">
        <cfvo type="percent" val="0"/>
        <cfvo type="num" val="15"/>
        <cfvo type="num" val="30"/>
      </iconSet>
    </cfRule>
  </conditionalFormatting>
  <conditionalFormatting sqref="B3">
    <cfRule type="iconSet" priority="259">
      <iconSet iconSet="3TrafficLights2" showValue="0" reverse="1">
        <cfvo type="percent" val="0"/>
        <cfvo type="num" val="15"/>
        <cfvo type="num" val="30"/>
      </iconSet>
    </cfRule>
  </conditionalFormatting>
  <conditionalFormatting sqref="B2">
    <cfRule type="iconSet" priority="258">
      <iconSet iconSet="3TrafficLights2" showValue="0" reverse="1">
        <cfvo type="percent" val="0"/>
        <cfvo type="num" val="15"/>
        <cfvo type="num" val="30"/>
      </iconSet>
    </cfRule>
  </conditionalFormatting>
  <conditionalFormatting sqref="B2:B3">
    <cfRule type="iconSet" priority="257">
      <iconSet iconSet="3TrafficLights2" showValue="0" reverse="1">
        <cfvo type="percent" val="0"/>
        <cfvo type="num" val="15"/>
        <cfvo type="num" val="30"/>
      </iconSet>
    </cfRule>
  </conditionalFormatting>
  <conditionalFormatting sqref="B11">
    <cfRule type="iconSet" priority="256">
      <iconSet iconSet="3TrafficLights2" showValue="0" reverse="1">
        <cfvo type="percent" val="0"/>
        <cfvo type="num" val="15"/>
        <cfvo type="num" val="30"/>
      </iconSet>
    </cfRule>
  </conditionalFormatting>
  <conditionalFormatting sqref="B11:B12">
    <cfRule type="iconSet" priority="255">
      <iconSet iconSet="3TrafficLights2" showValue="0" reverse="1">
        <cfvo type="percent" val="0"/>
        <cfvo type="num" val="15"/>
        <cfvo type="num" val="30"/>
      </iconSet>
    </cfRule>
  </conditionalFormatting>
  <conditionalFormatting sqref="B11:B12">
    <cfRule type="iconSet" priority="252">
      <iconSet iconSet="3TrafficLights2" showValue="0" reverse="1">
        <cfvo type="percent" val="0"/>
        <cfvo type="num" val="15"/>
        <cfvo type="num" val="30"/>
      </iconSet>
    </cfRule>
  </conditionalFormatting>
  <conditionalFormatting sqref="B12">
    <cfRule type="iconSet" priority="251">
      <iconSet iconSet="3TrafficLights2" showValue="0" reverse="1">
        <cfvo type="percent" val="0"/>
        <cfvo type="num" val="15"/>
        <cfvo type="num" val="30"/>
      </iconSet>
    </cfRule>
  </conditionalFormatting>
  <conditionalFormatting sqref="B11">
    <cfRule type="iconSet" priority="250">
      <iconSet iconSet="3TrafficLights2" showValue="0" reverse="1">
        <cfvo type="percent" val="0"/>
        <cfvo type="num" val="15"/>
        <cfvo type="num" val="30"/>
      </iconSet>
    </cfRule>
  </conditionalFormatting>
  <conditionalFormatting sqref="B11:B12">
    <cfRule type="iconSet" priority="249">
      <iconSet iconSet="3TrafficLights2" showValue="0" reverse="1">
        <cfvo type="percent" val="0"/>
        <cfvo type="num" val="15"/>
        <cfvo type="num" val="30"/>
      </iconSet>
    </cfRule>
  </conditionalFormatting>
  <conditionalFormatting sqref="B12">
    <cfRule type="iconSet" priority="248">
      <iconSet iconSet="3TrafficLights2" showValue="0" reverse="1">
        <cfvo type="percent" val="0"/>
        <cfvo type="num" val="15"/>
        <cfvo type="num" val="30"/>
      </iconSet>
    </cfRule>
  </conditionalFormatting>
  <conditionalFormatting sqref="B11">
    <cfRule type="iconSet" priority="246">
      <iconSet iconSet="3TrafficLights2" showValue="0" reverse="1">
        <cfvo type="percent" val="0"/>
        <cfvo type="num" val="15"/>
        <cfvo type="num" val="30"/>
      </iconSet>
    </cfRule>
  </conditionalFormatting>
  <conditionalFormatting sqref="B12">
    <cfRule type="iconSet" priority="245">
      <iconSet iconSet="3TrafficLights2" showValue="0" reverse="1">
        <cfvo type="percent" val="0"/>
        <cfvo type="num" val="15"/>
        <cfvo type="num" val="30"/>
      </iconSet>
    </cfRule>
  </conditionalFormatting>
  <conditionalFormatting sqref="B12">
    <cfRule type="iconSet" priority="244">
      <iconSet iconSet="3TrafficLights2" showValue="0" reverse="1">
        <cfvo type="percent" val="0"/>
        <cfvo type="num" val="15"/>
        <cfvo type="num" val="30"/>
      </iconSet>
    </cfRule>
  </conditionalFormatting>
  <conditionalFormatting sqref="B12">
    <cfRule type="iconSet" priority="242">
      <iconSet iconSet="3TrafficLights2" showValue="0" reverse="1">
        <cfvo type="percent" val="0"/>
        <cfvo type="num" val="15"/>
        <cfvo type="num" val="30"/>
      </iconSet>
    </cfRule>
  </conditionalFormatting>
  <conditionalFormatting sqref="B11">
    <cfRule type="iconSet" priority="240">
      <iconSet iconSet="3TrafficLights2" showValue="0" reverse="1">
        <cfvo type="percent" val="0"/>
        <cfvo type="num" val="15"/>
        <cfvo type="num" val="30"/>
      </iconSet>
    </cfRule>
  </conditionalFormatting>
  <conditionalFormatting sqref="B11">
    <cfRule type="iconSet" priority="239">
      <iconSet iconSet="3TrafficLights2" showValue="0" reverse="1">
        <cfvo type="percent" val="0"/>
        <cfvo type="num" val="15"/>
        <cfvo type="num" val="30"/>
      </iconSet>
    </cfRule>
  </conditionalFormatting>
  <conditionalFormatting sqref="B11">
    <cfRule type="iconSet" priority="238">
      <iconSet iconSet="3TrafficLights2" showValue="0" reverse="1">
        <cfvo type="percent" val="0"/>
        <cfvo type="num" val="15"/>
        <cfvo type="num" val="30"/>
      </iconSet>
    </cfRule>
  </conditionalFormatting>
  <conditionalFormatting sqref="B11">
    <cfRule type="iconSet" priority="237">
      <iconSet iconSet="3TrafficLights2" showValue="0" reverse="1">
        <cfvo type="percent" val="0"/>
        <cfvo type="num" val="15"/>
        <cfvo type="num" val="30"/>
      </iconSet>
    </cfRule>
  </conditionalFormatting>
  <conditionalFormatting sqref="B12">
    <cfRule type="iconSet" priority="236">
      <iconSet iconSet="3TrafficLights2" showValue="0" reverse="1">
        <cfvo type="percent" val="0"/>
        <cfvo type="num" val="15"/>
        <cfvo type="num" val="30"/>
      </iconSet>
    </cfRule>
  </conditionalFormatting>
  <conditionalFormatting sqref="B12">
    <cfRule type="iconSet" priority="235">
      <iconSet iconSet="3TrafficLights2" showValue="0" reverse="1">
        <cfvo type="percent" val="0"/>
        <cfvo type="num" val="15"/>
        <cfvo type="num" val="30"/>
      </iconSet>
    </cfRule>
  </conditionalFormatting>
  <conditionalFormatting sqref="B12">
    <cfRule type="iconSet" priority="234">
      <iconSet iconSet="3TrafficLights2" showValue="0" reverse="1">
        <cfvo type="percent" val="0"/>
        <cfvo type="num" val="15"/>
        <cfvo type="num" val="30"/>
      </iconSet>
    </cfRule>
  </conditionalFormatting>
  <conditionalFormatting sqref="B12">
    <cfRule type="iconSet" priority="233">
      <iconSet iconSet="3TrafficLights2" showValue="0" reverse="1">
        <cfvo type="percent" val="0"/>
        <cfvo type="num" val="15"/>
        <cfvo type="num" val="30"/>
      </iconSet>
    </cfRule>
  </conditionalFormatting>
  <conditionalFormatting sqref="B12">
    <cfRule type="iconSet" priority="232">
      <iconSet iconSet="3TrafficLights2" showValue="0" reverse="1">
        <cfvo type="percent" val="0"/>
        <cfvo type="num" val="15"/>
        <cfvo type="num" val="30"/>
      </iconSet>
    </cfRule>
  </conditionalFormatting>
  <conditionalFormatting sqref="B11">
    <cfRule type="iconSet" priority="231">
      <iconSet iconSet="3TrafficLights2" showValue="0" reverse="1">
        <cfvo type="percent" val="0"/>
        <cfvo type="num" val="15"/>
        <cfvo type="num" val="30"/>
      </iconSet>
    </cfRule>
  </conditionalFormatting>
  <conditionalFormatting sqref="B11">
    <cfRule type="iconSet" priority="230">
      <iconSet iconSet="3TrafficLights2" showValue="0" reverse="1">
        <cfvo type="percent" val="0"/>
        <cfvo type="num" val="15"/>
        <cfvo type="num" val="30"/>
      </iconSet>
    </cfRule>
  </conditionalFormatting>
  <conditionalFormatting sqref="B11">
    <cfRule type="iconSet" priority="229">
      <iconSet iconSet="3TrafficLights2" showValue="0" reverse="1">
        <cfvo type="percent" val="0"/>
        <cfvo type="num" val="15"/>
        <cfvo type="num" val="30"/>
      </iconSet>
    </cfRule>
  </conditionalFormatting>
  <conditionalFormatting sqref="B11:B12">
    <cfRule type="iconSet" priority="228">
      <iconSet iconSet="3TrafficLights2" showValue="0" reverse="1">
        <cfvo type="percent" val="0"/>
        <cfvo type="num" val="15"/>
        <cfvo type="num" val="30"/>
      </iconSet>
    </cfRule>
  </conditionalFormatting>
  <conditionalFormatting sqref="B11:B12">
    <cfRule type="iconSet" priority="225">
      <iconSet iconSet="3TrafficLights2" showValue="0" reverse="1">
        <cfvo type="percent" val="0"/>
        <cfvo type="num" val="15"/>
        <cfvo type="num" val="30"/>
      </iconSet>
    </cfRule>
  </conditionalFormatting>
  <conditionalFormatting sqref="B12">
    <cfRule type="iconSet" priority="224">
      <iconSet iconSet="3TrafficLights2" showValue="0" reverse="1">
        <cfvo type="percent" val="0"/>
        <cfvo type="num" val="15"/>
        <cfvo type="num" val="30"/>
      </iconSet>
    </cfRule>
  </conditionalFormatting>
  <conditionalFormatting sqref="B11">
    <cfRule type="iconSet" priority="223">
      <iconSet iconSet="3TrafficLights2" showValue="0" reverse="1">
        <cfvo type="percent" val="0"/>
        <cfvo type="num" val="15"/>
        <cfvo type="num" val="30"/>
      </iconSet>
    </cfRule>
  </conditionalFormatting>
  <conditionalFormatting sqref="B11:B12">
    <cfRule type="iconSet" priority="222">
      <iconSet iconSet="3TrafficLights2" showValue="0" reverse="1">
        <cfvo type="percent" val="0"/>
        <cfvo type="num" val="15"/>
        <cfvo type="num" val="30"/>
      </iconSet>
    </cfRule>
  </conditionalFormatting>
  <conditionalFormatting sqref="B12">
    <cfRule type="iconSet" priority="221">
      <iconSet iconSet="3TrafficLights2" showValue="0" reverse="1">
        <cfvo type="percent" val="0"/>
        <cfvo type="num" val="15"/>
        <cfvo type="num" val="30"/>
      </iconSet>
    </cfRule>
  </conditionalFormatting>
  <conditionalFormatting sqref="B11:B12">
    <cfRule type="iconSet" priority="220">
      <iconSet iconSet="3TrafficLights2" showValue="0" reverse="1">
        <cfvo type="percent" val="0"/>
        <cfvo type="num" val="15"/>
        <cfvo type="num" val="30"/>
      </iconSet>
    </cfRule>
  </conditionalFormatting>
  <conditionalFormatting sqref="B11">
    <cfRule type="iconSet" priority="219">
      <iconSet iconSet="3TrafficLights2" showValue="0" reverse="1">
        <cfvo type="percent" val="0"/>
        <cfvo type="num" val="15"/>
        <cfvo type="num" val="30"/>
      </iconSet>
    </cfRule>
  </conditionalFormatting>
  <conditionalFormatting sqref="B12">
    <cfRule type="iconSet" priority="218">
      <iconSet iconSet="3TrafficLights2" showValue="0" reverse="1">
        <cfvo type="percent" val="0"/>
        <cfvo type="num" val="15"/>
        <cfvo type="num" val="30"/>
      </iconSet>
    </cfRule>
  </conditionalFormatting>
  <conditionalFormatting sqref="B12">
    <cfRule type="iconSet" priority="217">
      <iconSet iconSet="3TrafficLights2" showValue="0" reverse="1">
        <cfvo type="percent" val="0"/>
        <cfvo type="num" val="15"/>
        <cfvo type="num" val="30"/>
      </iconSet>
    </cfRule>
  </conditionalFormatting>
  <conditionalFormatting sqref="B12">
    <cfRule type="iconSet" priority="216">
      <iconSet iconSet="3TrafficLights2" showValue="0" reverse="1">
        <cfvo type="percent" val="0"/>
        <cfvo type="num" val="15"/>
        <cfvo type="num" val="30"/>
      </iconSet>
    </cfRule>
  </conditionalFormatting>
  <conditionalFormatting sqref="B12">
    <cfRule type="iconSet" priority="215">
      <iconSet iconSet="3TrafficLights2" showValue="0" reverse="1">
        <cfvo type="percent" val="0"/>
        <cfvo type="num" val="15"/>
        <cfvo type="num" val="30"/>
      </iconSet>
    </cfRule>
  </conditionalFormatting>
  <conditionalFormatting sqref="B11">
    <cfRule type="iconSet" priority="214">
      <iconSet iconSet="3TrafficLights2" showValue="0" reverse="1">
        <cfvo type="percent" val="0"/>
        <cfvo type="num" val="15"/>
        <cfvo type="num" val="30"/>
      </iconSet>
    </cfRule>
  </conditionalFormatting>
  <conditionalFormatting sqref="B11">
    <cfRule type="iconSet" priority="213">
      <iconSet iconSet="3TrafficLights2" showValue="0" reverse="1">
        <cfvo type="percent" val="0"/>
        <cfvo type="num" val="15"/>
        <cfvo type="num" val="30"/>
      </iconSet>
    </cfRule>
  </conditionalFormatting>
  <conditionalFormatting sqref="B11">
    <cfRule type="iconSet" priority="212">
      <iconSet iconSet="3TrafficLights2" showValue="0" reverse="1">
        <cfvo type="percent" val="0"/>
        <cfvo type="num" val="15"/>
        <cfvo type="num" val="30"/>
      </iconSet>
    </cfRule>
  </conditionalFormatting>
  <conditionalFormatting sqref="B11">
    <cfRule type="iconSet" priority="211">
      <iconSet iconSet="3TrafficLights2" showValue="0" reverse="1">
        <cfvo type="percent" val="0"/>
        <cfvo type="num" val="15"/>
        <cfvo type="num" val="30"/>
      </iconSet>
    </cfRule>
  </conditionalFormatting>
  <conditionalFormatting sqref="B11">
    <cfRule type="iconSet" priority="210">
      <iconSet iconSet="3TrafficLights2" showValue="0" reverse="1">
        <cfvo type="percent" val="0"/>
        <cfvo type="num" val="15"/>
        <cfvo type="num" val="30"/>
      </iconSet>
    </cfRule>
  </conditionalFormatting>
  <conditionalFormatting sqref="B12">
    <cfRule type="iconSet" priority="209">
      <iconSet iconSet="3TrafficLights2" showValue="0" reverse="1">
        <cfvo type="percent" val="0"/>
        <cfvo type="num" val="15"/>
        <cfvo type="num" val="30"/>
      </iconSet>
    </cfRule>
  </conditionalFormatting>
  <conditionalFormatting sqref="B12">
    <cfRule type="iconSet" priority="208">
      <iconSet iconSet="3TrafficLights2" showValue="0" reverse="1">
        <cfvo type="percent" val="0"/>
        <cfvo type="num" val="15"/>
        <cfvo type="num" val="30"/>
      </iconSet>
    </cfRule>
  </conditionalFormatting>
  <conditionalFormatting sqref="B12">
    <cfRule type="iconSet" priority="207">
      <iconSet iconSet="3TrafficLights2" showValue="0" reverse="1">
        <cfvo type="percent" val="0"/>
        <cfvo type="num" val="15"/>
        <cfvo type="num" val="30"/>
      </iconSet>
    </cfRule>
  </conditionalFormatting>
  <conditionalFormatting sqref="B12">
    <cfRule type="iconSet" priority="206">
      <iconSet iconSet="3TrafficLights2" showValue="0" reverse="1">
        <cfvo type="percent" val="0"/>
        <cfvo type="num" val="15"/>
        <cfvo type="num" val="30"/>
      </iconSet>
    </cfRule>
  </conditionalFormatting>
  <conditionalFormatting sqref="B12">
    <cfRule type="iconSet" priority="205">
      <iconSet iconSet="3TrafficLights2" showValue="0" reverse="1">
        <cfvo type="percent" val="0"/>
        <cfvo type="num" val="15"/>
        <cfvo type="num" val="30"/>
      </iconSet>
    </cfRule>
  </conditionalFormatting>
  <conditionalFormatting sqref="B11">
    <cfRule type="iconSet" priority="204">
      <iconSet iconSet="3TrafficLights2" showValue="0" reverse="1">
        <cfvo type="percent" val="0"/>
        <cfvo type="num" val="15"/>
        <cfvo type="num" val="30"/>
      </iconSet>
    </cfRule>
  </conditionalFormatting>
  <conditionalFormatting sqref="B11">
    <cfRule type="iconSet" priority="203">
      <iconSet iconSet="3TrafficLights2" showValue="0" reverse="1">
        <cfvo type="percent" val="0"/>
        <cfvo type="num" val="15"/>
        <cfvo type="num" val="30"/>
      </iconSet>
    </cfRule>
  </conditionalFormatting>
  <conditionalFormatting sqref="B11">
    <cfRule type="iconSet" priority="202">
      <iconSet iconSet="3TrafficLights2" showValue="0" reverse="1">
        <cfvo type="percent" val="0"/>
        <cfvo type="num" val="15"/>
        <cfvo type="num" val="30"/>
      </iconSet>
    </cfRule>
  </conditionalFormatting>
  <conditionalFormatting sqref="B11:B12">
    <cfRule type="iconSet" priority="201">
      <iconSet iconSet="3TrafficLights2" showValue="0" reverse="1">
        <cfvo type="percent" val="0"/>
        <cfvo type="num" val="15"/>
        <cfvo type="num" val="30"/>
      </iconSet>
    </cfRule>
  </conditionalFormatting>
  <conditionalFormatting sqref="B12">
    <cfRule type="iconSet" priority="200">
      <iconSet iconSet="3TrafficLights2" showValue="0" reverse="1">
        <cfvo type="percent" val="0"/>
        <cfvo type="num" val="15"/>
        <cfvo type="num" val="30"/>
      </iconSet>
    </cfRule>
  </conditionalFormatting>
  <conditionalFormatting sqref="B11">
    <cfRule type="iconSet" priority="199">
      <iconSet iconSet="3TrafficLights2" showValue="0" reverse="1">
        <cfvo type="percent" val="0"/>
        <cfvo type="num" val="15"/>
        <cfvo type="num" val="30"/>
      </iconSet>
    </cfRule>
  </conditionalFormatting>
  <conditionalFormatting sqref="B11:B12">
    <cfRule type="iconSet" priority="198">
      <iconSet iconSet="3TrafficLights2" showValue="0" reverse="1">
        <cfvo type="percent" val="0"/>
        <cfvo type="num" val="15"/>
        <cfvo type="num" val="30"/>
      </iconSet>
    </cfRule>
  </conditionalFormatting>
  <conditionalFormatting sqref="B12">
    <cfRule type="iconSet" priority="197">
      <iconSet iconSet="3TrafficLights2" showValue="0" reverse="1">
        <cfvo type="percent" val="0"/>
        <cfvo type="num" val="15"/>
        <cfvo type="num" val="30"/>
      </iconSet>
    </cfRule>
  </conditionalFormatting>
  <conditionalFormatting sqref="B11">
    <cfRule type="iconSet" priority="196">
      <iconSet iconSet="3TrafficLights2" showValue="0" reverse="1">
        <cfvo type="percent" val="0"/>
        <cfvo type="num" val="15"/>
        <cfvo type="num" val="30"/>
      </iconSet>
    </cfRule>
  </conditionalFormatting>
  <conditionalFormatting sqref="B11:B12">
    <cfRule type="iconSet" priority="195">
      <iconSet iconSet="3TrafficLights2" showValue="0" reverse="1">
        <cfvo type="percent" val="0"/>
        <cfvo type="num" val="15"/>
        <cfvo type="num" val="30"/>
      </iconSet>
    </cfRule>
  </conditionalFormatting>
  <conditionalFormatting sqref="B12">
    <cfRule type="iconSet" priority="194">
      <iconSet iconSet="3TrafficLights2" showValue="0" reverse="1">
        <cfvo type="percent" val="0"/>
        <cfvo type="num" val="15"/>
        <cfvo type="num" val="30"/>
      </iconSet>
    </cfRule>
  </conditionalFormatting>
  <conditionalFormatting sqref="B11:B12">
    <cfRule type="iconSet" priority="193">
      <iconSet iconSet="3TrafficLights2" showValue="0" reverse="1">
        <cfvo type="percent" val="0"/>
        <cfvo type="num" val="15"/>
        <cfvo type="num" val="30"/>
      </iconSet>
    </cfRule>
  </conditionalFormatting>
  <conditionalFormatting sqref="B11">
    <cfRule type="iconSet" priority="192">
      <iconSet iconSet="3TrafficLights2" showValue="0" reverse="1">
        <cfvo type="percent" val="0"/>
        <cfvo type="num" val="15"/>
        <cfvo type="num" val="30"/>
      </iconSet>
    </cfRule>
  </conditionalFormatting>
  <conditionalFormatting sqref="B12">
    <cfRule type="iconSet" priority="191">
      <iconSet iconSet="3TrafficLights2" showValue="0" reverse="1">
        <cfvo type="percent" val="0"/>
        <cfvo type="num" val="15"/>
        <cfvo type="num" val="30"/>
      </iconSet>
    </cfRule>
  </conditionalFormatting>
  <conditionalFormatting sqref="B12">
    <cfRule type="iconSet" priority="190">
      <iconSet iconSet="3TrafficLights2" showValue="0" reverse="1">
        <cfvo type="percent" val="0"/>
        <cfvo type="num" val="15"/>
        <cfvo type="num" val="30"/>
      </iconSet>
    </cfRule>
  </conditionalFormatting>
  <conditionalFormatting sqref="B12">
    <cfRule type="iconSet" priority="189">
      <iconSet iconSet="3TrafficLights2" showValue="0" reverse="1">
        <cfvo type="percent" val="0"/>
        <cfvo type="num" val="15"/>
        <cfvo type="num" val="30"/>
      </iconSet>
    </cfRule>
  </conditionalFormatting>
  <conditionalFormatting sqref="B12">
    <cfRule type="iconSet" priority="188">
      <iconSet iconSet="3TrafficLights2" showValue="0" reverse="1">
        <cfvo type="percent" val="0"/>
        <cfvo type="num" val="15"/>
        <cfvo type="num" val="30"/>
      </iconSet>
    </cfRule>
  </conditionalFormatting>
  <conditionalFormatting sqref="B11">
    <cfRule type="iconSet" priority="187">
      <iconSet iconSet="3TrafficLights2" showValue="0" reverse="1">
        <cfvo type="percent" val="0"/>
        <cfvo type="num" val="15"/>
        <cfvo type="num" val="30"/>
      </iconSet>
    </cfRule>
  </conditionalFormatting>
  <conditionalFormatting sqref="B11">
    <cfRule type="iconSet" priority="186">
      <iconSet iconSet="3TrafficLights2" showValue="0" reverse="1">
        <cfvo type="percent" val="0"/>
        <cfvo type="num" val="15"/>
        <cfvo type="num" val="30"/>
      </iconSet>
    </cfRule>
  </conditionalFormatting>
  <conditionalFormatting sqref="B11">
    <cfRule type="iconSet" priority="185">
      <iconSet iconSet="3TrafficLights2" showValue="0" reverse="1">
        <cfvo type="percent" val="0"/>
        <cfvo type="num" val="15"/>
        <cfvo type="num" val="30"/>
      </iconSet>
    </cfRule>
  </conditionalFormatting>
  <conditionalFormatting sqref="B11">
    <cfRule type="iconSet" priority="184">
      <iconSet iconSet="3TrafficLights2" showValue="0" reverse="1">
        <cfvo type="percent" val="0"/>
        <cfvo type="num" val="15"/>
        <cfvo type="num" val="30"/>
      </iconSet>
    </cfRule>
  </conditionalFormatting>
  <conditionalFormatting sqref="B11">
    <cfRule type="iconSet" priority="183">
      <iconSet iconSet="3TrafficLights2" showValue="0" reverse="1">
        <cfvo type="percent" val="0"/>
        <cfvo type="num" val="15"/>
        <cfvo type="num" val="30"/>
      </iconSet>
    </cfRule>
  </conditionalFormatting>
  <conditionalFormatting sqref="B12">
    <cfRule type="iconSet" priority="182">
      <iconSet iconSet="3TrafficLights2" showValue="0" reverse="1">
        <cfvo type="percent" val="0"/>
        <cfvo type="num" val="15"/>
        <cfvo type="num" val="30"/>
      </iconSet>
    </cfRule>
  </conditionalFormatting>
  <conditionalFormatting sqref="B12">
    <cfRule type="iconSet" priority="181">
      <iconSet iconSet="3TrafficLights2" showValue="0" reverse="1">
        <cfvo type="percent" val="0"/>
        <cfvo type="num" val="15"/>
        <cfvo type="num" val="30"/>
      </iconSet>
    </cfRule>
  </conditionalFormatting>
  <conditionalFormatting sqref="B12">
    <cfRule type="iconSet" priority="180">
      <iconSet iconSet="3TrafficLights2" showValue="0" reverse="1">
        <cfvo type="percent" val="0"/>
        <cfvo type="num" val="15"/>
        <cfvo type="num" val="30"/>
      </iconSet>
    </cfRule>
  </conditionalFormatting>
  <conditionalFormatting sqref="B12">
    <cfRule type="iconSet" priority="179">
      <iconSet iconSet="3TrafficLights2" showValue="0" reverse="1">
        <cfvo type="percent" val="0"/>
        <cfvo type="num" val="15"/>
        <cfvo type="num" val="30"/>
      </iconSet>
    </cfRule>
  </conditionalFormatting>
  <conditionalFormatting sqref="B12">
    <cfRule type="iconSet" priority="178">
      <iconSet iconSet="3TrafficLights2" showValue="0" reverse="1">
        <cfvo type="percent" val="0"/>
        <cfvo type="num" val="15"/>
        <cfvo type="num" val="30"/>
      </iconSet>
    </cfRule>
  </conditionalFormatting>
  <conditionalFormatting sqref="B11">
    <cfRule type="iconSet" priority="177">
      <iconSet iconSet="3TrafficLights2" showValue="0" reverse="1">
        <cfvo type="percent" val="0"/>
        <cfvo type="num" val="15"/>
        <cfvo type="num" val="30"/>
      </iconSet>
    </cfRule>
  </conditionalFormatting>
  <conditionalFormatting sqref="B11">
    <cfRule type="iconSet" priority="176">
      <iconSet iconSet="3TrafficLights2" showValue="0" reverse="1">
        <cfvo type="percent" val="0"/>
        <cfvo type="num" val="15"/>
        <cfvo type="num" val="30"/>
      </iconSet>
    </cfRule>
  </conditionalFormatting>
  <conditionalFormatting sqref="B10">
    <cfRule type="iconSet" priority="264">
      <iconSet iconSet="3TrafficLights2" showValue="0" reverse="1">
        <cfvo type="percent" val="0"/>
        <cfvo type="num" val="15"/>
        <cfvo type="num" val="30"/>
      </iconSet>
    </cfRule>
  </conditionalFormatting>
  <conditionalFormatting sqref="B5 B10">
    <cfRule type="iconSet" priority="265">
      <iconSet iconSet="3TrafficLights2" showValue="0" reverse="1">
        <cfvo type="percent" val="0"/>
        <cfvo type="num" val="15"/>
        <cfvo type="num" val="30"/>
      </iconSet>
    </cfRule>
  </conditionalFormatting>
  <conditionalFormatting sqref="B6">
    <cfRule type="iconSet" priority="175">
      <iconSet iconSet="3TrafficLights2" showValue="0" reverse="1">
        <cfvo type="percent" val="0"/>
        <cfvo type="num" val="15"/>
        <cfvo type="num" val="30"/>
      </iconSet>
    </cfRule>
  </conditionalFormatting>
  <conditionalFormatting sqref="B7">
    <cfRule type="iconSet" priority="172">
      <iconSet iconSet="3TrafficLights2" showValue="0" reverse="1">
        <cfvo type="percent" val="0"/>
        <cfvo type="num" val="15"/>
        <cfvo type="num" val="30"/>
      </iconSet>
    </cfRule>
  </conditionalFormatting>
  <conditionalFormatting sqref="B7">
    <cfRule type="iconSet" priority="174">
      <iconSet iconSet="3TrafficLights2" showValue="0" reverse="1">
        <cfvo type="percent" val="0"/>
        <cfvo type="num" val="15"/>
        <cfvo type="num" val="30"/>
      </iconSet>
    </cfRule>
  </conditionalFormatting>
  <conditionalFormatting sqref="B7">
    <cfRule type="iconSet" priority="173">
      <iconSet iconSet="3TrafficLights2" showValue="0" reverse="1">
        <cfvo type="percent" val="0"/>
        <cfvo type="num" val="15"/>
        <cfvo type="num" val="30"/>
      </iconSet>
    </cfRule>
  </conditionalFormatting>
  <conditionalFormatting sqref="B7">
    <cfRule type="iconSet" priority="171">
      <iconSet iconSet="3TrafficLights2" showValue="0" reverse="1">
        <cfvo type="percent" val="0"/>
        <cfvo type="num" val="15"/>
        <cfvo type="num" val="30"/>
      </iconSet>
    </cfRule>
  </conditionalFormatting>
  <conditionalFormatting sqref="B7">
    <cfRule type="iconSet" priority="170">
      <iconSet iconSet="3TrafficLights2" showValue="0" reverse="1">
        <cfvo type="percent" val="0"/>
        <cfvo type="num" val="15"/>
        <cfvo type="num" val="30"/>
      </iconSet>
    </cfRule>
  </conditionalFormatting>
  <conditionalFormatting sqref="B7">
    <cfRule type="iconSet" priority="169">
      <iconSet iconSet="3TrafficLights2" showValue="0" reverse="1">
        <cfvo type="percent" val="0"/>
        <cfvo type="num" val="15"/>
        <cfvo type="num" val="30"/>
      </iconSet>
    </cfRule>
  </conditionalFormatting>
  <conditionalFormatting sqref="B9">
    <cfRule type="iconSet" priority="160">
      <iconSet iconSet="3TrafficLights2" showValue="0" reverse="1">
        <cfvo type="percent" val="0"/>
        <cfvo type="num" val="15"/>
        <cfvo type="num" val="30"/>
      </iconSet>
    </cfRule>
  </conditionalFormatting>
  <conditionalFormatting sqref="B8">
    <cfRule type="iconSet" priority="159">
      <iconSet iconSet="3TrafficLights2" showValue="0" reverse="1">
        <cfvo type="percent" val="0"/>
        <cfvo type="num" val="15"/>
        <cfvo type="num" val="30"/>
      </iconSet>
    </cfRule>
  </conditionalFormatting>
  <conditionalFormatting sqref="B8:B9">
    <cfRule type="iconSet" priority="153">
      <iconSet iconSet="3TrafficLights2" showValue="0" reverse="1">
        <cfvo type="percent" val="0"/>
        <cfvo type="num" val="15"/>
        <cfvo type="num" val="30"/>
      </iconSet>
    </cfRule>
  </conditionalFormatting>
  <conditionalFormatting sqref="B9">
    <cfRule type="iconSet" priority="149">
      <iconSet iconSet="3TrafficLights2" showValue="0" reverse="1">
        <cfvo type="percent" val="0"/>
        <cfvo type="num" val="15"/>
        <cfvo type="num" val="30"/>
      </iconSet>
    </cfRule>
  </conditionalFormatting>
  <conditionalFormatting sqref="B8">
    <cfRule type="iconSet" priority="147">
      <iconSet iconSet="3TrafficLights2" showValue="0" reverse="1">
        <cfvo type="percent" val="0"/>
        <cfvo type="num" val="15"/>
        <cfvo type="num" val="30"/>
      </iconSet>
    </cfRule>
  </conditionalFormatting>
  <conditionalFormatting sqref="B9">
    <cfRule type="iconSet" priority="133">
      <iconSet iconSet="3TrafficLights2" showValue="0" reverse="1">
        <cfvo type="percent" val="0"/>
        <cfvo type="num" val="15"/>
        <cfvo type="num" val="30"/>
      </iconSet>
    </cfRule>
  </conditionalFormatting>
  <conditionalFormatting sqref="B8">
    <cfRule type="iconSet" priority="132">
      <iconSet iconSet="3TrafficLights2" showValue="0" reverse="1">
        <cfvo type="percent" val="0"/>
        <cfvo type="num" val="15"/>
        <cfvo type="num" val="30"/>
      </iconSet>
    </cfRule>
  </conditionalFormatting>
  <conditionalFormatting sqref="B8">
    <cfRule type="iconSet" priority="162">
      <iconSet iconSet="3TrafficLights2" showValue="0" reverse="1">
        <cfvo type="percent" val="0"/>
        <cfvo type="num" val="15"/>
        <cfvo type="num" val="30"/>
      </iconSet>
    </cfRule>
  </conditionalFormatting>
  <conditionalFormatting sqref="B8:B9">
    <cfRule type="iconSet" priority="161">
      <iconSet iconSet="3TrafficLights2" showValue="0" reverse="1">
        <cfvo type="percent" val="0"/>
        <cfvo type="num" val="15"/>
        <cfvo type="num" val="30"/>
      </iconSet>
    </cfRule>
  </conditionalFormatting>
  <conditionalFormatting sqref="B8:B9">
    <cfRule type="iconSet" priority="158">
      <iconSet iconSet="3TrafficLights2" showValue="0" reverse="1">
        <cfvo type="percent" val="0"/>
        <cfvo type="num" val="15"/>
        <cfvo type="num" val="30"/>
      </iconSet>
    </cfRule>
  </conditionalFormatting>
  <conditionalFormatting sqref="B9">
    <cfRule type="iconSet" priority="157">
      <iconSet iconSet="3TrafficLights2" showValue="0" reverse="1">
        <cfvo type="percent" val="0"/>
        <cfvo type="num" val="15"/>
        <cfvo type="num" val="30"/>
      </iconSet>
    </cfRule>
  </conditionalFormatting>
  <conditionalFormatting sqref="B8">
    <cfRule type="iconSet" priority="156">
      <iconSet iconSet="3TrafficLights2" showValue="0" reverse="1">
        <cfvo type="percent" val="0"/>
        <cfvo type="num" val="15"/>
        <cfvo type="num" val="30"/>
      </iconSet>
    </cfRule>
  </conditionalFormatting>
  <conditionalFormatting sqref="B8:B9">
    <cfRule type="iconSet" priority="155">
      <iconSet iconSet="3TrafficLights2" showValue="0" reverse="1">
        <cfvo type="percent" val="0"/>
        <cfvo type="num" val="15"/>
        <cfvo type="num" val="30"/>
      </iconSet>
    </cfRule>
  </conditionalFormatting>
  <conditionalFormatting sqref="B9">
    <cfRule type="iconSet" priority="154">
      <iconSet iconSet="3TrafficLights2" showValue="0" reverse="1">
        <cfvo type="percent" val="0"/>
        <cfvo type="num" val="15"/>
        <cfvo type="num" val="30"/>
      </iconSet>
    </cfRule>
  </conditionalFormatting>
  <conditionalFormatting sqref="B8">
    <cfRule type="iconSet" priority="152">
      <iconSet iconSet="3TrafficLights2" showValue="0" reverse="1">
        <cfvo type="percent" val="0"/>
        <cfvo type="num" val="15"/>
        <cfvo type="num" val="30"/>
      </iconSet>
    </cfRule>
  </conditionalFormatting>
  <conditionalFormatting sqref="B9">
    <cfRule type="iconSet" priority="151">
      <iconSet iconSet="3TrafficLights2" showValue="0" reverse="1">
        <cfvo type="percent" val="0"/>
        <cfvo type="num" val="15"/>
        <cfvo type="num" val="30"/>
      </iconSet>
    </cfRule>
  </conditionalFormatting>
  <conditionalFormatting sqref="B9">
    <cfRule type="iconSet" priority="150">
      <iconSet iconSet="3TrafficLights2" showValue="0" reverse="1">
        <cfvo type="percent" val="0"/>
        <cfvo type="num" val="15"/>
        <cfvo type="num" val="30"/>
      </iconSet>
    </cfRule>
  </conditionalFormatting>
  <conditionalFormatting sqref="B9">
    <cfRule type="iconSet" priority="148">
      <iconSet iconSet="3TrafficLights2" showValue="0" reverse="1">
        <cfvo type="percent" val="0"/>
        <cfvo type="num" val="15"/>
        <cfvo type="num" val="30"/>
      </iconSet>
    </cfRule>
  </conditionalFormatting>
  <conditionalFormatting sqref="B8">
    <cfRule type="iconSet" priority="146">
      <iconSet iconSet="3TrafficLights2" showValue="0" reverse="1">
        <cfvo type="percent" val="0"/>
        <cfvo type="num" val="15"/>
        <cfvo type="num" val="30"/>
      </iconSet>
    </cfRule>
  </conditionalFormatting>
  <conditionalFormatting sqref="B8">
    <cfRule type="iconSet" priority="145">
      <iconSet iconSet="3TrafficLights2" showValue="0" reverse="1">
        <cfvo type="percent" val="0"/>
        <cfvo type="num" val="15"/>
        <cfvo type="num" val="30"/>
      </iconSet>
    </cfRule>
  </conditionalFormatting>
  <conditionalFormatting sqref="B8">
    <cfRule type="iconSet" priority="144">
      <iconSet iconSet="3TrafficLights2" showValue="0" reverse="1">
        <cfvo type="percent" val="0"/>
        <cfvo type="num" val="15"/>
        <cfvo type="num" val="30"/>
      </iconSet>
    </cfRule>
  </conditionalFormatting>
  <conditionalFormatting sqref="B8">
    <cfRule type="iconSet" priority="143">
      <iconSet iconSet="3TrafficLights2" showValue="0" reverse="1">
        <cfvo type="percent" val="0"/>
        <cfvo type="num" val="15"/>
        <cfvo type="num" val="30"/>
      </iconSet>
    </cfRule>
  </conditionalFormatting>
  <conditionalFormatting sqref="B9">
    <cfRule type="iconSet" priority="142">
      <iconSet iconSet="3TrafficLights2" showValue="0" reverse="1">
        <cfvo type="percent" val="0"/>
        <cfvo type="num" val="15"/>
        <cfvo type="num" val="30"/>
      </iconSet>
    </cfRule>
  </conditionalFormatting>
  <conditionalFormatting sqref="B9">
    <cfRule type="iconSet" priority="141">
      <iconSet iconSet="3TrafficLights2" showValue="0" reverse="1">
        <cfvo type="percent" val="0"/>
        <cfvo type="num" val="15"/>
        <cfvo type="num" val="30"/>
      </iconSet>
    </cfRule>
  </conditionalFormatting>
  <conditionalFormatting sqref="B9">
    <cfRule type="iconSet" priority="140">
      <iconSet iconSet="3TrafficLights2" showValue="0" reverse="1">
        <cfvo type="percent" val="0"/>
        <cfvo type="num" val="15"/>
        <cfvo type="num" val="30"/>
      </iconSet>
    </cfRule>
  </conditionalFormatting>
  <conditionalFormatting sqref="B9">
    <cfRule type="iconSet" priority="139">
      <iconSet iconSet="3TrafficLights2" showValue="0" reverse="1">
        <cfvo type="percent" val="0"/>
        <cfvo type="num" val="15"/>
        <cfvo type="num" val="30"/>
      </iconSet>
    </cfRule>
  </conditionalFormatting>
  <conditionalFormatting sqref="B9">
    <cfRule type="iconSet" priority="138">
      <iconSet iconSet="3TrafficLights2" showValue="0" reverse="1">
        <cfvo type="percent" val="0"/>
        <cfvo type="num" val="15"/>
        <cfvo type="num" val="30"/>
      </iconSet>
    </cfRule>
  </conditionalFormatting>
  <conditionalFormatting sqref="B8">
    <cfRule type="iconSet" priority="137">
      <iconSet iconSet="3TrafficLights2" showValue="0" reverse="1">
        <cfvo type="percent" val="0"/>
        <cfvo type="num" val="15"/>
        <cfvo type="num" val="30"/>
      </iconSet>
    </cfRule>
  </conditionalFormatting>
  <conditionalFormatting sqref="B8">
    <cfRule type="iconSet" priority="136">
      <iconSet iconSet="3TrafficLights2" showValue="0" reverse="1">
        <cfvo type="percent" val="0"/>
        <cfvo type="num" val="15"/>
        <cfvo type="num" val="30"/>
      </iconSet>
    </cfRule>
  </conditionalFormatting>
  <conditionalFormatting sqref="B8">
    <cfRule type="iconSet" priority="135">
      <iconSet iconSet="3TrafficLights2" showValue="0" reverse="1">
        <cfvo type="percent" val="0"/>
        <cfvo type="num" val="15"/>
        <cfvo type="num" val="30"/>
      </iconSet>
    </cfRule>
  </conditionalFormatting>
  <conditionalFormatting sqref="B8:B9">
    <cfRule type="iconSet" priority="134">
      <iconSet iconSet="3TrafficLights2" showValue="0" reverse="1">
        <cfvo type="percent" val="0"/>
        <cfvo type="num" val="15"/>
        <cfvo type="num" val="30"/>
      </iconSet>
    </cfRule>
  </conditionalFormatting>
  <conditionalFormatting sqref="B8:B9">
    <cfRule type="iconSet" priority="131">
      <iconSet iconSet="3TrafficLights2" showValue="0" reverse="1">
        <cfvo type="percent" val="0"/>
        <cfvo type="num" val="15"/>
        <cfvo type="num" val="30"/>
      </iconSet>
    </cfRule>
  </conditionalFormatting>
  <conditionalFormatting sqref="B9">
    <cfRule type="iconSet" priority="130">
      <iconSet iconSet="3TrafficLights2" showValue="0" reverse="1">
        <cfvo type="percent" val="0"/>
        <cfvo type="num" val="15"/>
        <cfvo type="num" val="30"/>
      </iconSet>
    </cfRule>
  </conditionalFormatting>
  <conditionalFormatting sqref="B8">
    <cfRule type="iconSet" priority="129">
      <iconSet iconSet="3TrafficLights2" showValue="0" reverse="1">
        <cfvo type="percent" val="0"/>
        <cfvo type="num" val="15"/>
        <cfvo type="num" val="30"/>
      </iconSet>
    </cfRule>
  </conditionalFormatting>
  <conditionalFormatting sqref="B8:B9">
    <cfRule type="iconSet" priority="128">
      <iconSet iconSet="3TrafficLights2" showValue="0" reverse="1">
        <cfvo type="percent" val="0"/>
        <cfvo type="num" val="15"/>
        <cfvo type="num" val="30"/>
      </iconSet>
    </cfRule>
  </conditionalFormatting>
  <conditionalFormatting sqref="B9">
    <cfRule type="iconSet" priority="127">
      <iconSet iconSet="3TrafficLights2" showValue="0" reverse="1">
        <cfvo type="percent" val="0"/>
        <cfvo type="num" val="15"/>
        <cfvo type="num" val="30"/>
      </iconSet>
    </cfRule>
  </conditionalFormatting>
  <conditionalFormatting sqref="B8:B9">
    <cfRule type="iconSet" priority="126">
      <iconSet iconSet="3TrafficLights2" showValue="0" reverse="1">
        <cfvo type="percent" val="0"/>
        <cfvo type="num" val="15"/>
        <cfvo type="num" val="30"/>
      </iconSet>
    </cfRule>
  </conditionalFormatting>
  <conditionalFormatting sqref="B8">
    <cfRule type="iconSet" priority="125">
      <iconSet iconSet="3TrafficLights2" showValue="0" reverse="1">
        <cfvo type="percent" val="0"/>
        <cfvo type="num" val="15"/>
        <cfvo type="num" val="30"/>
      </iconSet>
    </cfRule>
  </conditionalFormatting>
  <conditionalFormatting sqref="B9">
    <cfRule type="iconSet" priority="124">
      <iconSet iconSet="3TrafficLights2" showValue="0" reverse="1">
        <cfvo type="percent" val="0"/>
        <cfvo type="num" val="15"/>
        <cfvo type="num" val="30"/>
      </iconSet>
    </cfRule>
  </conditionalFormatting>
  <conditionalFormatting sqref="B9">
    <cfRule type="iconSet" priority="123">
      <iconSet iconSet="3TrafficLights2" showValue="0" reverse="1">
        <cfvo type="percent" val="0"/>
        <cfvo type="num" val="15"/>
        <cfvo type="num" val="30"/>
      </iconSet>
    </cfRule>
  </conditionalFormatting>
  <conditionalFormatting sqref="B9">
    <cfRule type="iconSet" priority="122">
      <iconSet iconSet="3TrafficLights2" showValue="0" reverse="1">
        <cfvo type="percent" val="0"/>
        <cfvo type="num" val="15"/>
        <cfvo type="num" val="30"/>
      </iconSet>
    </cfRule>
  </conditionalFormatting>
  <conditionalFormatting sqref="B9">
    <cfRule type="iconSet" priority="121">
      <iconSet iconSet="3TrafficLights2" showValue="0" reverse="1">
        <cfvo type="percent" val="0"/>
        <cfvo type="num" val="15"/>
        <cfvo type="num" val="30"/>
      </iconSet>
    </cfRule>
  </conditionalFormatting>
  <conditionalFormatting sqref="B8">
    <cfRule type="iconSet" priority="120">
      <iconSet iconSet="3TrafficLights2" showValue="0" reverse="1">
        <cfvo type="percent" val="0"/>
        <cfvo type="num" val="15"/>
        <cfvo type="num" val="30"/>
      </iconSet>
    </cfRule>
  </conditionalFormatting>
  <conditionalFormatting sqref="B8">
    <cfRule type="iconSet" priority="119">
      <iconSet iconSet="3TrafficLights2" showValue="0" reverse="1">
        <cfvo type="percent" val="0"/>
        <cfvo type="num" val="15"/>
        <cfvo type="num" val="30"/>
      </iconSet>
    </cfRule>
  </conditionalFormatting>
  <conditionalFormatting sqref="B8">
    <cfRule type="iconSet" priority="118">
      <iconSet iconSet="3TrafficLights2" showValue="0" reverse="1">
        <cfvo type="percent" val="0"/>
        <cfvo type="num" val="15"/>
        <cfvo type="num" val="30"/>
      </iconSet>
    </cfRule>
  </conditionalFormatting>
  <conditionalFormatting sqref="B8">
    <cfRule type="iconSet" priority="117">
      <iconSet iconSet="3TrafficLights2" showValue="0" reverse="1">
        <cfvo type="percent" val="0"/>
        <cfvo type="num" val="15"/>
        <cfvo type="num" val="30"/>
      </iconSet>
    </cfRule>
  </conditionalFormatting>
  <conditionalFormatting sqref="B8">
    <cfRule type="iconSet" priority="116">
      <iconSet iconSet="3TrafficLights2" showValue="0" reverse="1">
        <cfvo type="percent" val="0"/>
        <cfvo type="num" val="15"/>
        <cfvo type="num" val="30"/>
      </iconSet>
    </cfRule>
  </conditionalFormatting>
  <conditionalFormatting sqref="B9">
    <cfRule type="iconSet" priority="115">
      <iconSet iconSet="3TrafficLights2" showValue="0" reverse="1">
        <cfvo type="percent" val="0"/>
        <cfvo type="num" val="15"/>
        <cfvo type="num" val="30"/>
      </iconSet>
    </cfRule>
  </conditionalFormatting>
  <conditionalFormatting sqref="B9">
    <cfRule type="iconSet" priority="114">
      <iconSet iconSet="3TrafficLights2" showValue="0" reverse="1">
        <cfvo type="percent" val="0"/>
        <cfvo type="num" val="15"/>
        <cfvo type="num" val="30"/>
      </iconSet>
    </cfRule>
  </conditionalFormatting>
  <conditionalFormatting sqref="B9">
    <cfRule type="iconSet" priority="113">
      <iconSet iconSet="3TrafficLights2" showValue="0" reverse="1">
        <cfvo type="percent" val="0"/>
        <cfvo type="num" val="15"/>
        <cfvo type="num" val="30"/>
      </iconSet>
    </cfRule>
  </conditionalFormatting>
  <conditionalFormatting sqref="B9">
    <cfRule type="iconSet" priority="112">
      <iconSet iconSet="3TrafficLights2" showValue="0" reverse="1">
        <cfvo type="percent" val="0"/>
        <cfvo type="num" val="15"/>
        <cfvo type="num" val="30"/>
      </iconSet>
    </cfRule>
  </conditionalFormatting>
  <conditionalFormatting sqref="B9">
    <cfRule type="iconSet" priority="111">
      <iconSet iconSet="3TrafficLights2" showValue="0" reverse="1">
        <cfvo type="percent" val="0"/>
        <cfvo type="num" val="15"/>
        <cfvo type="num" val="30"/>
      </iconSet>
    </cfRule>
  </conditionalFormatting>
  <conditionalFormatting sqref="B8">
    <cfRule type="iconSet" priority="110">
      <iconSet iconSet="3TrafficLights2" showValue="0" reverse="1">
        <cfvo type="percent" val="0"/>
        <cfvo type="num" val="15"/>
        <cfvo type="num" val="30"/>
      </iconSet>
    </cfRule>
  </conditionalFormatting>
  <conditionalFormatting sqref="B8">
    <cfRule type="iconSet" priority="109">
      <iconSet iconSet="3TrafficLights2" showValue="0" reverse="1">
        <cfvo type="percent" val="0"/>
        <cfvo type="num" val="15"/>
        <cfvo type="num" val="30"/>
      </iconSet>
    </cfRule>
  </conditionalFormatting>
  <conditionalFormatting sqref="B8">
    <cfRule type="iconSet" priority="108">
      <iconSet iconSet="3TrafficLights2" showValue="0" reverse="1">
        <cfvo type="percent" val="0"/>
        <cfvo type="num" val="15"/>
        <cfvo type="num" val="30"/>
      </iconSet>
    </cfRule>
  </conditionalFormatting>
  <conditionalFormatting sqref="B8:B9">
    <cfRule type="iconSet" priority="107">
      <iconSet iconSet="3TrafficLights2" showValue="0" reverse="1">
        <cfvo type="percent" val="0"/>
        <cfvo type="num" val="15"/>
        <cfvo type="num" val="30"/>
      </iconSet>
    </cfRule>
  </conditionalFormatting>
  <conditionalFormatting sqref="B9">
    <cfRule type="iconSet" priority="106">
      <iconSet iconSet="3TrafficLights2" showValue="0" reverse="1">
        <cfvo type="percent" val="0"/>
        <cfvo type="num" val="15"/>
        <cfvo type="num" val="30"/>
      </iconSet>
    </cfRule>
  </conditionalFormatting>
  <conditionalFormatting sqref="B8">
    <cfRule type="iconSet" priority="105">
      <iconSet iconSet="3TrafficLights2" showValue="0" reverse="1">
        <cfvo type="percent" val="0"/>
        <cfvo type="num" val="15"/>
        <cfvo type="num" val="30"/>
      </iconSet>
    </cfRule>
  </conditionalFormatting>
  <conditionalFormatting sqref="B8:B9">
    <cfRule type="iconSet" priority="104">
      <iconSet iconSet="3TrafficLights2" showValue="0" reverse="1">
        <cfvo type="percent" val="0"/>
        <cfvo type="num" val="15"/>
        <cfvo type="num" val="30"/>
      </iconSet>
    </cfRule>
  </conditionalFormatting>
  <conditionalFormatting sqref="B9">
    <cfRule type="iconSet" priority="103">
      <iconSet iconSet="3TrafficLights2" showValue="0" reverse="1">
        <cfvo type="percent" val="0"/>
        <cfvo type="num" val="15"/>
        <cfvo type="num" val="30"/>
      </iconSet>
    </cfRule>
  </conditionalFormatting>
  <conditionalFormatting sqref="B8">
    <cfRule type="iconSet" priority="102">
      <iconSet iconSet="3TrafficLights2" showValue="0" reverse="1">
        <cfvo type="percent" val="0"/>
        <cfvo type="num" val="15"/>
        <cfvo type="num" val="30"/>
      </iconSet>
    </cfRule>
  </conditionalFormatting>
  <conditionalFormatting sqref="B8:B9">
    <cfRule type="iconSet" priority="101">
      <iconSet iconSet="3TrafficLights2" showValue="0" reverse="1">
        <cfvo type="percent" val="0"/>
        <cfvo type="num" val="15"/>
        <cfvo type="num" val="30"/>
      </iconSet>
    </cfRule>
  </conditionalFormatting>
  <conditionalFormatting sqref="B9">
    <cfRule type="iconSet" priority="100">
      <iconSet iconSet="3TrafficLights2" showValue="0" reverse="1">
        <cfvo type="percent" val="0"/>
        <cfvo type="num" val="15"/>
        <cfvo type="num" val="30"/>
      </iconSet>
    </cfRule>
  </conditionalFormatting>
  <conditionalFormatting sqref="B8:B9">
    <cfRule type="iconSet" priority="99">
      <iconSet iconSet="3TrafficLights2" showValue="0" reverse="1">
        <cfvo type="percent" val="0"/>
        <cfvo type="num" val="15"/>
        <cfvo type="num" val="30"/>
      </iconSet>
    </cfRule>
  </conditionalFormatting>
  <conditionalFormatting sqref="B8">
    <cfRule type="iconSet" priority="98">
      <iconSet iconSet="3TrafficLights2" showValue="0" reverse="1">
        <cfvo type="percent" val="0"/>
        <cfvo type="num" val="15"/>
        <cfvo type="num" val="30"/>
      </iconSet>
    </cfRule>
  </conditionalFormatting>
  <conditionalFormatting sqref="B9">
    <cfRule type="iconSet" priority="97">
      <iconSet iconSet="3TrafficLights2" showValue="0" reverse="1">
        <cfvo type="percent" val="0"/>
        <cfvo type="num" val="15"/>
        <cfvo type="num" val="30"/>
      </iconSet>
    </cfRule>
  </conditionalFormatting>
  <conditionalFormatting sqref="B9">
    <cfRule type="iconSet" priority="96">
      <iconSet iconSet="3TrafficLights2" showValue="0" reverse="1">
        <cfvo type="percent" val="0"/>
        <cfvo type="num" val="15"/>
        <cfvo type="num" val="30"/>
      </iconSet>
    </cfRule>
  </conditionalFormatting>
  <conditionalFormatting sqref="B9">
    <cfRule type="iconSet" priority="95">
      <iconSet iconSet="3TrafficLights2" showValue="0" reverse="1">
        <cfvo type="percent" val="0"/>
        <cfvo type="num" val="15"/>
        <cfvo type="num" val="30"/>
      </iconSet>
    </cfRule>
  </conditionalFormatting>
  <conditionalFormatting sqref="B9">
    <cfRule type="iconSet" priority="94">
      <iconSet iconSet="3TrafficLights2" showValue="0" reverse="1">
        <cfvo type="percent" val="0"/>
        <cfvo type="num" val="15"/>
        <cfvo type="num" val="30"/>
      </iconSet>
    </cfRule>
  </conditionalFormatting>
  <conditionalFormatting sqref="B8">
    <cfRule type="iconSet" priority="93">
      <iconSet iconSet="3TrafficLights2" showValue="0" reverse="1">
        <cfvo type="percent" val="0"/>
        <cfvo type="num" val="15"/>
        <cfvo type="num" val="30"/>
      </iconSet>
    </cfRule>
  </conditionalFormatting>
  <conditionalFormatting sqref="B8">
    <cfRule type="iconSet" priority="92">
      <iconSet iconSet="3TrafficLights2" showValue="0" reverse="1">
        <cfvo type="percent" val="0"/>
        <cfvo type="num" val="15"/>
        <cfvo type="num" val="30"/>
      </iconSet>
    </cfRule>
  </conditionalFormatting>
  <conditionalFormatting sqref="B8">
    <cfRule type="iconSet" priority="91">
      <iconSet iconSet="3TrafficLights2" showValue="0" reverse="1">
        <cfvo type="percent" val="0"/>
        <cfvo type="num" val="15"/>
        <cfvo type="num" val="30"/>
      </iconSet>
    </cfRule>
  </conditionalFormatting>
  <conditionalFormatting sqref="B8">
    <cfRule type="iconSet" priority="90">
      <iconSet iconSet="3TrafficLights2" showValue="0" reverse="1">
        <cfvo type="percent" val="0"/>
        <cfvo type="num" val="15"/>
        <cfvo type="num" val="30"/>
      </iconSet>
    </cfRule>
  </conditionalFormatting>
  <conditionalFormatting sqref="B8">
    <cfRule type="iconSet" priority="89">
      <iconSet iconSet="3TrafficLights2" showValue="0" reverse="1">
        <cfvo type="percent" val="0"/>
        <cfvo type="num" val="15"/>
        <cfvo type="num" val="30"/>
      </iconSet>
    </cfRule>
  </conditionalFormatting>
  <conditionalFormatting sqref="B9">
    <cfRule type="iconSet" priority="87">
      <iconSet iconSet="3TrafficLights2" showValue="0" reverse="1">
        <cfvo type="percent" val="0"/>
        <cfvo type="num" val="15"/>
        <cfvo type="num" val="30"/>
      </iconSet>
    </cfRule>
  </conditionalFormatting>
  <conditionalFormatting sqref="B9">
    <cfRule type="iconSet" priority="86">
      <iconSet iconSet="3TrafficLights2" showValue="0" reverse="1">
        <cfvo type="percent" val="0"/>
        <cfvo type="num" val="15"/>
        <cfvo type="num" val="30"/>
      </iconSet>
    </cfRule>
  </conditionalFormatting>
  <conditionalFormatting sqref="B9">
    <cfRule type="iconSet" priority="84">
      <iconSet iconSet="3TrafficLights2" showValue="0" reverse="1">
        <cfvo type="percent" val="0"/>
        <cfvo type="num" val="15"/>
        <cfvo type="num" val="30"/>
      </iconSet>
    </cfRule>
  </conditionalFormatting>
  <conditionalFormatting sqref="B8">
    <cfRule type="iconSet" priority="83">
      <iconSet iconSet="3TrafficLights2" showValue="0" reverse="1">
        <cfvo type="percent" val="0"/>
        <cfvo type="num" val="15"/>
        <cfvo type="num" val="30"/>
      </iconSet>
    </cfRule>
  </conditionalFormatting>
  <conditionalFormatting sqref="B8">
    <cfRule type="iconSet" priority="82">
      <iconSet iconSet="3TrafficLights2" showValue="0" reverse="1">
        <cfvo type="percent" val="0"/>
        <cfvo type="num" val="15"/>
        <cfvo type="num" val="30"/>
      </iconSet>
    </cfRule>
  </conditionalFormatting>
  <conditionalFormatting sqref="B14">
    <cfRule type="iconSet" priority="79">
      <iconSet iconSet="3TrafficLights2" showValue="0" reverse="1">
        <cfvo type="percent" val="0"/>
        <cfvo type="num" val="15"/>
        <cfvo type="num" val="30"/>
      </iconSet>
    </cfRule>
  </conditionalFormatting>
  <conditionalFormatting sqref="B13">
    <cfRule type="iconSet" priority="78">
      <iconSet iconSet="3TrafficLights2" showValue="0" reverse="1">
        <cfvo type="percent" val="0"/>
        <cfvo type="num" val="15"/>
        <cfvo type="num" val="30"/>
      </iconSet>
    </cfRule>
  </conditionalFormatting>
  <conditionalFormatting sqref="B13:B14">
    <cfRule type="iconSet" priority="72">
      <iconSet iconSet="3TrafficLights2" showValue="0" reverse="1">
        <cfvo type="percent" val="0"/>
        <cfvo type="num" val="15"/>
        <cfvo type="num" val="30"/>
      </iconSet>
    </cfRule>
  </conditionalFormatting>
  <conditionalFormatting sqref="B14">
    <cfRule type="iconSet" priority="68">
      <iconSet iconSet="3TrafficLights2" showValue="0" reverse="1">
        <cfvo type="percent" val="0"/>
        <cfvo type="num" val="15"/>
        <cfvo type="num" val="30"/>
      </iconSet>
    </cfRule>
  </conditionalFormatting>
  <conditionalFormatting sqref="B13">
    <cfRule type="iconSet" priority="66">
      <iconSet iconSet="3TrafficLights2" showValue="0" reverse="1">
        <cfvo type="percent" val="0"/>
        <cfvo type="num" val="15"/>
        <cfvo type="num" val="30"/>
      </iconSet>
    </cfRule>
  </conditionalFormatting>
  <conditionalFormatting sqref="B14">
    <cfRule type="iconSet" priority="52">
      <iconSet iconSet="3TrafficLights2" showValue="0" reverse="1">
        <cfvo type="percent" val="0"/>
        <cfvo type="num" val="15"/>
        <cfvo type="num" val="30"/>
      </iconSet>
    </cfRule>
  </conditionalFormatting>
  <conditionalFormatting sqref="B13">
    <cfRule type="iconSet" priority="51">
      <iconSet iconSet="3TrafficLights2" showValue="0" reverse="1">
        <cfvo type="percent" val="0"/>
        <cfvo type="num" val="15"/>
        <cfvo type="num" val="30"/>
      </iconSet>
    </cfRule>
  </conditionalFormatting>
  <conditionalFormatting sqref="B13">
    <cfRule type="iconSet" priority="81">
      <iconSet iconSet="3TrafficLights2" showValue="0" reverse="1">
        <cfvo type="percent" val="0"/>
        <cfvo type="num" val="15"/>
        <cfvo type="num" val="30"/>
      </iconSet>
    </cfRule>
  </conditionalFormatting>
  <conditionalFormatting sqref="B13:B14">
    <cfRule type="iconSet" priority="80">
      <iconSet iconSet="3TrafficLights2" showValue="0" reverse="1">
        <cfvo type="percent" val="0"/>
        <cfvo type="num" val="15"/>
        <cfvo type="num" val="30"/>
      </iconSet>
    </cfRule>
  </conditionalFormatting>
  <conditionalFormatting sqref="B13:B14">
    <cfRule type="iconSet" priority="77">
      <iconSet iconSet="3TrafficLights2" showValue="0" reverse="1">
        <cfvo type="percent" val="0"/>
        <cfvo type="num" val="15"/>
        <cfvo type="num" val="30"/>
      </iconSet>
    </cfRule>
  </conditionalFormatting>
  <conditionalFormatting sqref="B14">
    <cfRule type="iconSet" priority="76">
      <iconSet iconSet="3TrafficLights2" showValue="0" reverse="1">
        <cfvo type="percent" val="0"/>
        <cfvo type="num" val="15"/>
        <cfvo type="num" val="30"/>
      </iconSet>
    </cfRule>
  </conditionalFormatting>
  <conditionalFormatting sqref="B13">
    <cfRule type="iconSet" priority="75">
      <iconSet iconSet="3TrafficLights2" showValue="0" reverse="1">
        <cfvo type="percent" val="0"/>
        <cfvo type="num" val="15"/>
        <cfvo type="num" val="30"/>
      </iconSet>
    </cfRule>
  </conditionalFormatting>
  <conditionalFormatting sqref="B13:B14">
    <cfRule type="iconSet" priority="74">
      <iconSet iconSet="3TrafficLights2" showValue="0" reverse="1">
        <cfvo type="percent" val="0"/>
        <cfvo type="num" val="15"/>
        <cfvo type="num" val="30"/>
      </iconSet>
    </cfRule>
  </conditionalFormatting>
  <conditionalFormatting sqref="B14">
    <cfRule type="iconSet" priority="73">
      <iconSet iconSet="3TrafficLights2" showValue="0" reverse="1">
        <cfvo type="percent" val="0"/>
        <cfvo type="num" val="15"/>
        <cfvo type="num" val="30"/>
      </iconSet>
    </cfRule>
  </conditionalFormatting>
  <conditionalFormatting sqref="B13">
    <cfRule type="iconSet" priority="71">
      <iconSet iconSet="3TrafficLights2" showValue="0" reverse="1">
        <cfvo type="percent" val="0"/>
        <cfvo type="num" val="15"/>
        <cfvo type="num" val="30"/>
      </iconSet>
    </cfRule>
  </conditionalFormatting>
  <conditionalFormatting sqref="B14">
    <cfRule type="iconSet" priority="70">
      <iconSet iconSet="3TrafficLights2" showValue="0" reverse="1">
        <cfvo type="percent" val="0"/>
        <cfvo type="num" val="15"/>
        <cfvo type="num" val="30"/>
      </iconSet>
    </cfRule>
  </conditionalFormatting>
  <conditionalFormatting sqref="B14">
    <cfRule type="iconSet" priority="69">
      <iconSet iconSet="3TrafficLights2" showValue="0" reverse="1">
        <cfvo type="percent" val="0"/>
        <cfvo type="num" val="15"/>
        <cfvo type="num" val="30"/>
      </iconSet>
    </cfRule>
  </conditionalFormatting>
  <conditionalFormatting sqref="B14">
    <cfRule type="iconSet" priority="67">
      <iconSet iconSet="3TrafficLights2" showValue="0" reverse="1">
        <cfvo type="percent" val="0"/>
        <cfvo type="num" val="15"/>
        <cfvo type="num" val="30"/>
      </iconSet>
    </cfRule>
  </conditionalFormatting>
  <conditionalFormatting sqref="B13">
    <cfRule type="iconSet" priority="65">
      <iconSet iconSet="3TrafficLights2" showValue="0" reverse="1">
        <cfvo type="percent" val="0"/>
        <cfvo type="num" val="15"/>
        <cfvo type="num" val="30"/>
      </iconSet>
    </cfRule>
  </conditionalFormatting>
  <conditionalFormatting sqref="B13">
    <cfRule type="iconSet" priority="64">
      <iconSet iconSet="3TrafficLights2" showValue="0" reverse="1">
        <cfvo type="percent" val="0"/>
        <cfvo type="num" val="15"/>
        <cfvo type="num" val="30"/>
      </iconSet>
    </cfRule>
  </conditionalFormatting>
  <conditionalFormatting sqref="B13">
    <cfRule type="iconSet" priority="63">
      <iconSet iconSet="3TrafficLights2" showValue="0" reverse="1">
        <cfvo type="percent" val="0"/>
        <cfvo type="num" val="15"/>
        <cfvo type="num" val="30"/>
      </iconSet>
    </cfRule>
  </conditionalFormatting>
  <conditionalFormatting sqref="B13">
    <cfRule type="iconSet" priority="62">
      <iconSet iconSet="3TrafficLights2" showValue="0" reverse="1">
        <cfvo type="percent" val="0"/>
        <cfvo type="num" val="15"/>
        <cfvo type="num" val="30"/>
      </iconSet>
    </cfRule>
  </conditionalFormatting>
  <conditionalFormatting sqref="B14">
    <cfRule type="iconSet" priority="61">
      <iconSet iconSet="3TrafficLights2" showValue="0" reverse="1">
        <cfvo type="percent" val="0"/>
        <cfvo type="num" val="15"/>
        <cfvo type="num" val="30"/>
      </iconSet>
    </cfRule>
  </conditionalFormatting>
  <conditionalFormatting sqref="B14">
    <cfRule type="iconSet" priority="60">
      <iconSet iconSet="3TrafficLights2" showValue="0" reverse="1">
        <cfvo type="percent" val="0"/>
        <cfvo type="num" val="15"/>
        <cfvo type="num" val="30"/>
      </iconSet>
    </cfRule>
  </conditionalFormatting>
  <conditionalFormatting sqref="B14">
    <cfRule type="iconSet" priority="59">
      <iconSet iconSet="3TrafficLights2" showValue="0" reverse="1">
        <cfvo type="percent" val="0"/>
        <cfvo type="num" val="15"/>
        <cfvo type="num" val="30"/>
      </iconSet>
    </cfRule>
  </conditionalFormatting>
  <conditionalFormatting sqref="B14">
    <cfRule type="iconSet" priority="58">
      <iconSet iconSet="3TrafficLights2" showValue="0" reverse="1">
        <cfvo type="percent" val="0"/>
        <cfvo type="num" val="15"/>
        <cfvo type="num" val="30"/>
      </iconSet>
    </cfRule>
  </conditionalFormatting>
  <conditionalFormatting sqref="B14">
    <cfRule type="iconSet" priority="57">
      <iconSet iconSet="3TrafficLights2" showValue="0" reverse="1">
        <cfvo type="percent" val="0"/>
        <cfvo type="num" val="15"/>
        <cfvo type="num" val="30"/>
      </iconSet>
    </cfRule>
  </conditionalFormatting>
  <conditionalFormatting sqref="B13">
    <cfRule type="iconSet" priority="56">
      <iconSet iconSet="3TrafficLights2" showValue="0" reverse="1">
        <cfvo type="percent" val="0"/>
        <cfvo type="num" val="15"/>
        <cfvo type="num" val="30"/>
      </iconSet>
    </cfRule>
  </conditionalFormatting>
  <conditionalFormatting sqref="B13">
    <cfRule type="iconSet" priority="55">
      <iconSet iconSet="3TrafficLights2" showValue="0" reverse="1">
        <cfvo type="percent" val="0"/>
        <cfvo type="num" val="15"/>
        <cfvo type="num" val="30"/>
      </iconSet>
    </cfRule>
  </conditionalFormatting>
  <conditionalFormatting sqref="B13">
    <cfRule type="iconSet" priority="54">
      <iconSet iconSet="3TrafficLights2" showValue="0" reverse="1">
        <cfvo type="percent" val="0"/>
        <cfvo type="num" val="15"/>
        <cfvo type="num" val="30"/>
      </iconSet>
    </cfRule>
  </conditionalFormatting>
  <conditionalFormatting sqref="B13:B14">
    <cfRule type="iconSet" priority="53">
      <iconSet iconSet="3TrafficLights2" showValue="0" reverse="1">
        <cfvo type="percent" val="0"/>
        <cfvo type="num" val="15"/>
        <cfvo type="num" val="30"/>
      </iconSet>
    </cfRule>
  </conditionalFormatting>
  <conditionalFormatting sqref="B13:B14">
    <cfRule type="iconSet" priority="50">
      <iconSet iconSet="3TrafficLights2" showValue="0" reverse="1">
        <cfvo type="percent" val="0"/>
        <cfvo type="num" val="15"/>
        <cfvo type="num" val="30"/>
      </iconSet>
    </cfRule>
  </conditionalFormatting>
  <conditionalFormatting sqref="B14">
    <cfRule type="iconSet" priority="49">
      <iconSet iconSet="3TrafficLights2" showValue="0" reverse="1">
        <cfvo type="percent" val="0"/>
        <cfvo type="num" val="15"/>
        <cfvo type="num" val="30"/>
      </iconSet>
    </cfRule>
  </conditionalFormatting>
  <conditionalFormatting sqref="B13">
    <cfRule type="iconSet" priority="48">
      <iconSet iconSet="3TrafficLights2" showValue="0" reverse="1">
        <cfvo type="percent" val="0"/>
        <cfvo type="num" val="15"/>
        <cfvo type="num" val="30"/>
      </iconSet>
    </cfRule>
  </conditionalFormatting>
  <conditionalFormatting sqref="B13:B14">
    <cfRule type="iconSet" priority="47">
      <iconSet iconSet="3TrafficLights2" showValue="0" reverse="1">
        <cfvo type="percent" val="0"/>
        <cfvo type="num" val="15"/>
        <cfvo type="num" val="30"/>
      </iconSet>
    </cfRule>
  </conditionalFormatting>
  <conditionalFormatting sqref="B14">
    <cfRule type="iconSet" priority="46">
      <iconSet iconSet="3TrafficLights2" showValue="0" reverse="1">
        <cfvo type="percent" val="0"/>
        <cfvo type="num" val="15"/>
        <cfvo type="num" val="30"/>
      </iconSet>
    </cfRule>
  </conditionalFormatting>
  <conditionalFormatting sqref="B13:B14">
    <cfRule type="iconSet" priority="45">
      <iconSet iconSet="3TrafficLights2" showValue="0" reverse="1">
        <cfvo type="percent" val="0"/>
        <cfvo type="num" val="15"/>
        <cfvo type="num" val="30"/>
      </iconSet>
    </cfRule>
  </conditionalFormatting>
  <conditionalFormatting sqref="B13">
    <cfRule type="iconSet" priority="44">
      <iconSet iconSet="3TrafficLights2" showValue="0" reverse="1">
        <cfvo type="percent" val="0"/>
        <cfvo type="num" val="15"/>
        <cfvo type="num" val="30"/>
      </iconSet>
    </cfRule>
  </conditionalFormatting>
  <conditionalFormatting sqref="B14">
    <cfRule type="iconSet" priority="43">
      <iconSet iconSet="3TrafficLights2" showValue="0" reverse="1">
        <cfvo type="percent" val="0"/>
        <cfvo type="num" val="15"/>
        <cfvo type="num" val="30"/>
      </iconSet>
    </cfRule>
  </conditionalFormatting>
  <conditionalFormatting sqref="B14">
    <cfRule type="iconSet" priority="42">
      <iconSet iconSet="3TrafficLights2" showValue="0" reverse="1">
        <cfvo type="percent" val="0"/>
        <cfvo type="num" val="15"/>
        <cfvo type="num" val="30"/>
      </iconSet>
    </cfRule>
  </conditionalFormatting>
  <conditionalFormatting sqref="B14">
    <cfRule type="iconSet" priority="41">
      <iconSet iconSet="3TrafficLights2" showValue="0" reverse="1">
        <cfvo type="percent" val="0"/>
        <cfvo type="num" val="15"/>
        <cfvo type="num" val="30"/>
      </iconSet>
    </cfRule>
  </conditionalFormatting>
  <conditionalFormatting sqref="B14">
    <cfRule type="iconSet" priority="40">
      <iconSet iconSet="3TrafficLights2" showValue="0" reverse="1">
        <cfvo type="percent" val="0"/>
        <cfvo type="num" val="15"/>
        <cfvo type="num" val="30"/>
      </iconSet>
    </cfRule>
  </conditionalFormatting>
  <conditionalFormatting sqref="B13">
    <cfRule type="iconSet" priority="39">
      <iconSet iconSet="3TrafficLights2" showValue="0" reverse="1">
        <cfvo type="percent" val="0"/>
        <cfvo type="num" val="15"/>
        <cfvo type="num" val="30"/>
      </iconSet>
    </cfRule>
  </conditionalFormatting>
  <conditionalFormatting sqref="B13">
    <cfRule type="iconSet" priority="38">
      <iconSet iconSet="3TrafficLights2" showValue="0" reverse="1">
        <cfvo type="percent" val="0"/>
        <cfvo type="num" val="15"/>
        <cfvo type="num" val="30"/>
      </iconSet>
    </cfRule>
  </conditionalFormatting>
  <conditionalFormatting sqref="B13">
    <cfRule type="iconSet" priority="37">
      <iconSet iconSet="3TrafficLights2" showValue="0" reverse="1">
        <cfvo type="percent" val="0"/>
        <cfvo type="num" val="15"/>
        <cfvo type="num" val="30"/>
      </iconSet>
    </cfRule>
  </conditionalFormatting>
  <conditionalFormatting sqref="B13">
    <cfRule type="iconSet" priority="36">
      <iconSet iconSet="3TrafficLights2" showValue="0" reverse="1">
        <cfvo type="percent" val="0"/>
        <cfvo type="num" val="15"/>
        <cfvo type="num" val="30"/>
      </iconSet>
    </cfRule>
  </conditionalFormatting>
  <conditionalFormatting sqref="B13">
    <cfRule type="iconSet" priority="35">
      <iconSet iconSet="3TrafficLights2" showValue="0" reverse="1">
        <cfvo type="percent" val="0"/>
        <cfvo type="num" val="15"/>
        <cfvo type="num" val="30"/>
      </iconSet>
    </cfRule>
  </conditionalFormatting>
  <conditionalFormatting sqref="B14">
    <cfRule type="iconSet" priority="34">
      <iconSet iconSet="3TrafficLights2" showValue="0" reverse="1">
        <cfvo type="percent" val="0"/>
        <cfvo type="num" val="15"/>
        <cfvo type="num" val="30"/>
      </iconSet>
    </cfRule>
  </conditionalFormatting>
  <conditionalFormatting sqref="B14">
    <cfRule type="iconSet" priority="33">
      <iconSet iconSet="3TrafficLights2" showValue="0" reverse="1">
        <cfvo type="percent" val="0"/>
        <cfvo type="num" val="15"/>
        <cfvo type="num" val="30"/>
      </iconSet>
    </cfRule>
  </conditionalFormatting>
  <conditionalFormatting sqref="B14">
    <cfRule type="iconSet" priority="32">
      <iconSet iconSet="3TrafficLights2" showValue="0" reverse="1">
        <cfvo type="percent" val="0"/>
        <cfvo type="num" val="15"/>
        <cfvo type="num" val="30"/>
      </iconSet>
    </cfRule>
  </conditionalFormatting>
  <conditionalFormatting sqref="B14">
    <cfRule type="iconSet" priority="31">
      <iconSet iconSet="3TrafficLights2" showValue="0" reverse="1">
        <cfvo type="percent" val="0"/>
        <cfvo type="num" val="15"/>
        <cfvo type="num" val="30"/>
      </iconSet>
    </cfRule>
  </conditionalFormatting>
  <conditionalFormatting sqref="B14">
    <cfRule type="iconSet" priority="30">
      <iconSet iconSet="3TrafficLights2" showValue="0" reverse="1">
        <cfvo type="percent" val="0"/>
        <cfvo type="num" val="15"/>
        <cfvo type="num" val="30"/>
      </iconSet>
    </cfRule>
  </conditionalFormatting>
  <conditionalFormatting sqref="B13">
    <cfRule type="iconSet" priority="29">
      <iconSet iconSet="3TrafficLights2" showValue="0" reverse="1">
        <cfvo type="percent" val="0"/>
        <cfvo type="num" val="15"/>
        <cfvo type="num" val="30"/>
      </iconSet>
    </cfRule>
  </conditionalFormatting>
  <conditionalFormatting sqref="B13">
    <cfRule type="iconSet" priority="28">
      <iconSet iconSet="3TrafficLights2" showValue="0" reverse="1">
        <cfvo type="percent" val="0"/>
        <cfvo type="num" val="15"/>
        <cfvo type="num" val="30"/>
      </iconSet>
    </cfRule>
  </conditionalFormatting>
  <conditionalFormatting sqref="B13">
    <cfRule type="iconSet" priority="27">
      <iconSet iconSet="3TrafficLights2" showValue="0" reverse="1">
        <cfvo type="percent" val="0"/>
        <cfvo type="num" val="15"/>
        <cfvo type="num" val="30"/>
      </iconSet>
    </cfRule>
  </conditionalFormatting>
  <conditionalFormatting sqref="B13:B14">
    <cfRule type="iconSet" priority="26">
      <iconSet iconSet="3TrafficLights2" showValue="0" reverse="1">
        <cfvo type="percent" val="0"/>
        <cfvo type="num" val="15"/>
        <cfvo type="num" val="30"/>
      </iconSet>
    </cfRule>
  </conditionalFormatting>
  <conditionalFormatting sqref="B14">
    <cfRule type="iconSet" priority="25">
      <iconSet iconSet="3TrafficLights2" showValue="0" reverse="1">
        <cfvo type="percent" val="0"/>
        <cfvo type="num" val="15"/>
        <cfvo type="num" val="30"/>
      </iconSet>
    </cfRule>
  </conditionalFormatting>
  <conditionalFormatting sqref="B13">
    <cfRule type="iconSet" priority="24">
      <iconSet iconSet="3TrafficLights2" showValue="0" reverse="1">
        <cfvo type="percent" val="0"/>
        <cfvo type="num" val="15"/>
        <cfvo type="num" val="30"/>
      </iconSet>
    </cfRule>
  </conditionalFormatting>
  <conditionalFormatting sqref="B13:B14">
    <cfRule type="iconSet" priority="23">
      <iconSet iconSet="3TrafficLights2" showValue="0" reverse="1">
        <cfvo type="percent" val="0"/>
        <cfvo type="num" val="15"/>
        <cfvo type="num" val="30"/>
      </iconSet>
    </cfRule>
  </conditionalFormatting>
  <conditionalFormatting sqref="B14">
    <cfRule type="iconSet" priority="22">
      <iconSet iconSet="3TrafficLights2" showValue="0" reverse="1">
        <cfvo type="percent" val="0"/>
        <cfvo type="num" val="15"/>
        <cfvo type="num" val="30"/>
      </iconSet>
    </cfRule>
  </conditionalFormatting>
  <conditionalFormatting sqref="B13">
    <cfRule type="iconSet" priority="21">
      <iconSet iconSet="3TrafficLights2" showValue="0" reverse="1">
        <cfvo type="percent" val="0"/>
        <cfvo type="num" val="15"/>
        <cfvo type="num" val="30"/>
      </iconSet>
    </cfRule>
  </conditionalFormatting>
  <conditionalFormatting sqref="B13:B14">
    <cfRule type="iconSet" priority="20">
      <iconSet iconSet="3TrafficLights2" showValue="0" reverse="1">
        <cfvo type="percent" val="0"/>
        <cfvo type="num" val="15"/>
        <cfvo type="num" val="30"/>
      </iconSet>
    </cfRule>
  </conditionalFormatting>
  <conditionalFormatting sqref="B14">
    <cfRule type="iconSet" priority="19">
      <iconSet iconSet="3TrafficLights2" showValue="0" reverse="1">
        <cfvo type="percent" val="0"/>
        <cfvo type="num" val="15"/>
        <cfvo type="num" val="30"/>
      </iconSet>
    </cfRule>
  </conditionalFormatting>
  <conditionalFormatting sqref="B13:B14">
    <cfRule type="iconSet" priority="18">
      <iconSet iconSet="3TrafficLights2" showValue="0" reverse="1">
        <cfvo type="percent" val="0"/>
        <cfvo type="num" val="15"/>
        <cfvo type="num" val="30"/>
      </iconSet>
    </cfRule>
  </conditionalFormatting>
  <conditionalFormatting sqref="B13">
    <cfRule type="iconSet" priority="17">
      <iconSet iconSet="3TrafficLights2" showValue="0" reverse="1">
        <cfvo type="percent" val="0"/>
        <cfvo type="num" val="15"/>
        <cfvo type="num" val="30"/>
      </iconSet>
    </cfRule>
  </conditionalFormatting>
  <conditionalFormatting sqref="B14">
    <cfRule type="iconSet" priority="16">
      <iconSet iconSet="3TrafficLights2" showValue="0" reverse="1">
        <cfvo type="percent" val="0"/>
        <cfvo type="num" val="15"/>
        <cfvo type="num" val="30"/>
      </iconSet>
    </cfRule>
  </conditionalFormatting>
  <conditionalFormatting sqref="B14">
    <cfRule type="iconSet" priority="15">
      <iconSet iconSet="3TrafficLights2" showValue="0" reverse="1">
        <cfvo type="percent" val="0"/>
        <cfvo type="num" val="15"/>
        <cfvo type="num" val="30"/>
      </iconSet>
    </cfRule>
  </conditionalFormatting>
  <conditionalFormatting sqref="B14">
    <cfRule type="iconSet" priority="14">
      <iconSet iconSet="3TrafficLights2" showValue="0" reverse="1">
        <cfvo type="percent" val="0"/>
        <cfvo type="num" val="15"/>
        <cfvo type="num" val="30"/>
      </iconSet>
    </cfRule>
  </conditionalFormatting>
  <conditionalFormatting sqref="B14">
    <cfRule type="iconSet" priority="13">
      <iconSet iconSet="3TrafficLights2" showValue="0" reverse="1">
        <cfvo type="percent" val="0"/>
        <cfvo type="num" val="15"/>
        <cfvo type="num" val="30"/>
      </iconSet>
    </cfRule>
  </conditionalFormatting>
  <conditionalFormatting sqref="B13">
    <cfRule type="iconSet" priority="12">
      <iconSet iconSet="3TrafficLights2" showValue="0" reverse="1">
        <cfvo type="percent" val="0"/>
        <cfvo type="num" val="15"/>
        <cfvo type="num" val="30"/>
      </iconSet>
    </cfRule>
  </conditionalFormatting>
  <conditionalFormatting sqref="B13">
    <cfRule type="iconSet" priority="11">
      <iconSet iconSet="3TrafficLights2" showValue="0" reverse="1">
        <cfvo type="percent" val="0"/>
        <cfvo type="num" val="15"/>
        <cfvo type="num" val="30"/>
      </iconSet>
    </cfRule>
  </conditionalFormatting>
  <conditionalFormatting sqref="B13">
    <cfRule type="iconSet" priority="10">
      <iconSet iconSet="3TrafficLights2" showValue="0" reverse="1">
        <cfvo type="percent" val="0"/>
        <cfvo type="num" val="15"/>
        <cfvo type="num" val="30"/>
      </iconSet>
    </cfRule>
  </conditionalFormatting>
  <conditionalFormatting sqref="B13">
    <cfRule type="iconSet" priority="9">
      <iconSet iconSet="3TrafficLights2" showValue="0" reverse="1">
        <cfvo type="percent" val="0"/>
        <cfvo type="num" val="15"/>
        <cfvo type="num" val="30"/>
      </iconSet>
    </cfRule>
  </conditionalFormatting>
  <conditionalFormatting sqref="B13">
    <cfRule type="iconSet" priority="8">
      <iconSet iconSet="3TrafficLights2" showValue="0" reverse="1">
        <cfvo type="percent" val="0"/>
        <cfvo type="num" val="15"/>
        <cfvo type="num" val="30"/>
      </iconSet>
    </cfRule>
  </conditionalFormatting>
  <conditionalFormatting sqref="B14">
    <cfRule type="iconSet" priority="7">
      <iconSet iconSet="3TrafficLights2" showValue="0" reverse="1">
        <cfvo type="percent" val="0"/>
        <cfvo type="num" val="15"/>
        <cfvo type="num" val="30"/>
      </iconSet>
    </cfRule>
  </conditionalFormatting>
  <conditionalFormatting sqref="B14">
    <cfRule type="iconSet" priority="6">
      <iconSet iconSet="3TrafficLights2" showValue="0" reverse="1">
        <cfvo type="percent" val="0"/>
        <cfvo type="num" val="15"/>
        <cfvo type="num" val="30"/>
      </iconSet>
    </cfRule>
  </conditionalFormatting>
  <conditionalFormatting sqref="B14">
    <cfRule type="iconSet" priority="5">
      <iconSet iconSet="3TrafficLights2" showValue="0" reverse="1">
        <cfvo type="percent" val="0"/>
        <cfvo type="num" val="15"/>
        <cfvo type="num" val="30"/>
      </iconSet>
    </cfRule>
  </conditionalFormatting>
  <conditionalFormatting sqref="B14">
    <cfRule type="iconSet" priority="4">
      <iconSet iconSet="3TrafficLights2" showValue="0" reverse="1">
        <cfvo type="percent" val="0"/>
        <cfvo type="num" val="15"/>
        <cfvo type="num" val="30"/>
      </iconSet>
    </cfRule>
  </conditionalFormatting>
  <conditionalFormatting sqref="B14">
    <cfRule type="iconSet" priority="3">
      <iconSet iconSet="3TrafficLights2" showValue="0" reverse="1">
        <cfvo type="percent" val="0"/>
        <cfvo type="num" val="15"/>
        <cfvo type="num" val="30"/>
      </iconSet>
    </cfRule>
  </conditionalFormatting>
  <conditionalFormatting sqref="B13">
    <cfRule type="iconSet" priority="2">
      <iconSet iconSet="3TrafficLights2" showValue="0" reverse="1">
        <cfvo type="percent" val="0"/>
        <cfvo type="num" val="15"/>
        <cfvo type="num" val="30"/>
      </iconSet>
    </cfRule>
  </conditionalFormatting>
  <conditionalFormatting sqref="B13">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6"/>
  <sheetViews>
    <sheetView showGridLines="0" zoomScale="80" zoomScaleNormal="80" workbookViewId="0">
      <pane ySplit="1" topLeftCell="A2" activePane="bottomLeft" state="frozen"/>
      <selection activeCell="F39" sqref="F39"/>
      <selection pane="bottomLeft"/>
    </sheetView>
  </sheetViews>
  <sheetFormatPr defaultRowHeight="15.75" customHeight="1"/>
  <cols>
    <col min="1" max="1" width="8.25" style="1014" bestFit="1" customWidth="1"/>
    <col min="2" max="2" width="9.25" style="1014" customWidth="1"/>
    <col min="3" max="3" width="9.375" style="1015" customWidth="1"/>
    <col min="4" max="4" width="32.25" style="1015" customWidth="1"/>
    <col min="5" max="5" width="37.25" style="1015" customWidth="1"/>
    <col min="6" max="6" width="42.75" style="1016" customWidth="1"/>
    <col min="7" max="7" width="11.25" style="1017" customWidth="1"/>
    <col min="8" max="8" width="9.375" style="1018" customWidth="1"/>
    <col min="9" max="9" width="7.125" style="1018" customWidth="1"/>
    <col min="10" max="13" width="8" style="1015" customWidth="1"/>
    <col min="14" max="14" width="11.375" style="1015" customWidth="1"/>
    <col min="15" max="256" width="9" style="1015"/>
    <col min="257" max="257" width="8.25" style="1015" bestFit="1" customWidth="1"/>
    <col min="258" max="258" width="7.25" style="1015" customWidth="1"/>
    <col min="259" max="259" width="9.375" style="1015" customWidth="1"/>
    <col min="260" max="260" width="32.25" style="1015" customWidth="1"/>
    <col min="261" max="261" width="37.25" style="1015" customWidth="1"/>
    <col min="262" max="262" width="42.75" style="1015" customWidth="1"/>
    <col min="263" max="263" width="11.25" style="1015" customWidth="1"/>
    <col min="264" max="264" width="9.375" style="1015" customWidth="1"/>
    <col min="265" max="265" width="7.125" style="1015" customWidth="1"/>
    <col min="266" max="269" width="8" style="1015" customWidth="1"/>
    <col min="270" max="270" width="11.375" style="1015" customWidth="1"/>
    <col min="271" max="512" width="9" style="1015"/>
    <col min="513" max="513" width="8.25" style="1015" bestFit="1" customWidth="1"/>
    <col min="514" max="514" width="7.25" style="1015" customWidth="1"/>
    <col min="515" max="515" width="9.375" style="1015" customWidth="1"/>
    <col min="516" max="516" width="32.25" style="1015" customWidth="1"/>
    <col min="517" max="517" width="37.25" style="1015" customWidth="1"/>
    <col min="518" max="518" width="42.75" style="1015" customWidth="1"/>
    <col min="519" max="519" width="11.25" style="1015" customWidth="1"/>
    <col min="520" max="520" width="9.375" style="1015" customWidth="1"/>
    <col min="521" max="521" width="7.125" style="1015" customWidth="1"/>
    <col min="522" max="525" width="8" style="1015" customWidth="1"/>
    <col min="526" max="526" width="11.375" style="1015" customWidth="1"/>
    <col min="527" max="768" width="9" style="1015"/>
    <col min="769" max="769" width="8.25" style="1015" bestFit="1" customWidth="1"/>
    <col min="770" max="770" width="7.25" style="1015" customWidth="1"/>
    <col min="771" max="771" width="9.375" style="1015" customWidth="1"/>
    <col min="772" max="772" width="32.25" style="1015" customWidth="1"/>
    <col min="773" max="773" width="37.25" style="1015" customWidth="1"/>
    <col min="774" max="774" width="42.75" style="1015" customWidth="1"/>
    <col min="775" max="775" width="11.25" style="1015" customWidth="1"/>
    <col min="776" max="776" width="9.375" style="1015" customWidth="1"/>
    <col min="777" max="777" width="7.125" style="1015" customWidth="1"/>
    <col min="778" max="781" width="8" style="1015" customWidth="1"/>
    <col min="782" max="782" width="11.375" style="1015" customWidth="1"/>
    <col min="783" max="1024" width="9" style="1015"/>
    <col min="1025" max="1025" width="8.25" style="1015" bestFit="1" customWidth="1"/>
    <col min="1026" max="1026" width="7.25" style="1015" customWidth="1"/>
    <col min="1027" max="1027" width="9.375" style="1015" customWidth="1"/>
    <col min="1028" max="1028" width="32.25" style="1015" customWidth="1"/>
    <col min="1029" max="1029" width="37.25" style="1015" customWidth="1"/>
    <col min="1030" max="1030" width="42.75" style="1015" customWidth="1"/>
    <col min="1031" max="1031" width="11.25" style="1015" customWidth="1"/>
    <col min="1032" max="1032" width="9.375" style="1015" customWidth="1"/>
    <col min="1033" max="1033" width="7.125" style="1015" customWidth="1"/>
    <col min="1034" max="1037" width="8" style="1015" customWidth="1"/>
    <col min="1038" max="1038" width="11.375" style="1015" customWidth="1"/>
    <col min="1039" max="1280" width="9" style="1015"/>
    <col min="1281" max="1281" width="8.25" style="1015" bestFit="1" customWidth="1"/>
    <col min="1282" max="1282" width="7.25" style="1015" customWidth="1"/>
    <col min="1283" max="1283" width="9.375" style="1015" customWidth="1"/>
    <col min="1284" max="1284" width="32.25" style="1015" customWidth="1"/>
    <col min="1285" max="1285" width="37.25" style="1015" customWidth="1"/>
    <col min="1286" max="1286" width="42.75" style="1015" customWidth="1"/>
    <col min="1287" max="1287" width="11.25" style="1015" customWidth="1"/>
    <col min="1288" max="1288" width="9.375" style="1015" customWidth="1"/>
    <col min="1289" max="1289" width="7.125" style="1015" customWidth="1"/>
    <col min="1290" max="1293" width="8" style="1015" customWidth="1"/>
    <col min="1294" max="1294" width="11.375" style="1015" customWidth="1"/>
    <col min="1295" max="1536" width="9" style="1015"/>
    <col min="1537" max="1537" width="8.25" style="1015" bestFit="1" customWidth="1"/>
    <col min="1538" max="1538" width="7.25" style="1015" customWidth="1"/>
    <col min="1539" max="1539" width="9.375" style="1015" customWidth="1"/>
    <col min="1540" max="1540" width="32.25" style="1015" customWidth="1"/>
    <col min="1541" max="1541" width="37.25" style="1015" customWidth="1"/>
    <col min="1542" max="1542" width="42.75" style="1015" customWidth="1"/>
    <col min="1543" max="1543" width="11.25" style="1015" customWidth="1"/>
    <col min="1544" max="1544" width="9.375" style="1015" customWidth="1"/>
    <col min="1545" max="1545" width="7.125" style="1015" customWidth="1"/>
    <col min="1546" max="1549" width="8" style="1015" customWidth="1"/>
    <col min="1550" max="1550" width="11.375" style="1015" customWidth="1"/>
    <col min="1551" max="1792" width="9" style="1015"/>
    <col min="1793" max="1793" width="8.25" style="1015" bestFit="1" customWidth="1"/>
    <col min="1794" max="1794" width="7.25" style="1015" customWidth="1"/>
    <col min="1795" max="1795" width="9.375" style="1015" customWidth="1"/>
    <col min="1796" max="1796" width="32.25" style="1015" customWidth="1"/>
    <col min="1797" max="1797" width="37.25" style="1015" customWidth="1"/>
    <col min="1798" max="1798" width="42.75" style="1015" customWidth="1"/>
    <col min="1799" max="1799" width="11.25" style="1015" customWidth="1"/>
    <col min="1800" max="1800" width="9.375" style="1015" customWidth="1"/>
    <col min="1801" max="1801" width="7.125" style="1015" customWidth="1"/>
    <col min="1802" max="1805" width="8" style="1015" customWidth="1"/>
    <col min="1806" max="1806" width="11.375" style="1015" customWidth="1"/>
    <col min="1807" max="2048" width="9" style="1015"/>
    <col min="2049" max="2049" width="8.25" style="1015" bestFit="1" customWidth="1"/>
    <col min="2050" max="2050" width="7.25" style="1015" customWidth="1"/>
    <col min="2051" max="2051" width="9.375" style="1015" customWidth="1"/>
    <col min="2052" max="2052" width="32.25" style="1015" customWidth="1"/>
    <col min="2053" max="2053" width="37.25" style="1015" customWidth="1"/>
    <col min="2054" max="2054" width="42.75" style="1015" customWidth="1"/>
    <col min="2055" max="2055" width="11.25" style="1015" customWidth="1"/>
    <col min="2056" max="2056" width="9.375" style="1015" customWidth="1"/>
    <col min="2057" max="2057" width="7.125" style="1015" customWidth="1"/>
    <col min="2058" max="2061" width="8" style="1015" customWidth="1"/>
    <col min="2062" max="2062" width="11.375" style="1015" customWidth="1"/>
    <col min="2063" max="2304" width="9" style="1015"/>
    <col min="2305" max="2305" width="8.25" style="1015" bestFit="1" customWidth="1"/>
    <col min="2306" max="2306" width="7.25" style="1015" customWidth="1"/>
    <col min="2307" max="2307" width="9.375" style="1015" customWidth="1"/>
    <col min="2308" max="2308" width="32.25" style="1015" customWidth="1"/>
    <col min="2309" max="2309" width="37.25" style="1015" customWidth="1"/>
    <col min="2310" max="2310" width="42.75" style="1015" customWidth="1"/>
    <col min="2311" max="2311" width="11.25" style="1015" customWidth="1"/>
    <col min="2312" max="2312" width="9.375" style="1015" customWidth="1"/>
    <col min="2313" max="2313" width="7.125" style="1015" customWidth="1"/>
    <col min="2314" max="2317" width="8" style="1015" customWidth="1"/>
    <col min="2318" max="2318" width="11.375" style="1015" customWidth="1"/>
    <col min="2319" max="2560" width="9" style="1015"/>
    <col min="2561" max="2561" width="8.25" style="1015" bestFit="1" customWidth="1"/>
    <col min="2562" max="2562" width="7.25" style="1015" customWidth="1"/>
    <col min="2563" max="2563" width="9.375" style="1015" customWidth="1"/>
    <col min="2564" max="2564" width="32.25" style="1015" customWidth="1"/>
    <col min="2565" max="2565" width="37.25" style="1015" customWidth="1"/>
    <col min="2566" max="2566" width="42.75" style="1015" customWidth="1"/>
    <col min="2567" max="2567" width="11.25" style="1015" customWidth="1"/>
    <col min="2568" max="2568" width="9.375" style="1015" customWidth="1"/>
    <col min="2569" max="2569" width="7.125" style="1015" customWidth="1"/>
    <col min="2570" max="2573" width="8" style="1015" customWidth="1"/>
    <col min="2574" max="2574" width="11.375" style="1015" customWidth="1"/>
    <col min="2575" max="2816" width="9" style="1015"/>
    <col min="2817" max="2817" width="8.25" style="1015" bestFit="1" customWidth="1"/>
    <col min="2818" max="2818" width="7.25" style="1015" customWidth="1"/>
    <col min="2819" max="2819" width="9.375" style="1015" customWidth="1"/>
    <col min="2820" max="2820" width="32.25" style="1015" customWidth="1"/>
    <col min="2821" max="2821" width="37.25" style="1015" customWidth="1"/>
    <col min="2822" max="2822" width="42.75" style="1015" customWidth="1"/>
    <col min="2823" max="2823" width="11.25" style="1015" customWidth="1"/>
    <col min="2824" max="2824" width="9.375" style="1015" customWidth="1"/>
    <col min="2825" max="2825" width="7.125" style="1015" customWidth="1"/>
    <col min="2826" max="2829" width="8" style="1015" customWidth="1"/>
    <col min="2830" max="2830" width="11.375" style="1015" customWidth="1"/>
    <col min="2831" max="3072" width="9" style="1015"/>
    <col min="3073" max="3073" width="8.25" style="1015" bestFit="1" customWidth="1"/>
    <col min="3074" max="3074" width="7.25" style="1015" customWidth="1"/>
    <col min="3075" max="3075" width="9.375" style="1015" customWidth="1"/>
    <col min="3076" max="3076" width="32.25" style="1015" customWidth="1"/>
    <col min="3077" max="3077" width="37.25" style="1015" customWidth="1"/>
    <col min="3078" max="3078" width="42.75" style="1015" customWidth="1"/>
    <col min="3079" max="3079" width="11.25" style="1015" customWidth="1"/>
    <col min="3080" max="3080" width="9.375" style="1015" customWidth="1"/>
    <col min="3081" max="3081" width="7.125" style="1015" customWidth="1"/>
    <col min="3082" max="3085" width="8" style="1015" customWidth="1"/>
    <col min="3086" max="3086" width="11.375" style="1015" customWidth="1"/>
    <col min="3087" max="3328" width="9" style="1015"/>
    <col min="3329" max="3329" width="8.25" style="1015" bestFit="1" customWidth="1"/>
    <col min="3330" max="3330" width="7.25" style="1015" customWidth="1"/>
    <col min="3331" max="3331" width="9.375" style="1015" customWidth="1"/>
    <col min="3332" max="3332" width="32.25" style="1015" customWidth="1"/>
    <col min="3333" max="3333" width="37.25" style="1015" customWidth="1"/>
    <col min="3334" max="3334" width="42.75" style="1015" customWidth="1"/>
    <col min="3335" max="3335" width="11.25" style="1015" customWidth="1"/>
    <col min="3336" max="3336" width="9.375" style="1015" customWidth="1"/>
    <col min="3337" max="3337" width="7.125" style="1015" customWidth="1"/>
    <col min="3338" max="3341" width="8" style="1015" customWidth="1"/>
    <col min="3342" max="3342" width="11.375" style="1015" customWidth="1"/>
    <col min="3343" max="3584" width="9" style="1015"/>
    <col min="3585" max="3585" width="8.25" style="1015" bestFit="1" customWidth="1"/>
    <col min="3586" max="3586" width="7.25" style="1015" customWidth="1"/>
    <col min="3587" max="3587" width="9.375" style="1015" customWidth="1"/>
    <col min="3588" max="3588" width="32.25" style="1015" customWidth="1"/>
    <col min="3589" max="3589" width="37.25" style="1015" customWidth="1"/>
    <col min="3590" max="3590" width="42.75" style="1015" customWidth="1"/>
    <col min="3591" max="3591" width="11.25" style="1015" customWidth="1"/>
    <col min="3592" max="3592" width="9.375" style="1015" customWidth="1"/>
    <col min="3593" max="3593" width="7.125" style="1015" customWidth="1"/>
    <col min="3594" max="3597" width="8" style="1015" customWidth="1"/>
    <col min="3598" max="3598" width="11.375" style="1015" customWidth="1"/>
    <col min="3599" max="3840" width="9" style="1015"/>
    <col min="3841" max="3841" width="8.25" style="1015" bestFit="1" customWidth="1"/>
    <col min="3842" max="3842" width="7.25" style="1015" customWidth="1"/>
    <col min="3843" max="3843" width="9.375" style="1015" customWidth="1"/>
    <col min="3844" max="3844" width="32.25" style="1015" customWidth="1"/>
    <col min="3845" max="3845" width="37.25" style="1015" customWidth="1"/>
    <col min="3846" max="3846" width="42.75" style="1015" customWidth="1"/>
    <col min="3847" max="3847" width="11.25" style="1015" customWidth="1"/>
    <col min="3848" max="3848" width="9.375" style="1015" customWidth="1"/>
    <col min="3849" max="3849" width="7.125" style="1015" customWidth="1"/>
    <col min="3850" max="3853" width="8" style="1015" customWidth="1"/>
    <col min="3854" max="3854" width="11.375" style="1015" customWidth="1"/>
    <col min="3855" max="4096" width="9" style="1015"/>
    <col min="4097" max="4097" width="8.25" style="1015" bestFit="1" customWidth="1"/>
    <col min="4098" max="4098" width="7.25" style="1015" customWidth="1"/>
    <col min="4099" max="4099" width="9.375" style="1015" customWidth="1"/>
    <col min="4100" max="4100" width="32.25" style="1015" customWidth="1"/>
    <col min="4101" max="4101" width="37.25" style="1015" customWidth="1"/>
    <col min="4102" max="4102" width="42.75" style="1015" customWidth="1"/>
    <col min="4103" max="4103" width="11.25" style="1015" customWidth="1"/>
    <col min="4104" max="4104" width="9.375" style="1015" customWidth="1"/>
    <col min="4105" max="4105" width="7.125" style="1015" customWidth="1"/>
    <col min="4106" max="4109" width="8" style="1015" customWidth="1"/>
    <col min="4110" max="4110" width="11.375" style="1015" customWidth="1"/>
    <col min="4111" max="4352" width="9" style="1015"/>
    <col min="4353" max="4353" width="8.25" style="1015" bestFit="1" customWidth="1"/>
    <col min="4354" max="4354" width="7.25" style="1015" customWidth="1"/>
    <col min="4355" max="4355" width="9.375" style="1015" customWidth="1"/>
    <col min="4356" max="4356" width="32.25" style="1015" customWidth="1"/>
    <col min="4357" max="4357" width="37.25" style="1015" customWidth="1"/>
    <col min="4358" max="4358" width="42.75" style="1015" customWidth="1"/>
    <col min="4359" max="4359" width="11.25" style="1015" customWidth="1"/>
    <col min="4360" max="4360" width="9.375" style="1015" customWidth="1"/>
    <col min="4361" max="4361" width="7.125" style="1015" customWidth="1"/>
    <col min="4362" max="4365" width="8" style="1015" customWidth="1"/>
    <col min="4366" max="4366" width="11.375" style="1015" customWidth="1"/>
    <col min="4367" max="4608" width="9" style="1015"/>
    <col min="4609" max="4609" width="8.25" style="1015" bestFit="1" customWidth="1"/>
    <col min="4610" max="4610" width="7.25" style="1015" customWidth="1"/>
    <col min="4611" max="4611" width="9.375" style="1015" customWidth="1"/>
    <col min="4612" max="4612" width="32.25" style="1015" customWidth="1"/>
    <col min="4613" max="4613" width="37.25" style="1015" customWidth="1"/>
    <col min="4614" max="4614" width="42.75" style="1015" customWidth="1"/>
    <col min="4615" max="4615" width="11.25" style="1015" customWidth="1"/>
    <col min="4616" max="4616" width="9.375" style="1015" customWidth="1"/>
    <col min="4617" max="4617" width="7.125" style="1015" customWidth="1"/>
    <col min="4618" max="4621" width="8" style="1015" customWidth="1"/>
    <col min="4622" max="4622" width="11.375" style="1015" customWidth="1"/>
    <col min="4623" max="4864" width="9" style="1015"/>
    <col min="4865" max="4865" width="8.25" style="1015" bestFit="1" customWidth="1"/>
    <col min="4866" max="4866" width="7.25" style="1015" customWidth="1"/>
    <col min="4867" max="4867" width="9.375" style="1015" customWidth="1"/>
    <col min="4868" max="4868" width="32.25" style="1015" customWidth="1"/>
    <col min="4869" max="4869" width="37.25" style="1015" customWidth="1"/>
    <col min="4870" max="4870" width="42.75" style="1015" customWidth="1"/>
    <col min="4871" max="4871" width="11.25" style="1015" customWidth="1"/>
    <col min="4872" max="4872" width="9.375" style="1015" customWidth="1"/>
    <col min="4873" max="4873" width="7.125" style="1015" customWidth="1"/>
    <col min="4874" max="4877" width="8" style="1015" customWidth="1"/>
    <col min="4878" max="4878" width="11.375" style="1015" customWidth="1"/>
    <col min="4879" max="5120" width="9" style="1015"/>
    <col min="5121" max="5121" width="8.25" style="1015" bestFit="1" customWidth="1"/>
    <col min="5122" max="5122" width="7.25" style="1015" customWidth="1"/>
    <col min="5123" max="5123" width="9.375" style="1015" customWidth="1"/>
    <col min="5124" max="5124" width="32.25" style="1015" customWidth="1"/>
    <col min="5125" max="5125" width="37.25" style="1015" customWidth="1"/>
    <col min="5126" max="5126" width="42.75" style="1015" customWidth="1"/>
    <col min="5127" max="5127" width="11.25" style="1015" customWidth="1"/>
    <col min="5128" max="5128" width="9.375" style="1015" customWidth="1"/>
    <col min="5129" max="5129" width="7.125" style="1015" customWidth="1"/>
    <col min="5130" max="5133" width="8" style="1015" customWidth="1"/>
    <col min="5134" max="5134" width="11.375" style="1015" customWidth="1"/>
    <col min="5135" max="5376" width="9" style="1015"/>
    <col min="5377" max="5377" width="8.25" style="1015" bestFit="1" customWidth="1"/>
    <col min="5378" max="5378" width="7.25" style="1015" customWidth="1"/>
    <col min="5379" max="5379" width="9.375" style="1015" customWidth="1"/>
    <col min="5380" max="5380" width="32.25" style="1015" customWidth="1"/>
    <col min="5381" max="5381" width="37.25" style="1015" customWidth="1"/>
    <col min="5382" max="5382" width="42.75" style="1015" customWidth="1"/>
    <col min="5383" max="5383" width="11.25" style="1015" customWidth="1"/>
    <col min="5384" max="5384" width="9.375" style="1015" customWidth="1"/>
    <col min="5385" max="5385" width="7.125" style="1015" customWidth="1"/>
    <col min="5386" max="5389" width="8" style="1015" customWidth="1"/>
    <col min="5390" max="5390" width="11.375" style="1015" customWidth="1"/>
    <col min="5391" max="5632" width="9" style="1015"/>
    <col min="5633" max="5633" width="8.25" style="1015" bestFit="1" customWidth="1"/>
    <col min="5634" max="5634" width="7.25" style="1015" customWidth="1"/>
    <col min="5635" max="5635" width="9.375" style="1015" customWidth="1"/>
    <col min="5636" max="5636" width="32.25" style="1015" customWidth="1"/>
    <col min="5637" max="5637" width="37.25" style="1015" customWidth="1"/>
    <col min="5638" max="5638" width="42.75" style="1015" customWidth="1"/>
    <col min="5639" max="5639" width="11.25" style="1015" customWidth="1"/>
    <col min="5640" max="5640" width="9.375" style="1015" customWidth="1"/>
    <col min="5641" max="5641" width="7.125" style="1015" customWidth="1"/>
    <col min="5642" max="5645" width="8" style="1015" customWidth="1"/>
    <col min="5646" max="5646" width="11.375" style="1015" customWidth="1"/>
    <col min="5647" max="5888" width="9" style="1015"/>
    <col min="5889" max="5889" width="8.25" style="1015" bestFit="1" customWidth="1"/>
    <col min="5890" max="5890" width="7.25" style="1015" customWidth="1"/>
    <col min="5891" max="5891" width="9.375" style="1015" customWidth="1"/>
    <col min="5892" max="5892" width="32.25" style="1015" customWidth="1"/>
    <col min="5893" max="5893" width="37.25" style="1015" customWidth="1"/>
    <col min="5894" max="5894" width="42.75" style="1015" customWidth="1"/>
    <col min="5895" max="5895" width="11.25" style="1015" customWidth="1"/>
    <col min="5896" max="5896" width="9.375" style="1015" customWidth="1"/>
    <col min="5897" max="5897" width="7.125" style="1015" customWidth="1"/>
    <col min="5898" max="5901" width="8" style="1015" customWidth="1"/>
    <col min="5902" max="5902" width="11.375" style="1015" customWidth="1"/>
    <col min="5903" max="6144" width="9" style="1015"/>
    <col min="6145" max="6145" width="8.25" style="1015" bestFit="1" customWidth="1"/>
    <col min="6146" max="6146" width="7.25" style="1015" customWidth="1"/>
    <col min="6147" max="6147" width="9.375" style="1015" customWidth="1"/>
    <col min="6148" max="6148" width="32.25" style="1015" customWidth="1"/>
    <col min="6149" max="6149" width="37.25" style="1015" customWidth="1"/>
    <col min="6150" max="6150" width="42.75" style="1015" customWidth="1"/>
    <col min="6151" max="6151" width="11.25" style="1015" customWidth="1"/>
    <col min="6152" max="6152" width="9.375" style="1015" customWidth="1"/>
    <col min="6153" max="6153" width="7.125" style="1015" customWidth="1"/>
    <col min="6154" max="6157" width="8" style="1015" customWidth="1"/>
    <col min="6158" max="6158" width="11.375" style="1015" customWidth="1"/>
    <col min="6159" max="6400" width="9" style="1015"/>
    <col min="6401" max="6401" width="8.25" style="1015" bestFit="1" customWidth="1"/>
    <col min="6402" max="6402" width="7.25" style="1015" customWidth="1"/>
    <col min="6403" max="6403" width="9.375" style="1015" customWidth="1"/>
    <col min="6404" max="6404" width="32.25" style="1015" customWidth="1"/>
    <col min="6405" max="6405" width="37.25" style="1015" customWidth="1"/>
    <col min="6406" max="6406" width="42.75" style="1015" customWidth="1"/>
    <col min="6407" max="6407" width="11.25" style="1015" customWidth="1"/>
    <col min="6408" max="6408" width="9.375" style="1015" customWidth="1"/>
    <col min="6409" max="6409" width="7.125" style="1015" customWidth="1"/>
    <col min="6410" max="6413" width="8" style="1015" customWidth="1"/>
    <col min="6414" max="6414" width="11.375" style="1015" customWidth="1"/>
    <col min="6415" max="6656" width="9" style="1015"/>
    <col min="6657" max="6657" width="8.25" style="1015" bestFit="1" customWidth="1"/>
    <col min="6658" max="6658" width="7.25" style="1015" customWidth="1"/>
    <col min="6659" max="6659" width="9.375" style="1015" customWidth="1"/>
    <col min="6660" max="6660" width="32.25" style="1015" customWidth="1"/>
    <col min="6661" max="6661" width="37.25" style="1015" customWidth="1"/>
    <col min="6662" max="6662" width="42.75" style="1015" customWidth="1"/>
    <col min="6663" max="6663" width="11.25" style="1015" customWidth="1"/>
    <col min="6664" max="6664" width="9.375" style="1015" customWidth="1"/>
    <col min="6665" max="6665" width="7.125" style="1015" customWidth="1"/>
    <col min="6666" max="6669" width="8" style="1015" customWidth="1"/>
    <col min="6670" max="6670" width="11.375" style="1015" customWidth="1"/>
    <col min="6671" max="6912" width="9" style="1015"/>
    <col min="6913" max="6913" width="8.25" style="1015" bestFit="1" customWidth="1"/>
    <col min="6914" max="6914" width="7.25" style="1015" customWidth="1"/>
    <col min="6915" max="6915" width="9.375" style="1015" customWidth="1"/>
    <col min="6916" max="6916" width="32.25" style="1015" customWidth="1"/>
    <col min="6917" max="6917" width="37.25" style="1015" customWidth="1"/>
    <col min="6918" max="6918" width="42.75" style="1015" customWidth="1"/>
    <col min="6919" max="6919" width="11.25" style="1015" customWidth="1"/>
    <col min="6920" max="6920" width="9.375" style="1015" customWidth="1"/>
    <col min="6921" max="6921" width="7.125" style="1015" customWidth="1"/>
    <col min="6922" max="6925" width="8" style="1015" customWidth="1"/>
    <col min="6926" max="6926" width="11.375" style="1015" customWidth="1"/>
    <col min="6927" max="7168" width="9" style="1015"/>
    <col min="7169" max="7169" width="8.25" style="1015" bestFit="1" customWidth="1"/>
    <col min="7170" max="7170" width="7.25" style="1015" customWidth="1"/>
    <col min="7171" max="7171" width="9.375" style="1015" customWidth="1"/>
    <col min="7172" max="7172" width="32.25" style="1015" customWidth="1"/>
    <col min="7173" max="7173" width="37.25" style="1015" customWidth="1"/>
    <col min="7174" max="7174" width="42.75" style="1015" customWidth="1"/>
    <col min="7175" max="7175" width="11.25" style="1015" customWidth="1"/>
    <col min="7176" max="7176" width="9.375" style="1015" customWidth="1"/>
    <col min="7177" max="7177" width="7.125" style="1015" customWidth="1"/>
    <col min="7178" max="7181" width="8" style="1015" customWidth="1"/>
    <col min="7182" max="7182" width="11.375" style="1015" customWidth="1"/>
    <col min="7183" max="7424" width="9" style="1015"/>
    <col min="7425" max="7425" width="8.25" style="1015" bestFit="1" customWidth="1"/>
    <col min="7426" max="7426" width="7.25" style="1015" customWidth="1"/>
    <col min="7427" max="7427" width="9.375" style="1015" customWidth="1"/>
    <col min="7428" max="7428" width="32.25" style="1015" customWidth="1"/>
    <col min="7429" max="7429" width="37.25" style="1015" customWidth="1"/>
    <col min="7430" max="7430" width="42.75" style="1015" customWidth="1"/>
    <col min="7431" max="7431" width="11.25" style="1015" customWidth="1"/>
    <col min="7432" max="7432" width="9.375" style="1015" customWidth="1"/>
    <col min="7433" max="7433" width="7.125" style="1015" customWidth="1"/>
    <col min="7434" max="7437" width="8" style="1015" customWidth="1"/>
    <col min="7438" max="7438" width="11.375" style="1015" customWidth="1"/>
    <col min="7439" max="7680" width="9" style="1015"/>
    <col min="7681" max="7681" width="8.25" style="1015" bestFit="1" customWidth="1"/>
    <col min="7682" max="7682" width="7.25" style="1015" customWidth="1"/>
    <col min="7683" max="7683" width="9.375" style="1015" customWidth="1"/>
    <col min="7684" max="7684" width="32.25" style="1015" customWidth="1"/>
    <col min="7685" max="7685" width="37.25" style="1015" customWidth="1"/>
    <col min="7686" max="7686" width="42.75" style="1015" customWidth="1"/>
    <col min="7687" max="7687" width="11.25" style="1015" customWidth="1"/>
    <col min="7688" max="7688" width="9.375" style="1015" customWidth="1"/>
    <col min="7689" max="7689" width="7.125" style="1015" customWidth="1"/>
    <col min="7690" max="7693" width="8" style="1015" customWidth="1"/>
    <col min="7694" max="7694" width="11.375" style="1015" customWidth="1"/>
    <col min="7695" max="7936" width="9" style="1015"/>
    <col min="7937" max="7937" width="8.25" style="1015" bestFit="1" customWidth="1"/>
    <col min="7938" max="7938" width="7.25" style="1015" customWidth="1"/>
    <col min="7939" max="7939" width="9.375" style="1015" customWidth="1"/>
    <col min="7940" max="7940" width="32.25" style="1015" customWidth="1"/>
    <col min="7941" max="7941" width="37.25" style="1015" customWidth="1"/>
    <col min="7942" max="7942" width="42.75" style="1015" customWidth="1"/>
    <col min="7943" max="7943" width="11.25" style="1015" customWidth="1"/>
    <col min="7944" max="7944" width="9.375" style="1015" customWidth="1"/>
    <col min="7945" max="7945" width="7.125" style="1015" customWidth="1"/>
    <col min="7946" max="7949" width="8" style="1015" customWidth="1"/>
    <col min="7950" max="7950" width="11.375" style="1015" customWidth="1"/>
    <col min="7951" max="8192" width="9" style="1015"/>
    <col min="8193" max="8193" width="8.25" style="1015" bestFit="1" customWidth="1"/>
    <col min="8194" max="8194" width="7.25" style="1015" customWidth="1"/>
    <col min="8195" max="8195" width="9.375" style="1015" customWidth="1"/>
    <col min="8196" max="8196" width="32.25" style="1015" customWidth="1"/>
    <col min="8197" max="8197" width="37.25" style="1015" customWidth="1"/>
    <col min="8198" max="8198" width="42.75" style="1015" customWidth="1"/>
    <col min="8199" max="8199" width="11.25" style="1015" customWidth="1"/>
    <col min="8200" max="8200" width="9.375" style="1015" customWidth="1"/>
    <col min="8201" max="8201" width="7.125" style="1015" customWidth="1"/>
    <col min="8202" max="8205" width="8" style="1015" customWidth="1"/>
    <col min="8206" max="8206" width="11.375" style="1015" customWidth="1"/>
    <col min="8207" max="8448" width="9" style="1015"/>
    <col min="8449" max="8449" width="8.25" style="1015" bestFit="1" customWidth="1"/>
    <col min="8450" max="8450" width="7.25" style="1015" customWidth="1"/>
    <col min="8451" max="8451" width="9.375" style="1015" customWidth="1"/>
    <col min="8452" max="8452" width="32.25" style="1015" customWidth="1"/>
    <col min="8453" max="8453" width="37.25" style="1015" customWidth="1"/>
    <col min="8454" max="8454" width="42.75" style="1015" customWidth="1"/>
    <col min="8455" max="8455" width="11.25" style="1015" customWidth="1"/>
    <col min="8456" max="8456" width="9.375" style="1015" customWidth="1"/>
    <col min="8457" max="8457" width="7.125" style="1015" customWidth="1"/>
    <col min="8458" max="8461" width="8" style="1015" customWidth="1"/>
    <col min="8462" max="8462" width="11.375" style="1015" customWidth="1"/>
    <col min="8463" max="8704" width="9" style="1015"/>
    <col min="8705" max="8705" width="8.25" style="1015" bestFit="1" customWidth="1"/>
    <col min="8706" max="8706" width="7.25" style="1015" customWidth="1"/>
    <col min="8707" max="8707" width="9.375" style="1015" customWidth="1"/>
    <col min="8708" max="8708" width="32.25" style="1015" customWidth="1"/>
    <col min="8709" max="8709" width="37.25" style="1015" customWidth="1"/>
    <col min="8710" max="8710" width="42.75" style="1015" customWidth="1"/>
    <col min="8711" max="8711" width="11.25" style="1015" customWidth="1"/>
    <col min="8712" max="8712" width="9.375" style="1015" customWidth="1"/>
    <col min="8713" max="8713" width="7.125" style="1015" customWidth="1"/>
    <col min="8714" max="8717" width="8" style="1015" customWidth="1"/>
    <col min="8718" max="8718" width="11.375" style="1015" customWidth="1"/>
    <col min="8719" max="8960" width="9" style="1015"/>
    <col min="8961" max="8961" width="8.25" style="1015" bestFit="1" customWidth="1"/>
    <col min="8962" max="8962" width="7.25" style="1015" customWidth="1"/>
    <col min="8963" max="8963" width="9.375" style="1015" customWidth="1"/>
    <col min="8964" max="8964" width="32.25" style="1015" customWidth="1"/>
    <col min="8965" max="8965" width="37.25" style="1015" customWidth="1"/>
    <col min="8966" max="8966" width="42.75" style="1015" customWidth="1"/>
    <col min="8967" max="8967" width="11.25" style="1015" customWidth="1"/>
    <col min="8968" max="8968" width="9.375" style="1015" customWidth="1"/>
    <col min="8969" max="8969" width="7.125" style="1015" customWidth="1"/>
    <col min="8970" max="8973" width="8" style="1015" customWidth="1"/>
    <col min="8974" max="8974" width="11.375" style="1015" customWidth="1"/>
    <col min="8975" max="9216" width="9" style="1015"/>
    <col min="9217" max="9217" width="8.25" style="1015" bestFit="1" customWidth="1"/>
    <col min="9218" max="9218" width="7.25" style="1015" customWidth="1"/>
    <col min="9219" max="9219" width="9.375" style="1015" customWidth="1"/>
    <col min="9220" max="9220" width="32.25" style="1015" customWidth="1"/>
    <col min="9221" max="9221" width="37.25" style="1015" customWidth="1"/>
    <col min="9222" max="9222" width="42.75" style="1015" customWidth="1"/>
    <col min="9223" max="9223" width="11.25" style="1015" customWidth="1"/>
    <col min="9224" max="9224" width="9.375" style="1015" customWidth="1"/>
    <col min="9225" max="9225" width="7.125" style="1015" customWidth="1"/>
    <col min="9226" max="9229" width="8" style="1015" customWidth="1"/>
    <col min="9230" max="9230" width="11.375" style="1015" customWidth="1"/>
    <col min="9231" max="9472" width="9" style="1015"/>
    <col min="9473" max="9473" width="8.25" style="1015" bestFit="1" customWidth="1"/>
    <col min="9474" max="9474" width="7.25" style="1015" customWidth="1"/>
    <col min="9475" max="9475" width="9.375" style="1015" customWidth="1"/>
    <col min="9476" max="9476" width="32.25" style="1015" customWidth="1"/>
    <col min="9477" max="9477" width="37.25" style="1015" customWidth="1"/>
    <col min="9478" max="9478" width="42.75" style="1015" customWidth="1"/>
    <col min="9479" max="9479" width="11.25" style="1015" customWidth="1"/>
    <col min="9480" max="9480" width="9.375" style="1015" customWidth="1"/>
    <col min="9481" max="9481" width="7.125" style="1015" customWidth="1"/>
    <col min="9482" max="9485" width="8" style="1015" customWidth="1"/>
    <col min="9486" max="9486" width="11.375" style="1015" customWidth="1"/>
    <col min="9487" max="9728" width="9" style="1015"/>
    <col min="9729" max="9729" width="8.25" style="1015" bestFit="1" customWidth="1"/>
    <col min="9730" max="9730" width="7.25" style="1015" customWidth="1"/>
    <col min="9731" max="9731" width="9.375" style="1015" customWidth="1"/>
    <col min="9732" max="9732" width="32.25" style="1015" customWidth="1"/>
    <col min="9733" max="9733" width="37.25" style="1015" customWidth="1"/>
    <col min="9734" max="9734" width="42.75" style="1015" customWidth="1"/>
    <col min="9735" max="9735" width="11.25" style="1015" customWidth="1"/>
    <col min="9736" max="9736" width="9.375" style="1015" customWidth="1"/>
    <col min="9737" max="9737" width="7.125" style="1015" customWidth="1"/>
    <col min="9738" max="9741" width="8" style="1015" customWidth="1"/>
    <col min="9742" max="9742" width="11.375" style="1015" customWidth="1"/>
    <col min="9743" max="9984" width="9" style="1015"/>
    <col min="9985" max="9985" width="8.25" style="1015" bestFit="1" customWidth="1"/>
    <col min="9986" max="9986" width="7.25" style="1015" customWidth="1"/>
    <col min="9987" max="9987" width="9.375" style="1015" customWidth="1"/>
    <col min="9988" max="9988" width="32.25" style="1015" customWidth="1"/>
    <col min="9989" max="9989" width="37.25" style="1015" customWidth="1"/>
    <col min="9990" max="9990" width="42.75" style="1015" customWidth="1"/>
    <col min="9991" max="9991" width="11.25" style="1015" customWidth="1"/>
    <col min="9992" max="9992" width="9.375" style="1015" customWidth="1"/>
    <col min="9993" max="9993" width="7.125" style="1015" customWidth="1"/>
    <col min="9994" max="9997" width="8" style="1015" customWidth="1"/>
    <col min="9998" max="9998" width="11.375" style="1015" customWidth="1"/>
    <col min="9999" max="10240" width="9" style="1015"/>
    <col min="10241" max="10241" width="8.25" style="1015" bestFit="1" customWidth="1"/>
    <col min="10242" max="10242" width="7.25" style="1015" customWidth="1"/>
    <col min="10243" max="10243" width="9.375" style="1015" customWidth="1"/>
    <col min="10244" max="10244" width="32.25" style="1015" customWidth="1"/>
    <col min="10245" max="10245" width="37.25" style="1015" customWidth="1"/>
    <col min="10246" max="10246" width="42.75" style="1015" customWidth="1"/>
    <col min="10247" max="10247" width="11.25" style="1015" customWidth="1"/>
    <col min="10248" max="10248" width="9.375" style="1015" customWidth="1"/>
    <col min="10249" max="10249" width="7.125" style="1015" customWidth="1"/>
    <col min="10250" max="10253" width="8" style="1015" customWidth="1"/>
    <col min="10254" max="10254" width="11.375" style="1015" customWidth="1"/>
    <col min="10255" max="10496" width="9" style="1015"/>
    <col min="10497" max="10497" width="8.25" style="1015" bestFit="1" customWidth="1"/>
    <col min="10498" max="10498" width="7.25" style="1015" customWidth="1"/>
    <col min="10499" max="10499" width="9.375" style="1015" customWidth="1"/>
    <col min="10500" max="10500" width="32.25" style="1015" customWidth="1"/>
    <col min="10501" max="10501" width="37.25" style="1015" customWidth="1"/>
    <col min="10502" max="10502" width="42.75" style="1015" customWidth="1"/>
    <col min="10503" max="10503" width="11.25" style="1015" customWidth="1"/>
    <col min="10504" max="10504" width="9.375" style="1015" customWidth="1"/>
    <col min="10505" max="10505" width="7.125" style="1015" customWidth="1"/>
    <col min="10506" max="10509" width="8" style="1015" customWidth="1"/>
    <col min="10510" max="10510" width="11.375" style="1015" customWidth="1"/>
    <col min="10511" max="10752" width="9" style="1015"/>
    <col min="10753" max="10753" width="8.25" style="1015" bestFit="1" customWidth="1"/>
    <col min="10754" max="10754" width="7.25" style="1015" customWidth="1"/>
    <col min="10755" max="10755" width="9.375" style="1015" customWidth="1"/>
    <col min="10756" max="10756" width="32.25" style="1015" customWidth="1"/>
    <col min="10757" max="10757" width="37.25" style="1015" customWidth="1"/>
    <col min="10758" max="10758" width="42.75" style="1015" customWidth="1"/>
    <col min="10759" max="10759" width="11.25" style="1015" customWidth="1"/>
    <col min="10760" max="10760" width="9.375" style="1015" customWidth="1"/>
    <col min="10761" max="10761" width="7.125" style="1015" customWidth="1"/>
    <col min="10762" max="10765" width="8" style="1015" customWidth="1"/>
    <col min="10766" max="10766" width="11.375" style="1015" customWidth="1"/>
    <col min="10767" max="11008" width="9" style="1015"/>
    <col min="11009" max="11009" width="8.25" style="1015" bestFit="1" customWidth="1"/>
    <col min="11010" max="11010" width="7.25" style="1015" customWidth="1"/>
    <col min="11011" max="11011" width="9.375" style="1015" customWidth="1"/>
    <col min="11012" max="11012" width="32.25" style="1015" customWidth="1"/>
    <col min="11013" max="11013" width="37.25" style="1015" customWidth="1"/>
    <col min="11014" max="11014" width="42.75" style="1015" customWidth="1"/>
    <col min="11015" max="11015" width="11.25" style="1015" customWidth="1"/>
    <col min="11016" max="11016" width="9.375" style="1015" customWidth="1"/>
    <col min="11017" max="11017" width="7.125" style="1015" customWidth="1"/>
    <col min="11018" max="11021" width="8" style="1015" customWidth="1"/>
    <col min="11022" max="11022" width="11.375" style="1015" customWidth="1"/>
    <col min="11023" max="11264" width="9" style="1015"/>
    <col min="11265" max="11265" width="8.25" style="1015" bestFit="1" customWidth="1"/>
    <col min="11266" max="11266" width="7.25" style="1015" customWidth="1"/>
    <col min="11267" max="11267" width="9.375" style="1015" customWidth="1"/>
    <col min="11268" max="11268" width="32.25" style="1015" customWidth="1"/>
    <col min="11269" max="11269" width="37.25" style="1015" customWidth="1"/>
    <col min="11270" max="11270" width="42.75" style="1015" customWidth="1"/>
    <col min="11271" max="11271" width="11.25" style="1015" customWidth="1"/>
    <col min="11272" max="11272" width="9.375" style="1015" customWidth="1"/>
    <col min="11273" max="11273" width="7.125" style="1015" customWidth="1"/>
    <col min="11274" max="11277" width="8" style="1015" customWidth="1"/>
    <col min="11278" max="11278" width="11.375" style="1015" customWidth="1"/>
    <col min="11279" max="11520" width="9" style="1015"/>
    <col min="11521" max="11521" width="8.25" style="1015" bestFit="1" customWidth="1"/>
    <col min="11522" max="11522" width="7.25" style="1015" customWidth="1"/>
    <col min="11523" max="11523" width="9.375" style="1015" customWidth="1"/>
    <col min="11524" max="11524" width="32.25" style="1015" customWidth="1"/>
    <col min="11525" max="11525" width="37.25" style="1015" customWidth="1"/>
    <col min="11526" max="11526" width="42.75" style="1015" customWidth="1"/>
    <col min="11527" max="11527" width="11.25" style="1015" customWidth="1"/>
    <col min="11528" max="11528" width="9.375" style="1015" customWidth="1"/>
    <col min="11529" max="11529" width="7.125" style="1015" customWidth="1"/>
    <col min="11530" max="11533" width="8" style="1015" customWidth="1"/>
    <col min="11534" max="11534" width="11.375" style="1015" customWidth="1"/>
    <col min="11535" max="11776" width="9" style="1015"/>
    <col min="11777" max="11777" width="8.25" style="1015" bestFit="1" customWidth="1"/>
    <col min="11778" max="11778" width="7.25" style="1015" customWidth="1"/>
    <col min="11779" max="11779" width="9.375" style="1015" customWidth="1"/>
    <col min="11780" max="11780" width="32.25" style="1015" customWidth="1"/>
    <col min="11781" max="11781" width="37.25" style="1015" customWidth="1"/>
    <col min="11782" max="11782" width="42.75" style="1015" customWidth="1"/>
    <col min="11783" max="11783" width="11.25" style="1015" customWidth="1"/>
    <col min="11784" max="11784" width="9.375" style="1015" customWidth="1"/>
    <col min="11785" max="11785" width="7.125" style="1015" customWidth="1"/>
    <col min="11786" max="11789" width="8" style="1015" customWidth="1"/>
    <col min="11790" max="11790" width="11.375" style="1015" customWidth="1"/>
    <col min="11791" max="12032" width="9" style="1015"/>
    <col min="12033" max="12033" width="8.25" style="1015" bestFit="1" customWidth="1"/>
    <col min="12034" max="12034" width="7.25" style="1015" customWidth="1"/>
    <col min="12035" max="12035" width="9.375" style="1015" customWidth="1"/>
    <col min="12036" max="12036" width="32.25" style="1015" customWidth="1"/>
    <col min="12037" max="12037" width="37.25" style="1015" customWidth="1"/>
    <col min="12038" max="12038" width="42.75" style="1015" customWidth="1"/>
    <col min="12039" max="12039" width="11.25" style="1015" customWidth="1"/>
    <col min="12040" max="12040" width="9.375" style="1015" customWidth="1"/>
    <col min="12041" max="12041" width="7.125" style="1015" customWidth="1"/>
    <col min="12042" max="12045" width="8" style="1015" customWidth="1"/>
    <col min="12046" max="12046" width="11.375" style="1015" customWidth="1"/>
    <col min="12047" max="12288" width="9" style="1015"/>
    <col min="12289" max="12289" width="8.25" style="1015" bestFit="1" customWidth="1"/>
    <col min="12290" max="12290" width="7.25" style="1015" customWidth="1"/>
    <col min="12291" max="12291" width="9.375" style="1015" customWidth="1"/>
    <col min="12292" max="12292" width="32.25" style="1015" customWidth="1"/>
    <col min="12293" max="12293" width="37.25" style="1015" customWidth="1"/>
    <col min="12294" max="12294" width="42.75" style="1015" customWidth="1"/>
    <col min="12295" max="12295" width="11.25" style="1015" customWidth="1"/>
    <col min="12296" max="12296" width="9.375" style="1015" customWidth="1"/>
    <col min="12297" max="12297" width="7.125" style="1015" customWidth="1"/>
    <col min="12298" max="12301" width="8" style="1015" customWidth="1"/>
    <col min="12302" max="12302" width="11.375" style="1015" customWidth="1"/>
    <col min="12303" max="12544" width="9" style="1015"/>
    <col min="12545" max="12545" width="8.25" style="1015" bestFit="1" customWidth="1"/>
    <col min="12546" max="12546" width="7.25" style="1015" customWidth="1"/>
    <col min="12547" max="12547" width="9.375" style="1015" customWidth="1"/>
    <col min="12548" max="12548" width="32.25" style="1015" customWidth="1"/>
    <col min="12549" max="12549" width="37.25" style="1015" customWidth="1"/>
    <col min="12550" max="12550" width="42.75" style="1015" customWidth="1"/>
    <col min="12551" max="12551" width="11.25" style="1015" customWidth="1"/>
    <col min="12552" max="12552" width="9.375" style="1015" customWidth="1"/>
    <col min="12553" max="12553" width="7.125" style="1015" customWidth="1"/>
    <col min="12554" max="12557" width="8" style="1015" customWidth="1"/>
    <col min="12558" max="12558" width="11.375" style="1015" customWidth="1"/>
    <col min="12559" max="12800" width="9" style="1015"/>
    <col min="12801" max="12801" width="8.25" style="1015" bestFit="1" customWidth="1"/>
    <col min="12802" max="12802" width="7.25" style="1015" customWidth="1"/>
    <col min="12803" max="12803" width="9.375" style="1015" customWidth="1"/>
    <col min="12804" max="12804" width="32.25" style="1015" customWidth="1"/>
    <col min="12805" max="12805" width="37.25" style="1015" customWidth="1"/>
    <col min="12806" max="12806" width="42.75" style="1015" customWidth="1"/>
    <col min="12807" max="12807" width="11.25" style="1015" customWidth="1"/>
    <col min="12808" max="12808" width="9.375" style="1015" customWidth="1"/>
    <col min="12809" max="12809" width="7.125" style="1015" customWidth="1"/>
    <col min="12810" max="12813" width="8" style="1015" customWidth="1"/>
    <col min="12814" max="12814" width="11.375" style="1015" customWidth="1"/>
    <col min="12815" max="13056" width="9" style="1015"/>
    <col min="13057" max="13057" width="8.25" style="1015" bestFit="1" customWidth="1"/>
    <col min="13058" max="13058" width="7.25" style="1015" customWidth="1"/>
    <col min="13059" max="13059" width="9.375" style="1015" customWidth="1"/>
    <col min="13060" max="13060" width="32.25" style="1015" customWidth="1"/>
    <col min="13061" max="13061" width="37.25" style="1015" customWidth="1"/>
    <col min="13062" max="13062" width="42.75" style="1015" customWidth="1"/>
    <col min="13063" max="13063" width="11.25" style="1015" customWidth="1"/>
    <col min="13064" max="13064" width="9.375" style="1015" customWidth="1"/>
    <col min="13065" max="13065" width="7.125" style="1015" customWidth="1"/>
    <col min="13066" max="13069" width="8" style="1015" customWidth="1"/>
    <col min="13070" max="13070" width="11.375" style="1015" customWidth="1"/>
    <col min="13071" max="13312" width="9" style="1015"/>
    <col min="13313" max="13313" width="8.25" style="1015" bestFit="1" customWidth="1"/>
    <col min="13314" max="13314" width="7.25" style="1015" customWidth="1"/>
    <col min="13315" max="13315" width="9.375" style="1015" customWidth="1"/>
    <col min="13316" max="13316" width="32.25" style="1015" customWidth="1"/>
    <col min="13317" max="13317" width="37.25" style="1015" customWidth="1"/>
    <col min="13318" max="13318" width="42.75" style="1015" customWidth="1"/>
    <col min="13319" max="13319" width="11.25" style="1015" customWidth="1"/>
    <col min="13320" max="13320" width="9.375" style="1015" customWidth="1"/>
    <col min="13321" max="13321" width="7.125" style="1015" customWidth="1"/>
    <col min="13322" max="13325" width="8" style="1015" customWidth="1"/>
    <col min="13326" max="13326" width="11.375" style="1015" customWidth="1"/>
    <col min="13327" max="13568" width="9" style="1015"/>
    <col min="13569" max="13569" width="8.25" style="1015" bestFit="1" customWidth="1"/>
    <col min="13570" max="13570" width="7.25" style="1015" customWidth="1"/>
    <col min="13571" max="13571" width="9.375" style="1015" customWidth="1"/>
    <col min="13572" max="13572" width="32.25" style="1015" customWidth="1"/>
    <col min="13573" max="13573" width="37.25" style="1015" customWidth="1"/>
    <col min="13574" max="13574" width="42.75" style="1015" customWidth="1"/>
    <col min="13575" max="13575" width="11.25" style="1015" customWidth="1"/>
    <col min="13576" max="13576" width="9.375" style="1015" customWidth="1"/>
    <col min="13577" max="13577" width="7.125" style="1015" customWidth="1"/>
    <col min="13578" max="13581" width="8" style="1015" customWidth="1"/>
    <col min="13582" max="13582" width="11.375" style="1015" customWidth="1"/>
    <col min="13583" max="13824" width="9" style="1015"/>
    <col min="13825" max="13825" width="8.25" style="1015" bestFit="1" customWidth="1"/>
    <col min="13826" max="13826" width="7.25" style="1015" customWidth="1"/>
    <col min="13827" max="13827" width="9.375" style="1015" customWidth="1"/>
    <col min="13828" max="13828" width="32.25" style="1015" customWidth="1"/>
    <col min="13829" max="13829" width="37.25" style="1015" customWidth="1"/>
    <col min="13830" max="13830" width="42.75" style="1015" customWidth="1"/>
    <col min="13831" max="13831" width="11.25" style="1015" customWidth="1"/>
    <col min="13832" max="13832" width="9.375" style="1015" customWidth="1"/>
    <col min="13833" max="13833" width="7.125" style="1015" customWidth="1"/>
    <col min="13834" max="13837" width="8" style="1015" customWidth="1"/>
    <col min="13838" max="13838" width="11.375" style="1015" customWidth="1"/>
    <col min="13839" max="14080" width="9" style="1015"/>
    <col min="14081" max="14081" width="8.25" style="1015" bestFit="1" customWidth="1"/>
    <col min="14082" max="14082" width="7.25" style="1015" customWidth="1"/>
    <col min="14083" max="14083" width="9.375" style="1015" customWidth="1"/>
    <col min="14084" max="14084" width="32.25" style="1015" customWidth="1"/>
    <col min="14085" max="14085" width="37.25" style="1015" customWidth="1"/>
    <col min="14086" max="14086" width="42.75" style="1015" customWidth="1"/>
    <col min="14087" max="14087" width="11.25" style="1015" customWidth="1"/>
    <col min="14088" max="14088" width="9.375" style="1015" customWidth="1"/>
    <col min="14089" max="14089" width="7.125" style="1015" customWidth="1"/>
    <col min="14090" max="14093" width="8" style="1015" customWidth="1"/>
    <col min="14094" max="14094" width="11.375" style="1015" customWidth="1"/>
    <col min="14095" max="14336" width="9" style="1015"/>
    <col min="14337" max="14337" width="8.25" style="1015" bestFit="1" customWidth="1"/>
    <col min="14338" max="14338" width="7.25" style="1015" customWidth="1"/>
    <col min="14339" max="14339" width="9.375" style="1015" customWidth="1"/>
    <col min="14340" max="14340" width="32.25" style="1015" customWidth="1"/>
    <col min="14341" max="14341" width="37.25" style="1015" customWidth="1"/>
    <col min="14342" max="14342" width="42.75" style="1015" customWidth="1"/>
    <col min="14343" max="14343" width="11.25" style="1015" customWidth="1"/>
    <col min="14344" max="14344" width="9.375" style="1015" customWidth="1"/>
    <col min="14345" max="14345" width="7.125" style="1015" customWidth="1"/>
    <col min="14346" max="14349" width="8" style="1015" customWidth="1"/>
    <col min="14350" max="14350" width="11.375" style="1015" customWidth="1"/>
    <col min="14351" max="14592" width="9" style="1015"/>
    <col min="14593" max="14593" width="8.25" style="1015" bestFit="1" customWidth="1"/>
    <col min="14594" max="14594" width="7.25" style="1015" customWidth="1"/>
    <col min="14595" max="14595" width="9.375" style="1015" customWidth="1"/>
    <col min="14596" max="14596" width="32.25" style="1015" customWidth="1"/>
    <col min="14597" max="14597" width="37.25" style="1015" customWidth="1"/>
    <col min="14598" max="14598" width="42.75" style="1015" customWidth="1"/>
    <col min="14599" max="14599" width="11.25" style="1015" customWidth="1"/>
    <col min="14600" max="14600" width="9.375" style="1015" customWidth="1"/>
    <col min="14601" max="14601" width="7.125" style="1015" customWidth="1"/>
    <col min="14602" max="14605" width="8" style="1015" customWidth="1"/>
    <col min="14606" max="14606" width="11.375" style="1015" customWidth="1"/>
    <col min="14607" max="14848" width="9" style="1015"/>
    <col min="14849" max="14849" width="8.25" style="1015" bestFit="1" customWidth="1"/>
    <col min="14850" max="14850" width="7.25" style="1015" customWidth="1"/>
    <col min="14851" max="14851" width="9.375" style="1015" customWidth="1"/>
    <col min="14852" max="14852" width="32.25" style="1015" customWidth="1"/>
    <col min="14853" max="14853" width="37.25" style="1015" customWidth="1"/>
    <col min="14854" max="14854" width="42.75" style="1015" customWidth="1"/>
    <col min="14855" max="14855" width="11.25" style="1015" customWidth="1"/>
    <col min="14856" max="14856" width="9.375" style="1015" customWidth="1"/>
    <col min="14857" max="14857" width="7.125" style="1015" customWidth="1"/>
    <col min="14858" max="14861" width="8" style="1015" customWidth="1"/>
    <col min="14862" max="14862" width="11.375" style="1015" customWidth="1"/>
    <col min="14863" max="15104" width="9" style="1015"/>
    <col min="15105" max="15105" width="8.25" style="1015" bestFit="1" customWidth="1"/>
    <col min="15106" max="15106" width="7.25" style="1015" customWidth="1"/>
    <col min="15107" max="15107" width="9.375" style="1015" customWidth="1"/>
    <col min="15108" max="15108" width="32.25" style="1015" customWidth="1"/>
    <col min="15109" max="15109" width="37.25" style="1015" customWidth="1"/>
    <col min="15110" max="15110" width="42.75" style="1015" customWidth="1"/>
    <col min="15111" max="15111" width="11.25" style="1015" customWidth="1"/>
    <col min="15112" max="15112" width="9.375" style="1015" customWidth="1"/>
    <col min="15113" max="15113" width="7.125" style="1015" customWidth="1"/>
    <col min="15114" max="15117" width="8" style="1015" customWidth="1"/>
    <col min="15118" max="15118" width="11.375" style="1015" customWidth="1"/>
    <col min="15119" max="15360" width="9" style="1015"/>
    <col min="15361" max="15361" width="8.25" style="1015" bestFit="1" customWidth="1"/>
    <col min="15362" max="15362" width="7.25" style="1015" customWidth="1"/>
    <col min="15363" max="15363" width="9.375" style="1015" customWidth="1"/>
    <col min="15364" max="15364" width="32.25" style="1015" customWidth="1"/>
    <col min="15365" max="15365" width="37.25" style="1015" customWidth="1"/>
    <col min="15366" max="15366" width="42.75" style="1015" customWidth="1"/>
    <col min="15367" max="15367" width="11.25" style="1015" customWidth="1"/>
    <col min="15368" max="15368" width="9.375" style="1015" customWidth="1"/>
    <col min="15369" max="15369" width="7.125" style="1015" customWidth="1"/>
    <col min="15370" max="15373" width="8" style="1015" customWidth="1"/>
    <col min="15374" max="15374" width="11.375" style="1015" customWidth="1"/>
    <col min="15375" max="15616" width="9" style="1015"/>
    <col min="15617" max="15617" width="8.25" style="1015" bestFit="1" customWidth="1"/>
    <col min="15618" max="15618" width="7.25" style="1015" customWidth="1"/>
    <col min="15619" max="15619" width="9.375" style="1015" customWidth="1"/>
    <col min="15620" max="15620" width="32.25" style="1015" customWidth="1"/>
    <col min="15621" max="15621" width="37.25" style="1015" customWidth="1"/>
    <col min="15622" max="15622" width="42.75" style="1015" customWidth="1"/>
    <col min="15623" max="15623" width="11.25" style="1015" customWidth="1"/>
    <col min="15624" max="15624" width="9.375" style="1015" customWidth="1"/>
    <col min="15625" max="15625" width="7.125" style="1015" customWidth="1"/>
    <col min="15626" max="15629" width="8" style="1015" customWidth="1"/>
    <col min="15630" max="15630" width="11.375" style="1015" customWidth="1"/>
    <col min="15631" max="15872" width="9" style="1015"/>
    <col min="15873" max="15873" width="8.25" style="1015" bestFit="1" customWidth="1"/>
    <col min="15874" max="15874" width="7.25" style="1015" customWidth="1"/>
    <col min="15875" max="15875" width="9.375" style="1015" customWidth="1"/>
    <col min="15876" max="15876" width="32.25" style="1015" customWidth="1"/>
    <col min="15877" max="15877" width="37.25" style="1015" customWidth="1"/>
    <col min="15878" max="15878" width="42.75" style="1015" customWidth="1"/>
    <col min="15879" max="15879" width="11.25" style="1015" customWidth="1"/>
    <col min="15880" max="15880" width="9.375" style="1015" customWidth="1"/>
    <col min="15881" max="15881" width="7.125" style="1015" customWidth="1"/>
    <col min="15882" max="15885" width="8" style="1015" customWidth="1"/>
    <col min="15886" max="15886" width="11.375" style="1015" customWidth="1"/>
    <col min="15887" max="16128" width="9" style="1015"/>
    <col min="16129" max="16129" width="8.25" style="1015" bestFit="1" customWidth="1"/>
    <col min="16130" max="16130" width="7.25" style="1015" customWidth="1"/>
    <col min="16131" max="16131" width="9.375" style="1015" customWidth="1"/>
    <col min="16132" max="16132" width="32.25" style="1015" customWidth="1"/>
    <col min="16133" max="16133" width="37.25" style="1015" customWidth="1"/>
    <col min="16134" max="16134" width="42.75" style="1015" customWidth="1"/>
    <col min="16135" max="16135" width="11.25" style="1015" customWidth="1"/>
    <col min="16136" max="16136" width="9.375" style="1015" customWidth="1"/>
    <col min="16137" max="16137" width="7.125" style="1015" customWidth="1"/>
    <col min="16138" max="16141" width="8" style="1015" customWidth="1"/>
    <col min="16142" max="16142" width="11.375" style="1015" customWidth="1"/>
    <col min="16143" max="16384" width="9" style="1015"/>
  </cols>
  <sheetData>
    <row r="1" spans="1:9" ht="15.75" customHeight="1">
      <c r="A1" s="1035" t="s">
        <v>332</v>
      </c>
      <c r="C1" s="1919"/>
      <c r="D1" s="1919"/>
    </row>
    <row r="2" spans="1:9" ht="15.75" customHeight="1">
      <c r="C2" s="1036" t="s">
        <v>347</v>
      </c>
      <c r="D2" s="1036"/>
      <c r="E2" s="1920" t="s">
        <v>346</v>
      </c>
      <c r="F2" s="1920"/>
      <c r="G2" s="1920"/>
      <c r="H2" s="1920"/>
      <c r="I2" s="1041"/>
    </row>
    <row r="4" spans="1:9" s="1040" customFormat="1" ht="28.5">
      <c r="A4" s="1006">
        <f>Today_Date</f>
        <v>42577</v>
      </c>
      <c r="B4" s="1038" t="s">
        <v>150</v>
      </c>
      <c r="C4" s="1039" t="s">
        <v>335</v>
      </c>
      <c r="D4" s="1039" t="s">
        <v>336</v>
      </c>
      <c r="E4" s="1039" t="s">
        <v>337</v>
      </c>
      <c r="F4" s="1038" t="s">
        <v>150</v>
      </c>
      <c r="G4" s="1039" t="s">
        <v>152</v>
      </c>
      <c r="H4" s="1038" t="s">
        <v>338</v>
      </c>
      <c r="I4" s="1038" t="s">
        <v>339</v>
      </c>
    </row>
    <row r="5" spans="1:9">
      <c r="B5" s="1189"/>
      <c r="C5" s="1183"/>
      <c r="D5" s="1183"/>
      <c r="E5" s="1184"/>
      <c r="F5" s="1185"/>
      <c r="G5" s="1184"/>
      <c r="H5" s="1186"/>
      <c r="I5" s="1187"/>
    </row>
    <row r="6" spans="1:9" ht="57.75" customHeight="1">
      <c r="B6" s="1207"/>
      <c r="C6" s="1208"/>
      <c r="D6" s="1234"/>
      <c r="E6" s="1209"/>
      <c r="F6" s="1235"/>
      <c r="G6" s="1234"/>
      <c r="H6" s="1208"/>
      <c r="I6" s="1210"/>
    </row>
  </sheetData>
  <mergeCells count="2">
    <mergeCell ref="C1:D1"/>
    <mergeCell ref="E2:H2"/>
  </mergeCells>
  <phoneticPr fontId="75"/>
  <conditionalFormatting sqref="B6">
    <cfRule type="iconSet" priority="5">
      <iconSet iconSet="3TrafficLights2" showValue="0" reverse="1">
        <cfvo type="percent" val="0"/>
        <cfvo type="num" val="15"/>
        <cfvo type="num" val="30"/>
      </iconSet>
    </cfRule>
  </conditionalFormatting>
  <conditionalFormatting sqref="B5">
    <cfRule type="iconSet" priority="7">
      <iconSet iconSet="3TrafficLights2" showValue="0" reverse="1">
        <cfvo type="percent" val="0"/>
        <cfvo type="num" val="15"/>
        <cfvo type="num" val="30"/>
      </iconSet>
    </cfRule>
  </conditionalFormatting>
  <conditionalFormatting sqref="B6">
    <cfRule type="iconSet" priority="4">
      <iconSet iconSet="3TrafficLights2" showValue="0" reverse="1">
        <cfvo type="percent" val="0"/>
        <cfvo type="num" val="15"/>
        <cfvo type="num" val="30"/>
      </iconSet>
    </cfRule>
  </conditionalFormatting>
  <conditionalFormatting sqref="B6">
    <cfRule type="iconSet" priority="6">
      <iconSet iconSet="3TrafficLights2" showValue="0" reverse="1">
        <cfvo type="percent" val="0"/>
        <cfvo type="num" val="15"/>
        <cfvo type="num" val="30"/>
      </iconSet>
    </cfRule>
  </conditionalFormatting>
  <conditionalFormatting sqref="B6">
    <cfRule type="iconSet" priority="3">
      <iconSet iconSet="3TrafficLights2" showValue="0" reverse="1">
        <cfvo type="percent" val="0"/>
        <cfvo type="num" val="15"/>
        <cfvo type="num" val="30"/>
      </iconSet>
    </cfRule>
  </conditionalFormatting>
  <conditionalFormatting sqref="B6">
    <cfRule type="iconSet" priority="2">
      <iconSet iconSet="3TrafficLights2" showValue="0" reverse="1">
        <cfvo type="percent" val="0"/>
        <cfvo type="num" val="15"/>
        <cfvo type="num" val="30"/>
      </iconSet>
    </cfRule>
  </conditionalFormatting>
  <conditionalFormatting sqref="B6">
    <cfRule type="iconSet" priority="1">
      <iconSet iconSet="3TrafficLights2" showValue="0" reverse="1">
        <cfvo type="percent" val="0"/>
        <cfvo type="num" val="15"/>
        <cfvo type="num" val="30"/>
      </iconSet>
    </cfRule>
  </conditionalFormatting>
  <hyperlinks>
    <hyperlink ref="A1" location="Taiwan!A1" display="Back"/>
  </hyperlinks>
  <printOptions horizontalCentered="1"/>
  <pageMargins left="0.25" right="0.25" top="1" bottom="1" header="0.5" footer="0.5"/>
  <pageSetup scale="80" orientation="landscape" horizontalDpi="200" verticalDpi="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DD061B2603F946BF1FE70BA410FBF5" ma:contentTypeVersion="0" ma:contentTypeDescription="Create a new document." ma:contentTypeScope="" ma:versionID="e201118088711453c4e108277fe9e87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5310D7-7A49-4E32-B4A6-829E1FF18D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1DC8EB39-0623-4D2D-A975-502EAA4595EA}">
  <ds:schemaRefs>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9FDAB9BC-B15C-41D4-B332-879929A761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13</vt:i4>
      </vt:variant>
    </vt:vector>
  </HeadingPairs>
  <TitlesOfParts>
    <vt:vector size="34" baseType="lpstr">
      <vt:lpstr>WW Weekly Sales Call SUMMARY</vt:lpstr>
      <vt:lpstr>Agenda</vt:lpstr>
      <vt:lpstr>Countdown Summary</vt:lpstr>
      <vt:lpstr>China</vt:lpstr>
      <vt:lpstr>China Actions </vt:lpstr>
      <vt:lpstr>China Closed Actions </vt:lpstr>
      <vt:lpstr>Taiwan</vt:lpstr>
      <vt:lpstr>Taiwan Actions </vt:lpstr>
      <vt:lpstr>Taiwan Closed Actions </vt:lpstr>
      <vt:lpstr>Europe</vt:lpstr>
      <vt:lpstr>Europe Actions </vt:lpstr>
      <vt:lpstr>Europe Closed Actions </vt:lpstr>
      <vt:lpstr>North America</vt:lpstr>
      <vt:lpstr>US Actions </vt:lpstr>
      <vt:lpstr>US Closed Actions </vt:lpstr>
      <vt:lpstr>Japan</vt:lpstr>
      <vt:lpstr>Japan Actions </vt:lpstr>
      <vt:lpstr>Japan Closed Actions </vt:lpstr>
      <vt:lpstr>Korea</vt:lpstr>
      <vt:lpstr>Korea Actions </vt:lpstr>
      <vt:lpstr>Korea Closed Actions </vt:lpstr>
      <vt:lpstr>'Countdown Summary'!Print_Area</vt:lpstr>
      <vt:lpstr>Europe!Print_Area</vt:lpstr>
      <vt:lpstr>Japan!Print_Area</vt:lpstr>
      <vt:lpstr>Korea!Print_Area</vt:lpstr>
      <vt:lpstr>'North America'!Print_Area</vt:lpstr>
      <vt:lpstr>Taiwan!Print_Area</vt:lpstr>
      <vt:lpstr>'Countdown Summary'!Print_Titles</vt:lpstr>
      <vt:lpstr>Europe!Print_Titles</vt:lpstr>
      <vt:lpstr>Japan!Print_Titles</vt:lpstr>
      <vt:lpstr>Korea!Print_Titles</vt:lpstr>
      <vt:lpstr>'North America'!Print_Titles</vt:lpstr>
      <vt:lpstr>Taiwan!Print_Titles</vt:lpstr>
      <vt:lpstr>Today_Date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Lee</dc:creator>
  <cp:lastModifiedBy>Li, Bs</cp:lastModifiedBy>
  <cp:lastPrinted>2015-02-10T20:39:44Z</cp:lastPrinted>
  <dcterms:created xsi:type="dcterms:W3CDTF">2008-06-03T05:33:04Z</dcterms:created>
  <dcterms:modified xsi:type="dcterms:W3CDTF">2016-07-27T23:10:36Z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WW Weekly Sales Call - Q216 ww02 - Consolidated_PRE CALL full version.xlsx</vt:lpwstr>
  </property>
</Properties>
</file>