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.li\titanic-scorecard\"/>
    </mc:Choice>
  </mc:AlternateContent>
  <xr:revisionPtr revIDLastSave="0" documentId="13_ncr:1_{25CEAD1D-9234-4D83-824E-DFBC1A24A3F0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corecard" sheetId="1" r:id="rId1"/>
    <sheet name="Deployment" sheetId="2" r:id="rId2"/>
    <sheet name="Scaling Calculation" sheetId="3" r:id="rId3"/>
    <sheet name="Submission" sheetId="4" r:id="rId4"/>
  </sheets>
  <definedNames>
    <definedName name="_xlnm._FilterDatabase" localSheetId="1" hidden="1">Deployment!$A$1:$Y$419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B8" i="3" l="1"/>
  <c r="B7" i="3"/>
  <c r="B5" i="3"/>
  <c r="B4" i="3"/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2" i="2"/>
  <c r="R3" i="2"/>
  <c r="Z3" i="2" s="1"/>
  <c r="AA3" i="2" s="1"/>
  <c r="R4" i="2"/>
  <c r="R5" i="2"/>
  <c r="R6" i="2"/>
  <c r="R7" i="2"/>
  <c r="Z7" i="2" s="1"/>
  <c r="AA7" i="2" s="1"/>
  <c r="R8" i="2"/>
  <c r="R9" i="2"/>
  <c r="R10" i="2"/>
  <c r="Z10" i="2" s="1"/>
  <c r="AA10" i="2" s="1"/>
  <c r="R11" i="2"/>
  <c r="Z11" i="2" s="1"/>
  <c r="AA11" i="2" s="1"/>
  <c r="R12" i="2"/>
  <c r="R13" i="2"/>
  <c r="R14" i="2"/>
  <c r="Z14" i="2" s="1"/>
  <c r="AA14" i="2" s="1"/>
  <c r="R15" i="2"/>
  <c r="Z15" i="2" s="1"/>
  <c r="AA15" i="2" s="1"/>
  <c r="R16" i="2"/>
  <c r="R17" i="2"/>
  <c r="R18" i="2"/>
  <c r="Z18" i="2" s="1"/>
  <c r="AA18" i="2" s="1"/>
  <c r="R19" i="2"/>
  <c r="Z19" i="2" s="1"/>
  <c r="AA19" i="2" s="1"/>
  <c r="R20" i="2"/>
  <c r="R21" i="2"/>
  <c r="R22" i="2"/>
  <c r="Z22" i="2" s="1"/>
  <c r="AA22" i="2" s="1"/>
  <c r="R23" i="2"/>
  <c r="Z23" i="2" s="1"/>
  <c r="AA23" i="2" s="1"/>
  <c r="R24" i="2"/>
  <c r="R25" i="2"/>
  <c r="R26" i="2"/>
  <c r="Z26" i="2" s="1"/>
  <c r="AA26" i="2" s="1"/>
  <c r="R27" i="2"/>
  <c r="Z27" i="2" s="1"/>
  <c r="AA27" i="2" s="1"/>
  <c r="R28" i="2"/>
  <c r="R29" i="2"/>
  <c r="R30" i="2"/>
  <c r="Z30" i="2" s="1"/>
  <c r="AA30" i="2" s="1"/>
  <c r="R31" i="2"/>
  <c r="Z31" i="2" s="1"/>
  <c r="AA31" i="2" s="1"/>
  <c r="R32" i="2"/>
  <c r="R33" i="2"/>
  <c r="R34" i="2"/>
  <c r="Z34" i="2" s="1"/>
  <c r="AA34" i="2" s="1"/>
  <c r="R35" i="2"/>
  <c r="Z35" i="2" s="1"/>
  <c r="AA35" i="2" s="1"/>
  <c r="R36" i="2"/>
  <c r="R37" i="2"/>
  <c r="R38" i="2"/>
  <c r="Z38" i="2" s="1"/>
  <c r="AA38" i="2" s="1"/>
  <c r="R39" i="2"/>
  <c r="Z39" i="2" s="1"/>
  <c r="AA39" i="2" s="1"/>
  <c r="R40" i="2"/>
  <c r="R41" i="2"/>
  <c r="R42" i="2"/>
  <c r="Z42" i="2" s="1"/>
  <c r="AA42" i="2" s="1"/>
  <c r="R43" i="2"/>
  <c r="Z43" i="2" s="1"/>
  <c r="AA43" i="2" s="1"/>
  <c r="R44" i="2"/>
  <c r="R45" i="2"/>
  <c r="R46" i="2"/>
  <c r="Z46" i="2" s="1"/>
  <c r="AA46" i="2" s="1"/>
  <c r="R47" i="2"/>
  <c r="Z47" i="2" s="1"/>
  <c r="AA47" i="2" s="1"/>
  <c r="R48" i="2"/>
  <c r="R49" i="2"/>
  <c r="R50" i="2"/>
  <c r="Z50" i="2" s="1"/>
  <c r="AA50" i="2" s="1"/>
  <c r="R51" i="2"/>
  <c r="Z51" i="2" s="1"/>
  <c r="AA51" i="2" s="1"/>
  <c r="R52" i="2"/>
  <c r="R53" i="2"/>
  <c r="R54" i="2"/>
  <c r="Z54" i="2" s="1"/>
  <c r="AA54" i="2" s="1"/>
  <c r="R55" i="2"/>
  <c r="Z55" i="2" s="1"/>
  <c r="AA55" i="2" s="1"/>
  <c r="R56" i="2"/>
  <c r="R57" i="2"/>
  <c r="R58" i="2"/>
  <c r="Z58" i="2" s="1"/>
  <c r="AA58" i="2" s="1"/>
  <c r="R59" i="2"/>
  <c r="Z59" i="2" s="1"/>
  <c r="AA59" i="2" s="1"/>
  <c r="R60" i="2"/>
  <c r="R61" i="2"/>
  <c r="R62" i="2"/>
  <c r="Z62" i="2" s="1"/>
  <c r="AA62" i="2" s="1"/>
  <c r="R63" i="2"/>
  <c r="Z63" i="2" s="1"/>
  <c r="AA63" i="2" s="1"/>
  <c r="R64" i="2"/>
  <c r="R65" i="2"/>
  <c r="R66" i="2"/>
  <c r="Z66" i="2" s="1"/>
  <c r="AA66" i="2" s="1"/>
  <c r="R67" i="2"/>
  <c r="Z67" i="2" s="1"/>
  <c r="AA67" i="2" s="1"/>
  <c r="R68" i="2"/>
  <c r="R69" i="2"/>
  <c r="R70" i="2"/>
  <c r="Z70" i="2" s="1"/>
  <c r="AA70" i="2" s="1"/>
  <c r="R71" i="2"/>
  <c r="Z71" i="2" s="1"/>
  <c r="AA71" i="2" s="1"/>
  <c r="R72" i="2"/>
  <c r="R73" i="2"/>
  <c r="R74" i="2"/>
  <c r="Z74" i="2" s="1"/>
  <c r="AA74" i="2" s="1"/>
  <c r="R75" i="2"/>
  <c r="Z75" i="2" s="1"/>
  <c r="AA75" i="2" s="1"/>
  <c r="R76" i="2"/>
  <c r="R77" i="2"/>
  <c r="R78" i="2"/>
  <c r="Z78" i="2" s="1"/>
  <c r="AA78" i="2" s="1"/>
  <c r="R79" i="2"/>
  <c r="Z79" i="2" s="1"/>
  <c r="AA79" i="2" s="1"/>
  <c r="R80" i="2"/>
  <c r="R81" i="2"/>
  <c r="R82" i="2"/>
  <c r="Z82" i="2" s="1"/>
  <c r="AA82" i="2" s="1"/>
  <c r="R83" i="2"/>
  <c r="Z83" i="2" s="1"/>
  <c r="AA83" i="2" s="1"/>
  <c r="R84" i="2"/>
  <c r="R85" i="2"/>
  <c r="R86" i="2"/>
  <c r="Z86" i="2" s="1"/>
  <c r="AA86" i="2" s="1"/>
  <c r="R87" i="2"/>
  <c r="Z87" i="2" s="1"/>
  <c r="AA87" i="2" s="1"/>
  <c r="R88" i="2"/>
  <c r="R89" i="2"/>
  <c r="R90" i="2"/>
  <c r="Z90" i="2" s="1"/>
  <c r="AA90" i="2" s="1"/>
  <c r="R91" i="2"/>
  <c r="Z91" i="2" s="1"/>
  <c r="AA91" i="2" s="1"/>
  <c r="R92" i="2"/>
  <c r="R93" i="2"/>
  <c r="R94" i="2"/>
  <c r="Z94" i="2" s="1"/>
  <c r="AA94" i="2" s="1"/>
  <c r="R95" i="2"/>
  <c r="Z95" i="2" s="1"/>
  <c r="AA95" i="2" s="1"/>
  <c r="R96" i="2"/>
  <c r="R97" i="2"/>
  <c r="R98" i="2"/>
  <c r="Z98" i="2" s="1"/>
  <c r="AA98" i="2" s="1"/>
  <c r="R99" i="2"/>
  <c r="Z99" i="2" s="1"/>
  <c r="AA99" i="2" s="1"/>
  <c r="R100" i="2"/>
  <c r="R101" i="2"/>
  <c r="R102" i="2"/>
  <c r="Z102" i="2" s="1"/>
  <c r="AA102" i="2" s="1"/>
  <c r="R103" i="2"/>
  <c r="Z103" i="2" s="1"/>
  <c r="AA103" i="2" s="1"/>
  <c r="R104" i="2"/>
  <c r="R105" i="2"/>
  <c r="R106" i="2"/>
  <c r="Z106" i="2" s="1"/>
  <c r="AA106" i="2" s="1"/>
  <c r="R107" i="2"/>
  <c r="Z107" i="2" s="1"/>
  <c r="AA107" i="2" s="1"/>
  <c r="R108" i="2"/>
  <c r="R109" i="2"/>
  <c r="R110" i="2"/>
  <c r="Z110" i="2" s="1"/>
  <c r="AA110" i="2" s="1"/>
  <c r="R111" i="2"/>
  <c r="Z111" i="2" s="1"/>
  <c r="AA111" i="2" s="1"/>
  <c r="R112" i="2"/>
  <c r="R113" i="2"/>
  <c r="R114" i="2"/>
  <c r="Z114" i="2" s="1"/>
  <c r="AA114" i="2" s="1"/>
  <c r="R115" i="2"/>
  <c r="Z115" i="2" s="1"/>
  <c r="AA115" i="2" s="1"/>
  <c r="R116" i="2"/>
  <c r="R117" i="2"/>
  <c r="R118" i="2"/>
  <c r="Z118" i="2" s="1"/>
  <c r="AA118" i="2" s="1"/>
  <c r="R119" i="2"/>
  <c r="Z119" i="2" s="1"/>
  <c r="AA119" i="2" s="1"/>
  <c r="R120" i="2"/>
  <c r="R121" i="2"/>
  <c r="R122" i="2"/>
  <c r="Z122" i="2" s="1"/>
  <c r="AA122" i="2" s="1"/>
  <c r="R123" i="2"/>
  <c r="Z123" i="2" s="1"/>
  <c r="AA123" i="2" s="1"/>
  <c r="R124" i="2"/>
  <c r="R125" i="2"/>
  <c r="R126" i="2"/>
  <c r="Z126" i="2" s="1"/>
  <c r="AA126" i="2" s="1"/>
  <c r="R127" i="2"/>
  <c r="Z127" i="2" s="1"/>
  <c r="AA127" i="2" s="1"/>
  <c r="R128" i="2"/>
  <c r="R129" i="2"/>
  <c r="R130" i="2"/>
  <c r="Z130" i="2" s="1"/>
  <c r="AA130" i="2" s="1"/>
  <c r="R131" i="2"/>
  <c r="Z131" i="2" s="1"/>
  <c r="AA131" i="2" s="1"/>
  <c r="R132" i="2"/>
  <c r="R133" i="2"/>
  <c r="R134" i="2"/>
  <c r="Z134" i="2" s="1"/>
  <c r="AA134" i="2" s="1"/>
  <c r="R135" i="2"/>
  <c r="Z135" i="2" s="1"/>
  <c r="AA135" i="2" s="1"/>
  <c r="R136" i="2"/>
  <c r="R137" i="2"/>
  <c r="R138" i="2"/>
  <c r="Z138" i="2" s="1"/>
  <c r="AA138" i="2" s="1"/>
  <c r="R139" i="2"/>
  <c r="Z139" i="2" s="1"/>
  <c r="AA139" i="2" s="1"/>
  <c r="R140" i="2"/>
  <c r="R141" i="2"/>
  <c r="R142" i="2"/>
  <c r="Z142" i="2" s="1"/>
  <c r="AA142" i="2" s="1"/>
  <c r="R143" i="2"/>
  <c r="Z143" i="2" s="1"/>
  <c r="AA143" i="2" s="1"/>
  <c r="R144" i="2"/>
  <c r="R145" i="2"/>
  <c r="R146" i="2"/>
  <c r="Z146" i="2" s="1"/>
  <c r="AA146" i="2" s="1"/>
  <c r="R147" i="2"/>
  <c r="Z147" i="2" s="1"/>
  <c r="AA147" i="2" s="1"/>
  <c r="R148" i="2"/>
  <c r="R149" i="2"/>
  <c r="R150" i="2"/>
  <c r="Z150" i="2" s="1"/>
  <c r="AA150" i="2" s="1"/>
  <c r="R151" i="2"/>
  <c r="Z151" i="2" s="1"/>
  <c r="AA151" i="2" s="1"/>
  <c r="R152" i="2"/>
  <c r="R153" i="2"/>
  <c r="R154" i="2"/>
  <c r="Z154" i="2" s="1"/>
  <c r="AA154" i="2" s="1"/>
  <c r="R155" i="2"/>
  <c r="Z155" i="2" s="1"/>
  <c r="AA155" i="2" s="1"/>
  <c r="R156" i="2"/>
  <c r="R157" i="2"/>
  <c r="R158" i="2"/>
  <c r="Z158" i="2" s="1"/>
  <c r="AA158" i="2" s="1"/>
  <c r="R159" i="2"/>
  <c r="Z159" i="2" s="1"/>
  <c r="AA159" i="2" s="1"/>
  <c r="R160" i="2"/>
  <c r="R161" i="2"/>
  <c r="R162" i="2"/>
  <c r="Z162" i="2" s="1"/>
  <c r="AA162" i="2" s="1"/>
  <c r="R163" i="2"/>
  <c r="Z163" i="2" s="1"/>
  <c r="AA163" i="2" s="1"/>
  <c r="R164" i="2"/>
  <c r="R165" i="2"/>
  <c r="R166" i="2"/>
  <c r="Z166" i="2" s="1"/>
  <c r="AA166" i="2" s="1"/>
  <c r="R167" i="2"/>
  <c r="Z167" i="2" s="1"/>
  <c r="AA167" i="2" s="1"/>
  <c r="R168" i="2"/>
  <c r="R169" i="2"/>
  <c r="Z169" i="2" s="1"/>
  <c r="AA169" i="2" s="1"/>
  <c r="R170" i="2"/>
  <c r="Z170" i="2" s="1"/>
  <c r="AA170" i="2" s="1"/>
  <c r="R171" i="2"/>
  <c r="Z171" i="2" s="1"/>
  <c r="AA171" i="2" s="1"/>
  <c r="R172" i="2"/>
  <c r="R173" i="2"/>
  <c r="Z173" i="2" s="1"/>
  <c r="AA173" i="2" s="1"/>
  <c r="R174" i="2"/>
  <c r="Z174" i="2" s="1"/>
  <c r="AA174" i="2" s="1"/>
  <c r="R175" i="2"/>
  <c r="Z175" i="2" s="1"/>
  <c r="AA175" i="2" s="1"/>
  <c r="R176" i="2"/>
  <c r="R177" i="2"/>
  <c r="Z177" i="2" s="1"/>
  <c r="AA177" i="2" s="1"/>
  <c r="R178" i="2"/>
  <c r="Z178" i="2" s="1"/>
  <c r="AA178" i="2" s="1"/>
  <c r="R179" i="2"/>
  <c r="Z179" i="2" s="1"/>
  <c r="AA179" i="2" s="1"/>
  <c r="R180" i="2"/>
  <c r="R181" i="2"/>
  <c r="Z181" i="2" s="1"/>
  <c r="AA181" i="2" s="1"/>
  <c r="R182" i="2"/>
  <c r="Z182" i="2" s="1"/>
  <c r="AA182" i="2" s="1"/>
  <c r="R183" i="2"/>
  <c r="Z183" i="2" s="1"/>
  <c r="AA183" i="2" s="1"/>
  <c r="R184" i="2"/>
  <c r="R185" i="2"/>
  <c r="Z185" i="2" s="1"/>
  <c r="AA185" i="2" s="1"/>
  <c r="R186" i="2"/>
  <c r="Z186" i="2" s="1"/>
  <c r="AA186" i="2" s="1"/>
  <c r="R187" i="2"/>
  <c r="Z187" i="2" s="1"/>
  <c r="AA187" i="2" s="1"/>
  <c r="R188" i="2"/>
  <c r="R189" i="2"/>
  <c r="Z189" i="2" s="1"/>
  <c r="AA189" i="2" s="1"/>
  <c r="R190" i="2"/>
  <c r="Z190" i="2" s="1"/>
  <c r="AA190" i="2" s="1"/>
  <c r="R191" i="2"/>
  <c r="Z191" i="2" s="1"/>
  <c r="AA191" i="2" s="1"/>
  <c r="R192" i="2"/>
  <c r="R193" i="2"/>
  <c r="Z193" i="2" s="1"/>
  <c r="AA193" i="2" s="1"/>
  <c r="R194" i="2"/>
  <c r="Z194" i="2" s="1"/>
  <c r="AA194" i="2" s="1"/>
  <c r="R195" i="2"/>
  <c r="Z195" i="2" s="1"/>
  <c r="AA195" i="2" s="1"/>
  <c r="R196" i="2"/>
  <c r="R197" i="2"/>
  <c r="Z197" i="2" s="1"/>
  <c r="AA197" i="2" s="1"/>
  <c r="R198" i="2"/>
  <c r="Z198" i="2" s="1"/>
  <c r="AA198" i="2" s="1"/>
  <c r="R199" i="2"/>
  <c r="Z199" i="2" s="1"/>
  <c r="AA199" i="2" s="1"/>
  <c r="R200" i="2"/>
  <c r="R201" i="2"/>
  <c r="Z201" i="2" s="1"/>
  <c r="AA201" i="2" s="1"/>
  <c r="R202" i="2"/>
  <c r="Z202" i="2" s="1"/>
  <c r="AA202" i="2" s="1"/>
  <c r="R203" i="2"/>
  <c r="Z203" i="2" s="1"/>
  <c r="AA203" i="2" s="1"/>
  <c r="R204" i="2"/>
  <c r="R205" i="2"/>
  <c r="Z205" i="2" s="1"/>
  <c r="AA205" i="2" s="1"/>
  <c r="R206" i="2"/>
  <c r="Z206" i="2" s="1"/>
  <c r="AA206" i="2" s="1"/>
  <c r="R207" i="2"/>
  <c r="Z207" i="2" s="1"/>
  <c r="AA207" i="2" s="1"/>
  <c r="R208" i="2"/>
  <c r="R209" i="2"/>
  <c r="Z209" i="2" s="1"/>
  <c r="AA209" i="2" s="1"/>
  <c r="R210" i="2"/>
  <c r="Z210" i="2" s="1"/>
  <c r="AA210" i="2" s="1"/>
  <c r="R211" i="2"/>
  <c r="Z211" i="2" s="1"/>
  <c r="AA211" i="2" s="1"/>
  <c r="R212" i="2"/>
  <c r="R213" i="2"/>
  <c r="Z213" i="2" s="1"/>
  <c r="AA213" i="2" s="1"/>
  <c r="R214" i="2"/>
  <c r="Z214" i="2" s="1"/>
  <c r="AA214" i="2" s="1"/>
  <c r="R215" i="2"/>
  <c r="Z215" i="2" s="1"/>
  <c r="AA215" i="2" s="1"/>
  <c r="R216" i="2"/>
  <c r="R217" i="2"/>
  <c r="Z217" i="2" s="1"/>
  <c r="AA217" i="2" s="1"/>
  <c r="R218" i="2"/>
  <c r="Z218" i="2" s="1"/>
  <c r="AA218" i="2" s="1"/>
  <c r="R219" i="2"/>
  <c r="Z219" i="2" s="1"/>
  <c r="AA219" i="2" s="1"/>
  <c r="R220" i="2"/>
  <c r="R221" i="2"/>
  <c r="Z221" i="2" s="1"/>
  <c r="AA221" i="2" s="1"/>
  <c r="R222" i="2"/>
  <c r="Z222" i="2" s="1"/>
  <c r="AA222" i="2" s="1"/>
  <c r="R223" i="2"/>
  <c r="Z223" i="2" s="1"/>
  <c r="AA223" i="2" s="1"/>
  <c r="R224" i="2"/>
  <c r="R225" i="2"/>
  <c r="Z225" i="2" s="1"/>
  <c r="AA225" i="2" s="1"/>
  <c r="R226" i="2"/>
  <c r="Z226" i="2" s="1"/>
  <c r="AA226" i="2" s="1"/>
  <c r="R227" i="2"/>
  <c r="Z227" i="2" s="1"/>
  <c r="AA227" i="2" s="1"/>
  <c r="R228" i="2"/>
  <c r="R229" i="2"/>
  <c r="Z229" i="2" s="1"/>
  <c r="AA229" i="2" s="1"/>
  <c r="R230" i="2"/>
  <c r="Z230" i="2" s="1"/>
  <c r="AA230" i="2" s="1"/>
  <c r="R231" i="2"/>
  <c r="Z231" i="2" s="1"/>
  <c r="AA231" i="2" s="1"/>
  <c r="R232" i="2"/>
  <c r="R233" i="2"/>
  <c r="Z233" i="2" s="1"/>
  <c r="AA233" i="2" s="1"/>
  <c r="R234" i="2"/>
  <c r="Z234" i="2" s="1"/>
  <c r="AA234" i="2" s="1"/>
  <c r="R235" i="2"/>
  <c r="Z235" i="2" s="1"/>
  <c r="AA235" i="2" s="1"/>
  <c r="R236" i="2"/>
  <c r="R237" i="2"/>
  <c r="Z237" i="2" s="1"/>
  <c r="AA237" i="2" s="1"/>
  <c r="R238" i="2"/>
  <c r="Z238" i="2" s="1"/>
  <c r="AA238" i="2" s="1"/>
  <c r="R239" i="2"/>
  <c r="Z239" i="2" s="1"/>
  <c r="AA239" i="2" s="1"/>
  <c r="R240" i="2"/>
  <c r="R241" i="2"/>
  <c r="Z241" i="2" s="1"/>
  <c r="AA241" i="2" s="1"/>
  <c r="R242" i="2"/>
  <c r="Z242" i="2" s="1"/>
  <c r="AA242" i="2" s="1"/>
  <c r="R243" i="2"/>
  <c r="Z243" i="2" s="1"/>
  <c r="AA243" i="2" s="1"/>
  <c r="R244" i="2"/>
  <c r="R245" i="2"/>
  <c r="Z245" i="2" s="1"/>
  <c r="AA245" i="2" s="1"/>
  <c r="R246" i="2"/>
  <c r="Z246" i="2" s="1"/>
  <c r="AA246" i="2" s="1"/>
  <c r="R247" i="2"/>
  <c r="Z247" i="2" s="1"/>
  <c r="AA247" i="2" s="1"/>
  <c r="R248" i="2"/>
  <c r="R249" i="2"/>
  <c r="Z249" i="2" s="1"/>
  <c r="AA249" i="2" s="1"/>
  <c r="R250" i="2"/>
  <c r="Z250" i="2" s="1"/>
  <c r="AA250" i="2" s="1"/>
  <c r="R251" i="2"/>
  <c r="Z251" i="2" s="1"/>
  <c r="AA251" i="2" s="1"/>
  <c r="R252" i="2"/>
  <c r="R253" i="2"/>
  <c r="Z253" i="2" s="1"/>
  <c r="AA253" i="2" s="1"/>
  <c r="R254" i="2"/>
  <c r="Z254" i="2" s="1"/>
  <c r="AA254" i="2" s="1"/>
  <c r="R255" i="2"/>
  <c r="Z255" i="2" s="1"/>
  <c r="AA255" i="2" s="1"/>
  <c r="R256" i="2"/>
  <c r="R257" i="2"/>
  <c r="Z257" i="2" s="1"/>
  <c r="AA257" i="2" s="1"/>
  <c r="R258" i="2"/>
  <c r="Z258" i="2" s="1"/>
  <c r="AA258" i="2" s="1"/>
  <c r="R259" i="2"/>
  <c r="Z259" i="2" s="1"/>
  <c r="AA259" i="2" s="1"/>
  <c r="R260" i="2"/>
  <c r="R261" i="2"/>
  <c r="Z261" i="2" s="1"/>
  <c r="AA261" i="2" s="1"/>
  <c r="R262" i="2"/>
  <c r="Z262" i="2" s="1"/>
  <c r="AA262" i="2" s="1"/>
  <c r="R263" i="2"/>
  <c r="Z263" i="2" s="1"/>
  <c r="AA263" i="2" s="1"/>
  <c r="R264" i="2"/>
  <c r="R265" i="2"/>
  <c r="Z265" i="2" s="1"/>
  <c r="AA265" i="2" s="1"/>
  <c r="R266" i="2"/>
  <c r="Z266" i="2" s="1"/>
  <c r="AA266" i="2" s="1"/>
  <c r="R267" i="2"/>
  <c r="Z267" i="2" s="1"/>
  <c r="AA267" i="2" s="1"/>
  <c r="R268" i="2"/>
  <c r="R269" i="2"/>
  <c r="Z269" i="2" s="1"/>
  <c r="AA269" i="2" s="1"/>
  <c r="R270" i="2"/>
  <c r="Z270" i="2" s="1"/>
  <c r="AA270" i="2" s="1"/>
  <c r="R271" i="2"/>
  <c r="Z271" i="2" s="1"/>
  <c r="AA271" i="2" s="1"/>
  <c r="R272" i="2"/>
  <c r="R273" i="2"/>
  <c r="Z273" i="2" s="1"/>
  <c r="AA273" i="2" s="1"/>
  <c r="R274" i="2"/>
  <c r="Z274" i="2" s="1"/>
  <c r="AA274" i="2" s="1"/>
  <c r="R275" i="2"/>
  <c r="Z275" i="2" s="1"/>
  <c r="AA275" i="2" s="1"/>
  <c r="R276" i="2"/>
  <c r="R277" i="2"/>
  <c r="Z277" i="2" s="1"/>
  <c r="AA277" i="2" s="1"/>
  <c r="R278" i="2"/>
  <c r="Z278" i="2" s="1"/>
  <c r="AA278" i="2" s="1"/>
  <c r="R279" i="2"/>
  <c r="Z279" i="2" s="1"/>
  <c r="AA279" i="2" s="1"/>
  <c r="R280" i="2"/>
  <c r="R281" i="2"/>
  <c r="Z281" i="2" s="1"/>
  <c r="AA281" i="2" s="1"/>
  <c r="R282" i="2"/>
  <c r="Z282" i="2" s="1"/>
  <c r="AA282" i="2" s="1"/>
  <c r="R283" i="2"/>
  <c r="Z283" i="2" s="1"/>
  <c r="AA283" i="2" s="1"/>
  <c r="R284" i="2"/>
  <c r="R285" i="2"/>
  <c r="Z285" i="2" s="1"/>
  <c r="AA285" i="2" s="1"/>
  <c r="R286" i="2"/>
  <c r="Z286" i="2" s="1"/>
  <c r="AA286" i="2" s="1"/>
  <c r="R287" i="2"/>
  <c r="Z287" i="2" s="1"/>
  <c r="AA287" i="2" s="1"/>
  <c r="R288" i="2"/>
  <c r="R289" i="2"/>
  <c r="Z289" i="2" s="1"/>
  <c r="AA289" i="2" s="1"/>
  <c r="R290" i="2"/>
  <c r="Z290" i="2" s="1"/>
  <c r="AA290" i="2" s="1"/>
  <c r="R291" i="2"/>
  <c r="Z291" i="2" s="1"/>
  <c r="AA291" i="2" s="1"/>
  <c r="R292" i="2"/>
  <c r="R293" i="2"/>
  <c r="Z293" i="2" s="1"/>
  <c r="AA293" i="2" s="1"/>
  <c r="R294" i="2"/>
  <c r="Z294" i="2" s="1"/>
  <c r="AA294" i="2" s="1"/>
  <c r="R295" i="2"/>
  <c r="Z295" i="2" s="1"/>
  <c r="AA295" i="2" s="1"/>
  <c r="R296" i="2"/>
  <c r="R297" i="2"/>
  <c r="Z297" i="2" s="1"/>
  <c r="AA297" i="2" s="1"/>
  <c r="R298" i="2"/>
  <c r="Z298" i="2" s="1"/>
  <c r="AA298" i="2" s="1"/>
  <c r="R299" i="2"/>
  <c r="Z299" i="2" s="1"/>
  <c r="AA299" i="2" s="1"/>
  <c r="R300" i="2"/>
  <c r="R301" i="2"/>
  <c r="Z301" i="2" s="1"/>
  <c r="AA301" i="2" s="1"/>
  <c r="R302" i="2"/>
  <c r="Z302" i="2" s="1"/>
  <c r="AA302" i="2" s="1"/>
  <c r="R303" i="2"/>
  <c r="Z303" i="2" s="1"/>
  <c r="AA303" i="2" s="1"/>
  <c r="R304" i="2"/>
  <c r="R305" i="2"/>
  <c r="Z305" i="2" s="1"/>
  <c r="AA305" i="2" s="1"/>
  <c r="R306" i="2"/>
  <c r="Z306" i="2" s="1"/>
  <c r="AA306" i="2" s="1"/>
  <c r="R307" i="2"/>
  <c r="Z307" i="2" s="1"/>
  <c r="AA307" i="2" s="1"/>
  <c r="R308" i="2"/>
  <c r="R309" i="2"/>
  <c r="Z309" i="2" s="1"/>
  <c r="AA309" i="2" s="1"/>
  <c r="R310" i="2"/>
  <c r="Z310" i="2" s="1"/>
  <c r="AA310" i="2" s="1"/>
  <c r="R311" i="2"/>
  <c r="Z311" i="2" s="1"/>
  <c r="AA311" i="2" s="1"/>
  <c r="R312" i="2"/>
  <c r="R313" i="2"/>
  <c r="Z313" i="2" s="1"/>
  <c r="AA313" i="2" s="1"/>
  <c r="R314" i="2"/>
  <c r="Z314" i="2" s="1"/>
  <c r="AA314" i="2" s="1"/>
  <c r="R315" i="2"/>
  <c r="Z315" i="2" s="1"/>
  <c r="AA315" i="2" s="1"/>
  <c r="R316" i="2"/>
  <c r="R317" i="2"/>
  <c r="Z317" i="2" s="1"/>
  <c r="AA317" i="2" s="1"/>
  <c r="R318" i="2"/>
  <c r="Z318" i="2" s="1"/>
  <c r="AA318" i="2" s="1"/>
  <c r="R319" i="2"/>
  <c r="Z319" i="2" s="1"/>
  <c r="AA319" i="2" s="1"/>
  <c r="R320" i="2"/>
  <c r="R321" i="2"/>
  <c r="Z321" i="2" s="1"/>
  <c r="AA321" i="2" s="1"/>
  <c r="R322" i="2"/>
  <c r="Z322" i="2" s="1"/>
  <c r="AA322" i="2" s="1"/>
  <c r="R323" i="2"/>
  <c r="Z323" i="2" s="1"/>
  <c r="AA323" i="2" s="1"/>
  <c r="R324" i="2"/>
  <c r="R325" i="2"/>
  <c r="Z325" i="2" s="1"/>
  <c r="AA325" i="2" s="1"/>
  <c r="R326" i="2"/>
  <c r="Z326" i="2" s="1"/>
  <c r="AA326" i="2" s="1"/>
  <c r="R327" i="2"/>
  <c r="Z327" i="2" s="1"/>
  <c r="AA327" i="2" s="1"/>
  <c r="R328" i="2"/>
  <c r="R329" i="2"/>
  <c r="Z329" i="2" s="1"/>
  <c r="AA329" i="2" s="1"/>
  <c r="R330" i="2"/>
  <c r="Z330" i="2" s="1"/>
  <c r="AA330" i="2" s="1"/>
  <c r="R331" i="2"/>
  <c r="Z331" i="2" s="1"/>
  <c r="AA331" i="2" s="1"/>
  <c r="R332" i="2"/>
  <c r="R333" i="2"/>
  <c r="Z333" i="2" s="1"/>
  <c r="AA333" i="2" s="1"/>
  <c r="R334" i="2"/>
  <c r="Z334" i="2" s="1"/>
  <c r="AA334" i="2" s="1"/>
  <c r="R335" i="2"/>
  <c r="Z335" i="2" s="1"/>
  <c r="AA335" i="2" s="1"/>
  <c r="R336" i="2"/>
  <c r="R337" i="2"/>
  <c r="Z337" i="2" s="1"/>
  <c r="AA337" i="2" s="1"/>
  <c r="R338" i="2"/>
  <c r="Z338" i="2" s="1"/>
  <c r="AA338" i="2" s="1"/>
  <c r="R339" i="2"/>
  <c r="Z339" i="2" s="1"/>
  <c r="AA339" i="2" s="1"/>
  <c r="R340" i="2"/>
  <c r="R341" i="2"/>
  <c r="Z341" i="2" s="1"/>
  <c r="AA341" i="2" s="1"/>
  <c r="R342" i="2"/>
  <c r="Z342" i="2" s="1"/>
  <c r="AA342" i="2" s="1"/>
  <c r="R343" i="2"/>
  <c r="Z343" i="2" s="1"/>
  <c r="AA343" i="2" s="1"/>
  <c r="R344" i="2"/>
  <c r="R345" i="2"/>
  <c r="Z345" i="2" s="1"/>
  <c r="AA345" i="2" s="1"/>
  <c r="R346" i="2"/>
  <c r="Z346" i="2" s="1"/>
  <c r="AA346" i="2" s="1"/>
  <c r="R347" i="2"/>
  <c r="Z347" i="2" s="1"/>
  <c r="AA347" i="2" s="1"/>
  <c r="R348" i="2"/>
  <c r="R349" i="2"/>
  <c r="Z349" i="2" s="1"/>
  <c r="AA349" i="2" s="1"/>
  <c r="R350" i="2"/>
  <c r="Z350" i="2" s="1"/>
  <c r="AA350" i="2" s="1"/>
  <c r="R351" i="2"/>
  <c r="Z351" i="2" s="1"/>
  <c r="AA351" i="2" s="1"/>
  <c r="R352" i="2"/>
  <c r="R353" i="2"/>
  <c r="Z353" i="2" s="1"/>
  <c r="AA353" i="2" s="1"/>
  <c r="R354" i="2"/>
  <c r="Z354" i="2" s="1"/>
  <c r="AA354" i="2" s="1"/>
  <c r="R355" i="2"/>
  <c r="Z355" i="2" s="1"/>
  <c r="AA355" i="2" s="1"/>
  <c r="R356" i="2"/>
  <c r="R357" i="2"/>
  <c r="Z357" i="2" s="1"/>
  <c r="AA357" i="2" s="1"/>
  <c r="R358" i="2"/>
  <c r="Z358" i="2" s="1"/>
  <c r="AA358" i="2" s="1"/>
  <c r="R359" i="2"/>
  <c r="Z359" i="2" s="1"/>
  <c r="AA359" i="2" s="1"/>
  <c r="R360" i="2"/>
  <c r="R361" i="2"/>
  <c r="Z361" i="2" s="1"/>
  <c r="AA361" i="2" s="1"/>
  <c r="R362" i="2"/>
  <c r="Z362" i="2" s="1"/>
  <c r="AA362" i="2" s="1"/>
  <c r="R363" i="2"/>
  <c r="Z363" i="2" s="1"/>
  <c r="AA363" i="2" s="1"/>
  <c r="R364" i="2"/>
  <c r="R365" i="2"/>
  <c r="Z365" i="2" s="1"/>
  <c r="AA365" i="2" s="1"/>
  <c r="R366" i="2"/>
  <c r="Z366" i="2" s="1"/>
  <c r="AA366" i="2" s="1"/>
  <c r="R367" i="2"/>
  <c r="Z367" i="2" s="1"/>
  <c r="AA367" i="2" s="1"/>
  <c r="R368" i="2"/>
  <c r="R369" i="2"/>
  <c r="Z369" i="2" s="1"/>
  <c r="AA369" i="2" s="1"/>
  <c r="R370" i="2"/>
  <c r="Z370" i="2" s="1"/>
  <c r="AA370" i="2" s="1"/>
  <c r="R371" i="2"/>
  <c r="Z371" i="2" s="1"/>
  <c r="AA371" i="2" s="1"/>
  <c r="R372" i="2"/>
  <c r="R373" i="2"/>
  <c r="Z373" i="2" s="1"/>
  <c r="AA373" i="2" s="1"/>
  <c r="R374" i="2"/>
  <c r="Z374" i="2" s="1"/>
  <c r="AA374" i="2" s="1"/>
  <c r="R375" i="2"/>
  <c r="Z375" i="2" s="1"/>
  <c r="AA375" i="2" s="1"/>
  <c r="R376" i="2"/>
  <c r="R377" i="2"/>
  <c r="Z377" i="2" s="1"/>
  <c r="AA377" i="2" s="1"/>
  <c r="R378" i="2"/>
  <c r="Z378" i="2" s="1"/>
  <c r="AA378" i="2" s="1"/>
  <c r="R379" i="2"/>
  <c r="Z379" i="2" s="1"/>
  <c r="AA379" i="2" s="1"/>
  <c r="R380" i="2"/>
  <c r="R381" i="2"/>
  <c r="Z381" i="2" s="1"/>
  <c r="AA381" i="2" s="1"/>
  <c r="R382" i="2"/>
  <c r="Z382" i="2" s="1"/>
  <c r="AA382" i="2" s="1"/>
  <c r="R383" i="2"/>
  <c r="Z383" i="2" s="1"/>
  <c r="AA383" i="2" s="1"/>
  <c r="R384" i="2"/>
  <c r="R385" i="2"/>
  <c r="Z385" i="2" s="1"/>
  <c r="AA385" i="2" s="1"/>
  <c r="R386" i="2"/>
  <c r="Z386" i="2" s="1"/>
  <c r="AA386" i="2" s="1"/>
  <c r="R387" i="2"/>
  <c r="Z387" i="2" s="1"/>
  <c r="AA387" i="2" s="1"/>
  <c r="R388" i="2"/>
  <c r="R389" i="2"/>
  <c r="Z389" i="2" s="1"/>
  <c r="AA389" i="2" s="1"/>
  <c r="R390" i="2"/>
  <c r="Z390" i="2" s="1"/>
  <c r="AA390" i="2" s="1"/>
  <c r="R391" i="2"/>
  <c r="Z391" i="2" s="1"/>
  <c r="AA391" i="2" s="1"/>
  <c r="R392" i="2"/>
  <c r="R393" i="2"/>
  <c r="Z393" i="2" s="1"/>
  <c r="AA393" i="2" s="1"/>
  <c r="R394" i="2"/>
  <c r="Z394" i="2" s="1"/>
  <c r="AA394" i="2" s="1"/>
  <c r="R395" i="2"/>
  <c r="Z395" i="2" s="1"/>
  <c r="AA395" i="2" s="1"/>
  <c r="R396" i="2"/>
  <c r="R397" i="2"/>
  <c r="Z397" i="2" s="1"/>
  <c r="AA397" i="2" s="1"/>
  <c r="R398" i="2"/>
  <c r="Z398" i="2" s="1"/>
  <c r="AA398" i="2" s="1"/>
  <c r="R399" i="2"/>
  <c r="Z399" i="2" s="1"/>
  <c r="AA399" i="2" s="1"/>
  <c r="R400" i="2"/>
  <c r="R401" i="2"/>
  <c r="Z401" i="2" s="1"/>
  <c r="AA401" i="2" s="1"/>
  <c r="R402" i="2"/>
  <c r="Z402" i="2" s="1"/>
  <c r="AA402" i="2" s="1"/>
  <c r="R403" i="2"/>
  <c r="Z403" i="2" s="1"/>
  <c r="AA403" i="2" s="1"/>
  <c r="R404" i="2"/>
  <c r="R405" i="2"/>
  <c r="Z405" i="2" s="1"/>
  <c r="AA405" i="2" s="1"/>
  <c r="R406" i="2"/>
  <c r="Z406" i="2" s="1"/>
  <c r="AA406" i="2" s="1"/>
  <c r="R407" i="2"/>
  <c r="Z407" i="2" s="1"/>
  <c r="AA407" i="2" s="1"/>
  <c r="R408" i="2"/>
  <c r="R409" i="2"/>
  <c r="Z409" i="2" s="1"/>
  <c r="AA409" i="2" s="1"/>
  <c r="R410" i="2"/>
  <c r="Z410" i="2" s="1"/>
  <c r="AA410" i="2" s="1"/>
  <c r="R411" i="2"/>
  <c r="Z411" i="2" s="1"/>
  <c r="AA411" i="2" s="1"/>
  <c r="R412" i="2"/>
  <c r="R413" i="2"/>
  <c r="Z413" i="2" s="1"/>
  <c r="AA413" i="2" s="1"/>
  <c r="R414" i="2"/>
  <c r="Z414" i="2" s="1"/>
  <c r="AA414" i="2" s="1"/>
  <c r="R415" i="2"/>
  <c r="Z415" i="2" s="1"/>
  <c r="AA415" i="2" s="1"/>
  <c r="R416" i="2"/>
  <c r="R417" i="2"/>
  <c r="Z417" i="2" s="1"/>
  <c r="AA417" i="2" s="1"/>
  <c r="R418" i="2"/>
  <c r="Z418" i="2" s="1"/>
  <c r="AA418" i="2" s="1"/>
  <c r="R419" i="2"/>
  <c r="Z419" i="2" s="1"/>
  <c r="AA419" i="2" s="1"/>
  <c r="R2" i="2"/>
  <c r="Z6" i="2" l="1"/>
  <c r="AA6" i="2" s="1"/>
  <c r="Z2" i="2"/>
  <c r="AA2" i="2" s="1"/>
  <c r="Z416" i="2"/>
  <c r="AA416" i="2" s="1"/>
  <c r="Z412" i="2"/>
  <c r="AA412" i="2" s="1"/>
  <c r="Z408" i="2"/>
  <c r="AA408" i="2" s="1"/>
  <c r="Z404" i="2"/>
  <c r="AA404" i="2" s="1"/>
  <c r="Z400" i="2"/>
  <c r="AA400" i="2" s="1"/>
  <c r="Z396" i="2"/>
  <c r="AA396" i="2" s="1"/>
  <c r="Z392" i="2"/>
  <c r="AA392" i="2" s="1"/>
  <c r="Z388" i="2"/>
  <c r="AA388" i="2" s="1"/>
  <c r="Z384" i="2"/>
  <c r="AA384" i="2" s="1"/>
  <c r="Z380" i="2"/>
  <c r="AA380" i="2" s="1"/>
  <c r="Z376" i="2"/>
  <c r="AA376" i="2" s="1"/>
  <c r="Z372" i="2"/>
  <c r="AA372" i="2" s="1"/>
  <c r="Z368" i="2"/>
  <c r="AA368" i="2" s="1"/>
  <c r="Z364" i="2"/>
  <c r="AA364" i="2" s="1"/>
  <c r="Z360" i="2"/>
  <c r="AA360" i="2" s="1"/>
  <c r="Z356" i="2"/>
  <c r="AA356" i="2" s="1"/>
  <c r="Z352" i="2"/>
  <c r="AA352" i="2" s="1"/>
  <c r="Z348" i="2"/>
  <c r="AA348" i="2" s="1"/>
  <c r="Z344" i="2"/>
  <c r="AA344" i="2" s="1"/>
  <c r="Z165" i="2"/>
  <c r="AA165" i="2" s="1"/>
  <c r="Z161" i="2"/>
  <c r="AA161" i="2" s="1"/>
  <c r="Z157" i="2"/>
  <c r="AA157" i="2" s="1"/>
  <c r="Z153" i="2"/>
  <c r="AA153" i="2" s="1"/>
  <c r="Z149" i="2"/>
  <c r="AA149" i="2" s="1"/>
  <c r="Z145" i="2"/>
  <c r="AA145" i="2" s="1"/>
  <c r="Z141" i="2"/>
  <c r="AA141" i="2" s="1"/>
  <c r="Z137" i="2"/>
  <c r="AA137" i="2" s="1"/>
  <c r="Z133" i="2"/>
  <c r="AA133" i="2" s="1"/>
  <c r="Z129" i="2"/>
  <c r="AA129" i="2" s="1"/>
  <c r="Z125" i="2"/>
  <c r="AA125" i="2" s="1"/>
  <c r="Z121" i="2"/>
  <c r="AA121" i="2" s="1"/>
  <c r="Z117" i="2"/>
  <c r="AA117" i="2" s="1"/>
  <c r="Z113" i="2"/>
  <c r="AA113" i="2" s="1"/>
  <c r="Z109" i="2"/>
  <c r="AA109" i="2" s="1"/>
  <c r="Z105" i="2"/>
  <c r="AA105" i="2" s="1"/>
  <c r="Z101" i="2"/>
  <c r="AA101" i="2" s="1"/>
  <c r="Z97" i="2"/>
  <c r="AA97" i="2" s="1"/>
  <c r="Z93" i="2"/>
  <c r="AA93" i="2" s="1"/>
  <c r="Z89" i="2"/>
  <c r="AA89" i="2" s="1"/>
  <c r="Z85" i="2"/>
  <c r="AA85" i="2" s="1"/>
  <c r="Z81" i="2"/>
  <c r="AA81" i="2" s="1"/>
  <c r="Z77" i="2"/>
  <c r="AA77" i="2" s="1"/>
  <c r="Z73" i="2"/>
  <c r="AA73" i="2" s="1"/>
  <c r="Z69" i="2"/>
  <c r="AA69" i="2" s="1"/>
  <c r="Z65" i="2"/>
  <c r="AA65" i="2" s="1"/>
  <c r="Z61" i="2"/>
  <c r="AA61" i="2" s="1"/>
  <c r="Z57" i="2"/>
  <c r="AA57" i="2" s="1"/>
  <c r="Z53" i="2"/>
  <c r="AA53" i="2" s="1"/>
  <c r="Z49" i="2"/>
  <c r="AA49" i="2" s="1"/>
  <c r="Z45" i="2"/>
  <c r="AA45" i="2" s="1"/>
  <c r="Z41" i="2"/>
  <c r="AA41" i="2" s="1"/>
  <c r="Z37" i="2"/>
  <c r="AA37" i="2" s="1"/>
  <c r="Z33" i="2"/>
  <c r="AA33" i="2" s="1"/>
  <c r="Z29" i="2"/>
  <c r="AA29" i="2" s="1"/>
  <c r="Z25" i="2"/>
  <c r="AA25" i="2" s="1"/>
  <c r="Z21" i="2"/>
  <c r="AA21" i="2" s="1"/>
  <c r="Z17" i="2"/>
  <c r="AA17" i="2" s="1"/>
  <c r="Z13" i="2"/>
  <c r="AA13" i="2" s="1"/>
  <c r="Z9" i="2"/>
  <c r="AA9" i="2" s="1"/>
  <c r="Z5" i="2"/>
  <c r="AA5" i="2" s="1"/>
  <c r="Z340" i="2"/>
  <c r="AA340" i="2" s="1"/>
  <c r="Z336" i="2"/>
  <c r="AA336" i="2" s="1"/>
  <c r="Z332" i="2"/>
  <c r="AA332" i="2" s="1"/>
  <c r="Z328" i="2"/>
  <c r="AA328" i="2" s="1"/>
  <c r="Z324" i="2"/>
  <c r="AA324" i="2" s="1"/>
  <c r="Z320" i="2"/>
  <c r="AA320" i="2" s="1"/>
  <c r="Z316" i="2"/>
  <c r="AA316" i="2" s="1"/>
  <c r="Z312" i="2"/>
  <c r="AA312" i="2" s="1"/>
  <c r="Z308" i="2"/>
  <c r="AA308" i="2" s="1"/>
  <c r="Z304" i="2"/>
  <c r="AA304" i="2" s="1"/>
  <c r="Z300" i="2"/>
  <c r="AA300" i="2" s="1"/>
  <c r="Z296" i="2"/>
  <c r="AA296" i="2" s="1"/>
  <c r="Z292" i="2"/>
  <c r="AA292" i="2" s="1"/>
  <c r="Z288" i="2"/>
  <c r="AA288" i="2" s="1"/>
  <c r="Z284" i="2"/>
  <c r="AA284" i="2" s="1"/>
  <c r="Z280" i="2"/>
  <c r="AA280" i="2" s="1"/>
  <c r="Z276" i="2"/>
  <c r="AA276" i="2" s="1"/>
  <c r="Z272" i="2"/>
  <c r="AA272" i="2" s="1"/>
  <c r="Z268" i="2"/>
  <c r="AA268" i="2" s="1"/>
  <c r="Z264" i="2"/>
  <c r="AA264" i="2" s="1"/>
  <c r="Z260" i="2"/>
  <c r="AA260" i="2" s="1"/>
  <c r="Z256" i="2"/>
  <c r="AA256" i="2" s="1"/>
  <c r="Z252" i="2"/>
  <c r="AA252" i="2" s="1"/>
  <c r="Z248" i="2"/>
  <c r="AA248" i="2" s="1"/>
  <c r="Z244" i="2"/>
  <c r="AA244" i="2" s="1"/>
  <c r="Z240" i="2"/>
  <c r="AA240" i="2" s="1"/>
  <c r="Z236" i="2"/>
  <c r="AA236" i="2" s="1"/>
  <c r="Z232" i="2"/>
  <c r="AA232" i="2" s="1"/>
  <c r="Z228" i="2"/>
  <c r="AA228" i="2" s="1"/>
  <c r="Z224" i="2"/>
  <c r="AA224" i="2" s="1"/>
  <c r="Z220" i="2"/>
  <c r="AA220" i="2" s="1"/>
  <c r="Z216" i="2"/>
  <c r="AA216" i="2" s="1"/>
  <c r="Z212" i="2"/>
  <c r="AA212" i="2" s="1"/>
  <c r="Z208" i="2"/>
  <c r="AA208" i="2" s="1"/>
  <c r="Z204" i="2"/>
  <c r="AA204" i="2" s="1"/>
  <c r="Z200" i="2"/>
  <c r="AA200" i="2" s="1"/>
  <c r="Z196" i="2"/>
  <c r="AA196" i="2" s="1"/>
  <c r="Z192" i="2"/>
  <c r="AA192" i="2" s="1"/>
  <c r="Z188" i="2"/>
  <c r="AA188" i="2" s="1"/>
  <c r="Z184" i="2"/>
  <c r="AA184" i="2" s="1"/>
  <c r="Z180" i="2"/>
  <c r="AA180" i="2" s="1"/>
  <c r="Z176" i="2"/>
  <c r="AA176" i="2" s="1"/>
  <c r="Z172" i="2"/>
  <c r="AA172" i="2" s="1"/>
  <c r="Z168" i="2"/>
  <c r="AA168" i="2" s="1"/>
  <c r="Z164" i="2"/>
  <c r="AA164" i="2" s="1"/>
  <c r="Z160" i="2"/>
  <c r="AA160" i="2" s="1"/>
  <c r="Z156" i="2"/>
  <c r="AA156" i="2" s="1"/>
  <c r="Z152" i="2"/>
  <c r="AA152" i="2" s="1"/>
  <c r="Z148" i="2"/>
  <c r="AA148" i="2" s="1"/>
  <c r="Z144" i="2"/>
  <c r="AA144" i="2" s="1"/>
  <c r="Z140" i="2"/>
  <c r="AA140" i="2" s="1"/>
  <c r="Z136" i="2"/>
  <c r="AA136" i="2" s="1"/>
  <c r="Z132" i="2"/>
  <c r="AA132" i="2" s="1"/>
  <c r="Z128" i="2"/>
  <c r="AA128" i="2" s="1"/>
  <c r="Z124" i="2"/>
  <c r="AA124" i="2" s="1"/>
  <c r="Z120" i="2"/>
  <c r="AA120" i="2" s="1"/>
  <c r="Z116" i="2"/>
  <c r="AA116" i="2" s="1"/>
  <c r="Z112" i="2"/>
  <c r="AA112" i="2" s="1"/>
  <c r="Z108" i="2"/>
  <c r="AA108" i="2" s="1"/>
  <c r="Z104" i="2"/>
  <c r="AA104" i="2" s="1"/>
  <c r="Z100" i="2"/>
  <c r="AA100" i="2" s="1"/>
  <c r="Z96" i="2"/>
  <c r="AA96" i="2" s="1"/>
  <c r="Z92" i="2"/>
  <c r="AA92" i="2" s="1"/>
  <c r="Z88" i="2"/>
  <c r="AA88" i="2" s="1"/>
  <c r="Z84" i="2"/>
  <c r="AA84" i="2" s="1"/>
  <c r="Z80" i="2"/>
  <c r="AA80" i="2" s="1"/>
  <c r="Z76" i="2"/>
  <c r="AA76" i="2" s="1"/>
  <c r="Z72" i="2"/>
  <c r="AA72" i="2" s="1"/>
  <c r="Z68" i="2"/>
  <c r="AA68" i="2" s="1"/>
  <c r="Z64" i="2"/>
  <c r="AA64" i="2" s="1"/>
  <c r="Z60" i="2"/>
  <c r="AA60" i="2" s="1"/>
  <c r="Z56" i="2"/>
  <c r="AA56" i="2" s="1"/>
  <c r="Z52" i="2"/>
  <c r="AA52" i="2" s="1"/>
  <c r="Z48" i="2"/>
  <c r="AA48" i="2" s="1"/>
  <c r="Z44" i="2"/>
  <c r="AA44" i="2" s="1"/>
  <c r="Z40" i="2"/>
  <c r="AA40" i="2" s="1"/>
  <c r="Z36" i="2"/>
  <c r="AA36" i="2" s="1"/>
  <c r="Z32" i="2"/>
  <c r="AA32" i="2" s="1"/>
  <c r="Z28" i="2"/>
  <c r="AA28" i="2" s="1"/>
  <c r="Z24" i="2"/>
  <c r="AA24" i="2" s="1"/>
  <c r="Z20" i="2"/>
  <c r="AA20" i="2" s="1"/>
  <c r="Z16" i="2"/>
  <c r="AA16" i="2" s="1"/>
  <c r="Z12" i="2"/>
  <c r="AA12" i="2" s="1"/>
  <c r="Z8" i="2"/>
  <c r="AA8" i="2" s="1"/>
  <c r="Z4" i="2"/>
  <c r="AA4" i="2" s="1"/>
</calcChain>
</file>

<file path=xl/sharedStrings.xml><?xml version="1.0" encoding="utf-8"?>
<sst xmlns="http://schemas.openxmlformats.org/spreadsheetml/2006/main" count="1685" uniqueCount="685">
  <si>
    <t>variable</t>
  </si>
  <si>
    <t>bin</t>
  </si>
  <si>
    <t>points</t>
  </si>
  <si>
    <t>basepoints</t>
  </si>
  <si>
    <t>Sex</t>
  </si>
  <si>
    <t>Title</t>
  </si>
  <si>
    <t>Parch</t>
  </si>
  <si>
    <t>Ticket_categorical</t>
  </si>
  <si>
    <t>Age_impute</t>
  </si>
  <si>
    <t>SibSp</t>
  </si>
  <si>
    <t>Ticket_numerical_impute</t>
  </si>
  <si>
    <t>[60.0,inf)</t>
  </si>
  <si>
    <t>female</t>
  </si>
  <si>
    <t>male</t>
  </si>
  <si>
    <t>Mrs</t>
  </si>
  <si>
    <t>[-inf,1.0)</t>
  </si>
  <si>
    <t>[1.0,2.0)</t>
  </si>
  <si>
    <t>[2.0,inf)</t>
  </si>
  <si>
    <t>[0.0,8.0)</t>
  </si>
  <si>
    <t>[8.0,24.0)</t>
  </si>
  <si>
    <t>[24.0,inf)</t>
  </si>
  <si>
    <t>[1.0,3.0)</t>
  </si>
  <si>
    <t>[3.0,inf)</t>
  </si>
  <si>
    <t>[10000.0,20000.0)</t>
  </si>
  <si>
    <t>[20000.0,270000.0)</t>
  </si>
  <si>
    <t>[270000.0,360000.0)</t>
  </si>
  <si>
    <t>[360000.0,inf)</t>
  </si>
  <si>
    <t>[0,60.0)</t>
  </si>
  <si>
    <t>Miss, Master</t>
  </si>
  <si>
    <t>Other, Mr</t>
  </si>
  <si>
    <t>Cabin_numerical</t>
  </si>
  <si>
    <t>SC, SWPP, FCC, SCAH, PP, PC</t>
  </si>
  <si>
    <t>PPP, SCPARIS, STONO, C, missing</t>
  </si>
  <si>
    <t>CA, WEP, LINE</t>
  </si>
  <si>
    <t>SOC, SOTONOQ, WC, A, SCA, FC, SCOW, FA, SOP, SOPP, SOTONO, SP, CASOTON, AS</t>
  </si>
  <si>
    <t>missing</t>
  </si>
  <si>
    <t>missing or [-inf,10000.0)</t>
  </si>
  <si>
    <t>PassengerId</t>
  </si>
  <si>
    <t>Pclass</t>
  </si>
  <si>
    <t>Name</t>
  </si>
  <si>
    <t>Age</t>
  </si>
  <si>
    <t>Ticket</t>
  </si>
  <si>
    <t>Fare</t>
  </si>
  <si>
    <t>Cabin</t>
  </si>
  <si>
    <t>Embarked</t>
  </si>
  <si>
    <t>Kelly, Mr. James</t>
  </si>
  <si>
    <t>Q</t>
  </si>
  <si>
    <t>Wilkes, Mrs. James (Ellen Needs)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</si>
  <si>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</si>
  <si>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</si>
  <si>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</si>
  <si>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</si>
  <si>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</si>
  <si>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</si>
  <si>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</si>
  <si>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</si>
  <si>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</si>
  <si>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</si>
  <si>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</si>
  <si>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</si>
  <si>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</si>
  <si>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</si>
  <si>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</si>
  <si>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</si>
  <si>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</si>
  <si>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</si>
  <si>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</si>
  <si>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</si>
  <si>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</si>
  <si>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</si>
  <si>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</si>
  <si>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</si>
  <si>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</si>
  <si>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</si>
  <si>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</si>
  <si>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</si>
  <si>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</si>
  <si>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</si>
  <si>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</si>
  <si>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</si>
  <si>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</si>
  <si>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</si>
  <si>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</si>
  <si>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</si>
  <si>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</si>
  <si>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</si>
  <si>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</si>
  <si>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</si>
  <si>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</si>
  <si>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</si>
  <si>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</si>
  <si>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</si>
  <si>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</si>
  <si>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</si>
  <si>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</si>
  <si>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</si>
  <si>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</si>
  <si>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</si>
  <si>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</si>
  <si>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</si>
  <si>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</si>
  <si>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</si>
  <si>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</si>
  <si>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</si>
  <si>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</si>
  <si>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</si>
  <si>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</si>
  <si>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</si>
  <si>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</si>
  <si>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</si>
  <si>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</si>
  <si>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</si>
  <si>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</si>
  <si>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</si>
  <si>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</si>
  <si>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</si>
  <si>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</si>
  <si>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</si>
  <si>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</si>
  <si>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</si>
  <si>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</si>
  <si>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</si>
  <si>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</si>
  <si>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</si>
  <si>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</si>
  <si>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</si>
  <si>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</si>
  <si>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</si>
  <si>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</si>
  <si>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</si>
  <si>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</si>
  <si>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</si>
  <si>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</si>
  <si>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</si>
  <si>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</si>
  <si>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</si>
  <si>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</si>
  <si>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</si>
  <si>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</si>
  <si>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</si>
  <si>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</si>
  <si>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</si>
  <si>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</si>
  <si>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</si>
  <si>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</si>
  <si>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</si>
  <si>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</si>
  <si>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</si>
  <si>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</si>
  <si>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</si>
  <si>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</si>
  <si>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</si>
  <si>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</si>
  <si>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</si>
  <si>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</si>
  <si>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</si>
  <si>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</si>
  <si>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</si>
  <si>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</si>
  <si>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</si>
  <si>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</si>
  <si>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</si>
  <si>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</si>
  <si>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</si>
  <si>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</si>
  <si>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</si>
  <si>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</si>
  <si>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</si>
  <si>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</si>
  <si>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</si>
  <si>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</si>
  <si>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</si>
  <si>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</si>
  <si>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</si>
  <si>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</si>
  <si>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</si>
  <si>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</si>
  <si>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</si>
  <si>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</si>
  <si>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</si>
  <si>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</si>
  <si>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</si>
  <si>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</si>
  <si>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</si>
  <si>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</si>
  <si>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</si>
  <si>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</si>
  <si>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</si>
  <si>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</si>
  <si>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</si>
  <si>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</si>
  <si>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</si>
  <si>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</si>
  <si>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</si>
  <si>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</si>
  <si>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</si>
  <si>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</si>
  <si>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</si>
  <si>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</si>
  <si>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</si>
  <si>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</si>
  <si>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</si>
  <si>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</si>
  <si>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</si>
  <si>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</si>
  <si>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</si>
  <si>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</si>
  <si>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</si>
  <si>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</si>
  <si>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</si>
  <si>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</si>
  <si>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</si>
  <si>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</si>
  <si>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</si>
  <si>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</si>
  <si>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</si>
  <si>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</si>
  <si>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</si>
  <si>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</si>
  <si>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</si>
  <si>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</si>
  <si>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</si>
  <si>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</si>
  <si>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</si>
  <si>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</si>
  <si>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</si>
  <si>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</si>
  <si>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</si>
  <si>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</si>
  <si>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</si>
  <si>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</si>
  <si>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</si>
  <si>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</si>
  <si>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</si>
  <si>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</si>
  <si>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</si>
  <si>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</si>
  <si>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</si>
  <si>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</si>
  <si>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</si>
  <si>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</si>
  <si>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</si>
  <si>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</si>
  <si>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</si>
  <si>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</si>
  <si>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</si>
  <si>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</si>
  <si>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</si>
  <si>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</si>
  <si>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</si>
  <si>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</si>
  <si>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</si>
  <si>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</si>
  <si>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</si>
  <si>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</si>
  <si>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</si>
  <si>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</si>
  <si>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</si>
  <si>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</si>
  <si>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</si>
  <si>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</si>
  <si>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</si>
  <si>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</si>
  <si>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</si>
  <si>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</si>
  <si>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</si>
  <si>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</si>
  <si>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</si>
  <si>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</si>
  <si>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</si>
  <si>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</si>
  <si>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</si>
  <si>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</si>
  <si>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</si>
  <si>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</si>
  <si>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</si>
  <si>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</si>
  <si>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</si>
  <si>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</si>
  <si>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</si>
  <si>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</si>
  <si>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</si>
  <si>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</si>
  <si>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</si>
  <si>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</si>
  <si>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</si>
  <si>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</si>
  <si>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</si>
  <si>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</si>
  <si>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</si>
  <si>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</si>
  <si>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</si>
  <si>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</si>
  <si>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</si>
  <si>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</si>
  <si>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</si>
  <si>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</si>
  <si>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</si>
  <si>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</si>
  <si>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</si>
  <si>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</si>
  <si>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</si>
  <si>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</si>
  <si>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</si>
  <si>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</si>
  <si>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</si>
  <si>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</si>
  <si>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</si>
  <si>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</si>
  <si>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</si>
  <si>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</si>
  <si>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</si>
  <si>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</si>
  <si>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</si>
  <si>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</si>
  <si>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</si>
  <si>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</si>
  <si>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</si>
  <si>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</si>
  <si>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</si>
  <si>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</si>
  <si>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</si>
  <si>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</si>
  <si>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</si>
  <si>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</si>
  <si>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</si>
  <si>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</si>
  <si>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</si>
  <si>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</si>
  <si>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</si>
  <si>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</si>
  <si>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</si>
  <si>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</si>
  <si>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</si>
  <si>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</si>
  <si>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</si>
  <si>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</si>
  <si>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</si>
  <si>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</si>
  <si>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</si>
  <si>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</si>
  <si>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</si>
  <si>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</si>
  <si>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</si>
  <si>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</si>
  <si>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</si>
  <si>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</si>
  <si>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</si>
  <si>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</si>
  <si>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</si>
  <si>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</si>
  <si>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</si>
  <si>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</si>
  <si>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</si>
  <si>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</si>
  <si>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</si>
  <si>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</si>
  <si>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</si>
  <si>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</si>
  <si>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</si>
  <si>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</si>
  <si>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</si>
  <si>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</si>
  <si>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</si>
  <si>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</si>
  <si>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</si>
  <si>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</si>
  <si>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</si>
  <si>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</si>
  <si>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</si>
  <si>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</si>
  <si>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</si>
  <si>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</si>
  <si>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</si>
  <si>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</si>
  <si>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</si>
  <si>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</si>
  <si>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</si>
  <si>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</si>
  <si>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</si>
  <si>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</si>
  <si>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</si>
  <si>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</si>
  <si>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</si>
  <si>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</si>
  <si>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</si>
  <si>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</si>
  <si>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</si>
  <si>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</si>
  <si>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</si>
  <si>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</si>
  <si>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</si>
  <si>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</si>
  <si>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</si>
  <si>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</si>
  <si>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</si>
  <si>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</si>
  <si>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</si>
  <si>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</si>
  <si>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</si>
  <si>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</si>
  <si>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</si>
  <si>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</si>
  <si>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</si>
  <si>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</si>
  <si>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</si>
  <si>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</si>
  <si>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</si>
  <si>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</si>
  <si>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</si>
  <si>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</si>
  <si>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</si>
  <si>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</si>
  <si>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</si>
  <si>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</si>
  <si>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</si>
  <si>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</si>
  <si>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</si>
  <si>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</si>
  <si>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</si>
  <si>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</si>
  <si>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</si>
  <si>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</si>
  <si>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</si>
  <si>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</si>
  <si>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</si>
  <si>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</si>
  <si>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</si>
  <si>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</si>
  <si>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</si>
  <si>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</si>
  <si>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</si>
  <si>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</si>
  <si>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</si>
  <si>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</si>
  <si>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</si>
  <si>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</si>
  <si>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</si>
  <si>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</si>
  <si>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</si>
  <si>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</si>
  <si>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</si>
  <si>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</si>
  <si>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</si>
  <si>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</si>
  <si>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</si>
  <si>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</si>
  <si>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</si>
  <si>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</si>
  <si>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</si>
  <si>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</si>
  <si>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</si>
  <si>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</si>
  <si>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</si>
  <si>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</si>
  <si>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</si>
  <si>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</si>
  <si>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</si>
  <si>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</si>
  <si>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</si>
  <si>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</si>
  <si>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</si>
  <si>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</si>
  <si>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</si>
  <si>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</si>
  <si>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</si>
  <si>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</si>
  <si>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</si>
  <si>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</si>
  <si>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</si>
  <si>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</si>
  <si>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</si>
  <si>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</si>
  <si>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</si>
  <si>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</si>
  <si>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</si>
  <si>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</si>
  <si>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</si>
  <si>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</si>
  <si>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</si>
  <si>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</si>
  <si>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</si>
  <si>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</si>
  <si>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</si>
  <si>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</si>
  <si>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</si>
  <si>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</si>
  <si>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</si>
  <si>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</si>
  <si>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</si>
  <si>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</si>
  <si>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</si>
  <si>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</si>
  <si>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</si>
  <si>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</si>
  <si>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</si>
  <si>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</si>
  <si>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</si>
  <si>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</si>
  <si>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</si>
  <si>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</si>
  <si>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</si>
  <si>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</si>
  <si>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</si>
  <si>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</si>
  <si>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</si>
  <si>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</si>
  <si>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</si>
  <si>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</si>
  <si>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</si>
  <si>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</si>
  <si>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</si>
  <si>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</si>
  <si>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</si>
  <si>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</si>
  <si>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</si>
  <si>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</si>
  <si>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</si>
  <si>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</si>
  <si>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</si>
  <si>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</si>
  <si>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</si>
  <si>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</si>
  <si>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</si>
  <si>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</si>
  <si>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</si>
  <si>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</si>
  <si>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</si>
  <si>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</si>
  <si>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</si>
  <si>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</si>
  <si>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</si>
  <si>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</si>
  <si>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</si>
  <si>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</si>
  <si>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</si>
  <si>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</si>
  <si>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</si>
  <si>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</si>
  <si>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</si>
  <si>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</si>
  <si>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</si>
  <si>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</si>
  <si>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</si>
  <si>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</si>
  <si>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</si>
  <si>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</si>
  <si>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</si>
  <si>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</si>
  <si>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</si>
  <si>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</si>
  <si>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</si>
  <si>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</si>
  <si>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</si>
  <si>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</si>
  <si>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</si>
  <si>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</si>
  <si>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</si>
  <si>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</si>
  <si>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</si>
  <si>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</si>
  <si>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</si>
  <si>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</si>
  <si>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</si>
  <si>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</si>
  <si>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</si>
  <si>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</si>
  <si>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</si>
  <si>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</si>
  <si>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</si>
  <si>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</si>
  <si>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</si>
  <si>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</si>
  <si>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</si>
  <si>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</si>
  <si>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</si>
  <si>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</si>
  <si>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</si>
  <si>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</si>
  <si>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</si>
  <si>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</si>
  <si>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</si>
  <si>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</si>
  <si>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</si>
  <si>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</si>
  <si>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</si>
  <si>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</si>
  <si>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</si>
  <si>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</si>
  <si>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</si>
  <si>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</si>
  <si>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</si>
  <si>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</si>
  <si>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</si>
  <si>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</si>
  <si>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</si>
  <si>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</si>
  <si>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</si>
  <si>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</si>
  <si>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</si>
  <si>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</si>
  <si>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</si>
  <si>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</si>
  <si>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</si>
  <si>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</si>
  <si>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</si>
  <si>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</si>
  <si>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</si>
  <si>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</si>
  <si>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</si>
  <si>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</si>
  <si>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</si>
  <si>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</si>
  <si>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</si>
  <si>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</si>
  <si>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</si>
  <si>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</si>
  <si>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</si>
  <si>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</si>
  <si>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</si>
  <si>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</si>
  <si>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</si>
  <si>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</si>
  <si>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</si>
  <si>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</si>
  <si>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</si>
  <si>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</si>
  <si>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title_score</t>
  </si>
  <si>
    <t>sex_score</t>
  </si>
  <si>
    <t>parch_score</t>
  </si>
  <si>
    <t>sibsp_score</t>
  </si>
  <si>
    <t>age_score</t>
  </si>
  <si>
    <t>PC</t>
  </si>
  <si>
    <t>PP</t>
  </si>
  <si>
    <t>CA</t>
  </si>
  <si>
    <t>SC</t>
  </si>
  <si>
    <t>LP</t>
  </si>
  <si>
    <t>B57</t>
  </si>
  <si>
    <t>C23</t>
  </si>
  <si>
    <t>C55</t>
  </si>
  <si>
    <t>B58</t>
  </si>
  <si>
    <t>C62</t>
  </si>
  <si>
    <t>C22</t>
  </si>
  <si>
    <t>B51</t>
  </si>
  <si>
    <t>D10</t>
  </si>
  <si>
    <t>E39</t>
  </si>
  <si>
    <t>B52</t>
  </si>
  <si>
    <t>cabin_score</t>
  </si>
  <si>
    <t>A</t>
  </si>
  <si>
    <t>SCPARIS</t>
  </si>
  <si>
    <t>SCAH</t>
  </si>
  <si>
    <t>SOTONOQ</t>
  </si>
  <si>
    <t>SCA</t>
  </si>
  <si>
    <t>SOTONO</t>
  </si>
  <si>
    <t>AQ</t>
  </si>
  <si>
    <t>SCParis</t>
  </si>
  <si>
    <t>WEP</t>
  </si>
  <si>
    <t>STONO</t>
  </si>
  <si>
    <t>WC</t>
  </si>
  <si>
    <t>FCC</t>
  </si>
  <si>
    <t>FC</t>
  </si>
  <si>
    <t>STONOQ</t>
  </si>
  <si>
    <t>SOPP</t>
  </si>
  <si>
    <t>SOC</t>
  </si>
  <si>
    <t>ticket_cat_score</t>
  </si>
  <si>
    <t>ticket_num_score</t>
  </si>
  <si>
    <t>Total Score</t>
  </si>
  <si>
    <t>Column1</t>
  </si>
  <si>
    <t>Column2</t>
  </si>
  <si>
    <t>Column3</t>
  </si>
  <si>
    <t>Column4</t>
  </si>
  <si>
    <t>Column5</t>
  </si>
  <si>
    <t>Column6</t>
  </si>
  <si>
    <t>Target Score</t>
  </si>
  <si>
    <t>Bad</t>
  </si>
  <si>
    <t>Good</t>
  </si>
  <si>
    <t>Odds Top</t>
  </si>
  <si>
    <t>PD Top</t>
  </si>
  <si>
    <t>PDO</t>
  </si>
  <si>
    <t>Factor</t>
  </si>
  <si>
    <t>OFFSET</t>
  </si>
  <si>
    <t>PD</t>
  </si>
  <si>
    <t>Prediction</t>
  </si>
  <si>
    <t xml:space="preserve">
PassengerId</t>
  </si>
  <si>
    <t xml:space="preserve">
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</si>
</sst>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9307E-D078-42F7-977D-FB66F8FE4D2E}" name="Table1" displayName="Table1" ref="A1:C29" totalsRowShown="0" headerRowDxfId="10" headerRowBorderDxfId="9" tableBorderDxfId="8" totalsRowBorderDxfId="7">
  <autoFilter ref="A1:C29" xr:uid="{5AEA302D-4E68-401D-84D0-4764A04538D4}"/>
  <tableColumns count="3">
    <tableColumn id="1" xr3:uid="{AA7EE511-3353-4F9A-9414-B094043F0437}" name="variable" dataDxfId="6"/>
    <tableColumn id="2" xr3:uid="{ACAE430F-1D68-438B-8479-36E0D2413987}" name="bin" dataDxfId="5"/>
    <tableColumn id="3" xr3:uid="{CD422060-50AE-45EE-9706-C747338A0E6E}" name="points" dataDxfId="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CF2A5F-38CF-46DA-BE89-2E3DD6521D6D}" name="Table2" displayName="Table2" ref="A1:AB419" totalsRowShown="0">
  <autoFilter ref="A1:AB419" xr:uid="{970853CC-D85D-4A42-8234-276C9D781A39}"/>
  <tableColumns count="28">
    <tableColumn id="1" xr3:uid="{1BF1438B-AA5B-4E50-8152-DF75DBFE2DD2}" name="PassengerId"/>
    <tableColumn id="2" xr3:uid="{6BA5837D-5C2C-47D7-8832-C64252ADFC7D}" name="Pclass"/>
    <tableColumn id="3" xr3:uid="{F64452BE-B6FA-4EB0-8E15-633DCA0F760D}" name="Name"/>
    <tableColumn id="4" xr3:uid="{FB66F60A-5729-48DA-8B96-0B4E950BD6A3}" name="Sex"/>
    <tableColumn id="5" xr3:uid="{7D59FA55-78F5-4551-8BA0-B34A6878F67A}" name="Age"/>
    <tableColumn id="6" xr3:uid="{C4BFA4D9-3B04-4A63-B554-114DAB84440D}" name="SibSp"/>
    <tableColumn id="7" xr3:uid="{302D3ABF-F03B-4E9F-9F8C-BC6A3B9EDD2A}" name="Parch"/>
    <tableColumn id="8" xr3:uid="{665B69FC-F5E7-484B-8E34-0E94C87F6C8D}" name="Ticket"/>
    <tableColumn id="9" xr3:uid="{CC62E7B6-DF6B-4236-ACAB-4C85DCD4E300}" name="Column1"/>
    <tableColumn id="10" xr3:uid="{36902A34-5EA2-4DF0-A8A7-9D8CCDA85E72}" name="Column2">
      <calculatedColumnFormula>RIGHT(H2,SUM(LEN(H2) - LEN(SUBSTITUTE(H2, {"0","1","2","3","4","5","6","7","8","9"},""))))</calculatedColumnFormula>
    </tableColumn>
    <tableColumn id="11" xr3:uid="{500F9695-4F76-49A7-A5E2-D6E347FD473D}" name="Column3"/>
    <tableColumn id="12" xr3:uid="{41FEBE2F-E73D-4897-849D-E53165A73197}" name="Fare"/>
    <tableColumn id="13" xr3:uid="{7D956B52-64BE-4966-A128-1B7A40BD3609}" name="Cabin"/>
    <tableColumn id="14" xr3:uid="{84AF7EBC-893A-4A32-9F8A-5E45B8FAE0AF}" name="Column4">
      <calculatedColumnFormula>LEFT(M2,1)</calculatedColumnFormula>
    </tableColumn>
    <tableColumn id="15" xr3:uid="{1BA37B04-33FB-4EEE-ABAF-C825F72905DA}" name="Column5" dataDxfId="3">
      <calculatedColumnFormula>IF(LEFT(M2,4)="",MID(M2,2,3), MID(M2,2,4))</calculatedColumnFormula>
    </tableColumn>
    <tableColumn id="16" xr3:uid="{CB6301B0-23C7-4E50-9EDF-8C7FB5A8CC9E}" name="Column6" dataDxfId="2"/>
    <tableColumn id="17" xr3:uid="{49B89238-FB8F-4D69-83E9-F445FA2033ED}" name="Embarked"/>
    <tableColumn id="18" xr3:uid="{B1950382-81D0-4E77-8493-CDCD7E8113A5}" name="title_score">
      <calculatedColumnFormula>IF(ISNUMBER(SEARCH("Mrs", C2)),90,IF(ISNUMBER(SEARCH("Miss", C2)),60,IF(ISNUMBER(SEARCH("Master", C2)),60,IF(ISNUMBER(SEARCH("Mrs", C2)),-56,-56))))</calculatedColumnFormula>
    </tableColumn>
    <tableColumn id="19" xr3:uid="{51398FA8-0FA0-467B-9BCE-13A52AF2E48D}" name="sex_score">
      <calculatedColumnFormula>IF(D2="male", -24, 38)</calculatedColumnFormula>
    </tableColumn>
    <tableColumn id="20" xr3:uid="{A9C899D0-89FD-4C2B-9A25-57294190B32E}" name="age_score">
      <calculatedColumnFormula>IF(E2="",-15,IF(E2&lt;8,46,IF(E2&lt;24,-5,3)))</calculatedColumnFormula>
    </tableColumn>
    <tableColumn id="21" xr3:uid="{97C6E790-44E4-44BA-B5E3-E998D0F662F6}" name="sibsp_score">
      <calculatedColumnFormula>IF(F2&lt;1, 6, IF(F2&lt;3,21,-45))</calculatedColumnFormula>
    </tableColumn>
    <tableColumn id="22" xr3:uid="{3644695A-951F-40F3-BAC5-BE67318165F0}" name="parch_score">
      <calculatedColumnFormula>IF(F2&lt;1, 6, IF(F2&lt;2,-22,-10))</calculatedColumnFormula>
    </tableColumn>
    <tableColumn id="23" xr3:uid="{B07AC1DE-701D-42E1-92C5-A68790272EC3}" name="cabin_score">
      <calculatedColumnFormula>IF(P2="",-15, IF(P2 &lt; 60, 53, 37))</calculatedColumnFormula>
    </tableColumn>
    <tableColumn id="24" xr3:uid="{06288070-49CA-48CF-B247-13602FE06F02}" name="ticket_cat_score">
      <calculatedColumnFormula>IF(OR(I2="SC",I2="SWPP",I2="FCC",I2="SCAH",I2="PP",I2="PC"),51,IF(OR(I2="PPP",I2="SCPARIS",I2="STONO",I2="C",I2=""),1,IF(OR(I2="CA",I2="WEP",I2="LINE"),-9,-81)))</calculatedColumnFormula>
    </tableColumn>
    <tableColumn id="25" xr3:uid="{E5C34874-3679-4483-8DBC-053E5C1425E8}" name="ticket_num_score">
      <calculatedColumnFormula>IF(K2="",-17, IF(K2&lt;10000,-17, IF(K2&lt;20000,62, IF(K2&lt;270000,20, IF(K2&lt;360000,-59, -26)))))</calculatedColumnFormula>
    </tableColumn>
    <tableColumn id="26" xr3:uid="{DDC354CE-4D2D-4718-808A-A659CBE7D6DA}" name="Total Score">
      <calculatedColumnFormula>356+SUM(R2:Y2)</calculatedColumnFormula>
    </tableColumn>
    <tableColumn id="27" xr3:uid="{0821A2E2-510F-471E-9498-3D4E930E8808}" name="PD" dataDxfId="1">
      <calculatedColumnFormula xml:space="preserve"> 1/(1+EXP(-(600-Z2)/387.6036))</calculatedColumnFormula>
    </tableColumn>
    <tableColumn id="28" xr3:uid="{EF467A15-EB57-42B9-9D09-D3707C936424}" name="Prediction" dataDxfId="0">
      <calculatedColumnFormula>IF(AA2&gt;0.58,0,1)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29"/>
  <sheetViews>
    <sheetView tabSelected="1" workbookViewId="0"/>
  </sheetViews>
  <sheetFormatPr defaultRowHeight="15" x14ac:dyDescent="0.25"/>
  <cols>
    <col min="1" max="1" width="24" bestFit="1" customWidth="1"/>
    <col min="2" max="2" width="112.140625" bestFit="1" customWidth="1"/>
  </cols>
  <sheetData>
    <row r="1" spans="1:3" x14ac:dyDescent="0.25">
      <c r="A1" s="4" t="s">
        <v>0</v>
      </c>
      <c r="B1" s="5" t="s">
        <v>1</v>
      </c>
      <c r="C1" s="6" t="s">
        <v>2</v>
      </c>
    </row>
    <row r="2" spans="1:3" x14ac:dyDescent="0.25">
      <c r="A2" s="2" t="s">
        <v>3</v>
      </c>
      <c r="B2" s="1"/>
      <c r="C2" s="3">
        <v>356</v>
      </c>
    </row>
    <row r="3" spans="1:3" x14ac:dyDescent="0.25">
      <c r="A3" s="2" t="s">
        <v>30</v>
      </c>
      <c r="B3" s="1" t="s">
        <v>35</v>
      </c>
      <c r="C3" s="3">
        <v>-15</v>
      </c>
    </row>
    <row r="4" spans="1:3" x14ac:dyDescent="0.25">
      <c r="A4" s="2" t="s">
        <v>30</v>
      </c>
      <c r="B4" s="1" t="s">
        <v>27</v>
      </c>
      <c r="C4" s="3">
        <v>53</v>
      </c>
    </row>
    <row r="5" spans="1:3" x14ac:dyDescent="0.25">
      <c r="A5" s="2" t="s">
        <v>30</v>
      </c>
      <c r="B5" s="1" t="s">
        <v>11</v>
      </c>
      <c r="C5" s="3">
        <v>37</v>
      </c>
    </row>
    <row r="6" spans="1:3" x14ac:dyDescent="0.25">
      <c r="A6" s="2" t="s">
        <v>4</v>
      </c>
      <c r="B6" s="1" t="s">
        <v>12</v>
      </c>
      <c r="C6" s="3">
        <v>38</v>
      </c>
    </row>
    <row r="7" spans="1:3" x14ac:dyDescent="0.25">
      <c r="A7" s="2" t="s">
        <v>4</v>
      </c>
      <c r="B7" s="1" t="s">
        <v>13</v>
      </c>
      <c r="C7" s="3">
        <v>-24</v>
      </c>
    </row>
    <row r="8" spans="1:3" x14ac:dyDescent="0.25">
      <c r="A8" s="2" t="s">
        <v>5</v>
      </c>
      <c r="B8" s="1" t="s">
        <v>14</v>
      </c>
      <c r="C8" s="3">
        <v>90</v>
      </c>
    </row>
    <row r="9" spans="1:3" x14ac:dyDescent="0.25">
      <c r="A9" s="2" t="s">
        <v>5</v>
      </c>
      <c r="B9" s="1" t="s">
        <v>28</v>
      </c>
      <c r="C9" s="3">
        <v>60</v>
      </c>
    </row>
    <row r="10" spans="1:3" x14ac:dyDescent="0.25">
      <c r="A10" s="2" t="s">
        <v>5</v>
      </c>
      <c r="B10" s="1" t="s">
        <v>29</v>
      </c>
      <c r="C10" s="3">
        <v>-56</v>
      </c>
    </row>
    <row r="11" spans="1:3" x14ac:dyDescent="0.25">
      <c r="A11" s="2" t="s">
        <v>6</v>
      </c>
      <c r="B11" s="1" t="s">
        <v>15</v>
      </c>
      <c r="C11" s="3">
        <v>6</v>
      </c>
    </row>
    <row r="12" spans="1:3" x14ac:dyDescent="0.25">
      <c r="A12" s="2" t="s">
        <v>6</v>
      </c>
      <c r="B12" s="1" t="s">
        <v>16</v>
      </c>
      <c r="C12" s="3">
        <v>-22</v>
      </c>
    </row>
    <row r="13" spans="1:3" x14ac:dyDescent="0.25">
      <c r="A13" s="2" t="s">
        <v>6</v>
      </c>
      <c r="B13" s="1" t="s">
        <v>17</v>
      </c>
      <c r="C13" s="3">
        <v>-10</v>
      </c>
    </row>
    <row r="14" spans="1:3" x14ac:dyDescent="0.25">
      <c r="A14" s="2" t="s">
        <v>7</v>
      </c>
      <c r="B14" s="1" t="s">
        <v>31</v>
      </c>
      <c r="C14" s="3">
        <v>51</v>
      </c>
    </row>
    <row r="15" spans="1:3" x14ac:dyDescent="0.25">
      <c r="A15" s="2" t="s">
        <v>7</v>
      </c>
      <c r="B15" s="1" t="s">
        <v>32</v>
      </c>
      <c r="C15" s="3">
        <v>1</v>
      </c>
    </row>
    <row r="16" spans="1:3" x14ac:dyDescent="0.25">
      <c r="A16" s="2" t="s">
        <v>7</v>
      </c>
      <c r="B16" s="1" t="s">
        <v>33</v>
      </c>
      <c r="C16" s="3">
        <v>-9</v>
      </c>
    </row>
    <row r="17" spans="1:3" x14ac:dyDescent="0.25">
      <c r="A17" s="2" t="s">
        <v>7</v>
      </c>
      <c r="B17" s="1" t="s">
        <v>34</v>
      </c>
      <c r="C17" s="3">
        <v>-81</v>
      </c>
    </row>
    <row r="18" spans="1:3" x14ac:dyDescent="0.25">
      <c r="A18" s="2" t="s">
        <v>8</v>
      </c>
      <c r="B18" s="1" t="s">
        <v>35</v>
      </c>
      <c r="C18" s="3">
        <v>-15</v>
      </c>
    </row>
    <row r="19" spans="1:3" x14ac:dyDescent="0.25">
      <c r="A19" s="2" t="s">
        <v>8</v>
      </c>
      <c r="B19" s="1" t="s">
        <v>18</v>
      </c>
      <c r="C19" s="3">
        <v>46</v>
      </c>
    </row>
    <row r="20" spans="1:3" x14ac:dyDescent="0.25">
      <c r="A20" s="2" t="s">
        <v>8</v>
      </c>
      <c r="B20" s="1" t="s">
        <v>19</v>
      </c>
      <c r="C20" s="3">
        <v>-5</v>
      </c>
    </row>
    <row r="21" spans="1:3" x14ac:dyDescent="0.25">
      <c r="A21" s="2" t="s">
        <v>8</v>
      </c>
      <c r="B21" s="1" t="s">
        <v>20</v>
      </c>
      <c r="C21" s="3">
        <v>3</v>
      </c>
    </row>
    <row r="22" spans="1:3" x14ac:dyDescent="0.25">
      <c r="A22" s="2" t="s">
        <v>9</v>
      </c>
      <c r="B22" s="1" t="s">
        <v>15</v>
      </c>
      <c r="C22" s="3">
        <v>-6</v>
      </c>
    </row>
    <row r="23" spans="1:3" x14ac:dyDescent="0.25">
      <c r="A23" s="2" t="s">
        <v>9</v>
      </c>
      <c r="B23" s="1" t="s">
        <v>21</v>
      </c>
      <c r="C23" s="3">
        <v>21</v>
      </c>
    </row>
    <row r="24" spans="1:3" x14ac:dyDescent="0.25">
      <c r="A24" s="2" t="s">
        <v>9</v>
      </c>
      <c r="B24" s="1" t="s">
        <v>22</v>
      </c>
      <c r="C24" s="3">
        <v>-45</v>
      </c>
    </row>
    <row r="25" spans="1:3" x14ac:dyDescent="0.25">
      <c r="A25" s="2" t="s">
        <v>10</v>
      </c>
      <c r="B25" s="1" t="s">
        <v>36</v>
      </c>
      <c r="C25" s="3">
        <v>-17</v>
      </c>
    </row>
    <row r="26" spans="1:3" x14ac:dyDescent="0.25">
      <c r="A26" s="2" t="s">
        <v>10</v>
      </c>
      <c r="B26" s="1" t="s">
        <v>23</v>
      </c>
      <c r="C26" s="3">
        <v>62</v>
      </c>
    </row>
    <row r="27" spans="1:3" x14ac:dyDescent="0.25">
      <c r="A27" s="2" t="s">
        <v>10</v>
      </c>
      <c r="B27" s="1" t="s">
        <v>24</v>
      </c>
      <c r="C27" s="3">
        <v>20</v>
      </c>
    </row>
    <row r="28" spans="1:3" x14ac:dyDescent="0.25">
      <c r="A28" s="2" t="s">
        <v>10</v>
      </c>
      <c r="B28" s="1" t="s">
        <v>25</v>
      </c>
      <c r="C28" s="3">
        <v>-59</v>
      </c>
    </row>
    <row r="29" spans="1:3" x14ac:dyDescent="0.25">
      <c r="A29" s="7" t="s">
        <v>10</v>
      </c>
      <c r="B29" s="8" t="s">
        <v>26</v>
      </c>
      <c r="C29" s="9">
        <v>-26</v>
      </c>
    </row>
  </sheetData>
  <pageMargins left="0.7" right="0.7" top="0.75" bottom="0.75" header="0.3" footer="0.3"/>
  <pageSetup paperSize="9" scale="9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6691-52C5-4B2B-A9BD-F561F6BC1EAF}">
  <sheetPr codeName="Sheet2"/>
  <dimension ref="A1:AB419"/>
  <sheetViews>
    <sheetView topLeftCell="A393" workbookViewId="0">
      <selection activeCell="AB2" sqref="AB2:AB419"/>
    </sheetView>
  </sheetViews>
  <sheetFormatPr defaultRowHeight="15" outlineLevelCol="1" x14ac:dyDescent="0.25"/>
  <cols>
    <col min="1" max="1" width="13.85546875" customWidth="1"/>
    <col min="3" max="3" width="38.28515625" customWidth="1"/>
    <col min="8" max="8" width="19.85546875" bestFit="1" customWidth="1"/>
    <col min="9" max="11" width="19.85546875" hidden="1" customWidth="1" outlineLevel="1"/>
    <col min="12" max="12" width="9" bestFit="1" customWidth="1" collapsed="1"/>
    <col min="14" max="14" width="0" hidden="1" customWidth="1" outlineLevel="1"/>
    <col min="15" max="15" width="0" style="10" hidden="1" customWidth="1" outlineLevel="1"/>
    <col min="16" max="16" width="10.28515625" style="10" hidden="1" customWidth="1" outlineLevel="1"/>
    <col min="17" max="17" width="12" customWidth="1" collapsed="1"/>
    <col min="18" max="18" width="10.42578125" hidden="1" customWidth="1" outlineLevel="1"/>
    <col min="19" max="20" width="9.140625" hidden="1" customWidth="1" outlineLevel="1"/>
    <col min="21" max="22" width="11.5703125" hidden="1" customWidth="1" outlineLevel="1"/>
    <col min="23" max="23" width="11.42578125" hidden="1" customWidth="1" outlineLevel="1"/>
    <col min="24" max="24" width="15.42578125" hidden="1" customWidth="1" outlineLevel="1"/>
    <col min="25" max="25" width="16.85546875" hidden="1" customWidth="1" outlineLevel="1"/>
    <col min="26" max="26" width="12.85546875" customWidth="1" collapsed="1"/>
  </cols>
  <sheetData>
    <row r="1" spans="1:28" x14ac:dyDescent="0.25">
      <c r="A1" t="s">
        <v>37</v>
      </c>
      <c r="B1" t="s">
        <v>38</v>
      </c>
      <c r="C1" t="s">
        <v>39</v>
      </c>
      <c r="D1" t="s">
        <v>4</v>
      </c>
      <c r="E1" t="s">
        <v>40</v>
      </c>
      <c r="F1" t="s">
        <v>9</v>
      </c>
      <c r="G1" t="s">
        <v>6</v>
      </c>
      <c r="H1" t="s">
        <v>41</v>
      </c>
      <c r="I1" t="s">
        <v>667</v>
      </c>
      <c r="J1" t="s">
        <v>668</v>
      </c>
      <c r="K1" t="s">
        <v>669</v>
      </c>
      <c r="L1" t="s">
        <v>42</v>
      </c>
      <c r="M1" t="s">
        <v>43</v>
      </c>
      <c r="N1" t="s">
        <v>670</v>
      </c>
      <c r="O1" s="10" t="s">
        <v>671</v>
      </c>
      <c r="P1" s="10" t="s">
        <v>672</v>
      </c>
      <c r="Q1" t="s">
        <v>44</v>
      </c>
      <c r="R1" t="s">
        <v>627</v>
      </c>
      <c r="S1" t="s">
        <v>628</v>
      </c>
      <c r="T1" t="s">
        <v>631</v>
      </c>
      <c r="U1" t="s">
        <v>630</v>
      </c>
      <c r="V1" t="s">
        <v>629</v>
      </c>
      <c r="W1" t="s">
        <v>647</v>
      </c>
      <c r="X1" t="s">
        <v>664</v>
      </c>
      <c r="Y1" t="s">
        <v>665</v>
      </c>
      <c r="Z1" t="s">
        <v>666</v>
      </c>
      <c r="AA1" t="s">
        <v>681</v>
      </c>
      <c r="AB1" t="s">
        <v>682</v>
      </c>
    </row>
    <row r="2" spans="1:28" x14ac:dyDescent="0.25">
      <c r="A2">
        <v>892</v>
      </c>
      <c r="B2">
        <v>3</v>
      </c>
      <c r="C2" t="s">
        <v>45</v>
      </c>
      <c r="D2" t="s">
        <v>13</v>
      </c>
      <c r="E2">
        <v>34.5</v>
      </c>
      <c r="F2">
        <v>0</v>
      </c>
      <c r="G2">
        <v>0</v>
      </c>
      <c r="H2">
        <v>330911</v>
      </c>
      <c r="J2" t="str">
        <f>RIGHT(H2,SUM(LEN(H2) - LEN(SUBSTITUTE(H2, {"0","1","2","3","4","5","6","7","8","9"},""))))</f>
        <v>330911</v>
      </c>
      <c r="K2">
        <v>330911</v>
      </c>
      <c r="L2">
        <v>7.8292000000000002</v>
      </c>
      <c r="N2" t="str">
        <f>LEFT(M2,1)</f>
        <v/>
      </c>
      <c r="O2" s="10" t="str">
        <f>IF(LEFT(M2,4)="",MID(M2,2,3), MID(M2,2,4))</f>
        <v/>
      </c>
      <c r="Q2" t="s">
        <v>46</v>
      </c>
      <c r="R2">
        <f t="shared" ref="R2:R65" si="0">IF(ISNUMBER(SEARCH("Mrs", C2)),90,IF(ISNUMBER(SEARCH("Miss", C2)),60,IF(ISNUMBER(SEARCH("Master", C2)),60,IF(ISNUMBER(SEARCH("Mrs", C2)),-56,-56))))</f>
        <v>-56</v>
      </c>
      <c r="S2">
        <f t="shared" ref="S2:S65" si="1">IF(D2="male", -24, 38)</f>
        <v>-24</v>
      </c>
      <c r="T2">
        <f t="shared" ref="T2:T65" si="2">IF(E2="",-15,IF(E2&lt;8,46,IF(E2&lt;24,-5,3)))</f>
        <v>3</v>
      </c>
      <c r="U2">
        <f t="shared" ref="U2:U65" si="3">IF(F2&lt;1, 6, IF(F2&lt;3,21,-45))</f>
        <v>6</v>
      </c>
      <c r="V2">
        <f t="shared" ref="V2:V65" si="4">IF(F2&lt;1, 6, IF(F2&lt;2,-22,-10))</f>
        <v>6</v>
      </c>
      <c r="W2">
        <f>IF(P2="",-15, IF(P2 &lt; 60, 53, 37))</f>
        <v>-15</v>
      </c>
      <c r="X2">
        <f>IF(OR(I2="SC",I2="SWPP",I2="FCC",I2="SCAH",I2="PP",I2="PC"),51,IF(OR(I2="PPP",I2="SCPARIS",I2="STONO",I2="C",I2=""),1,IF(OR(I2="CA",I2="WEP",I2="LINE"),-9,-81)))</f>
        <v>1</v>
      </c>
      <c r="Y2">
        <f>IF(K2="",-17, IF(K2&lt;10000,-17, IF(K2&lt;20000,62, IF(K2&lt;270000,20, IF(K2&lt;360000,-59, -26)))))</f>
        <v>-59</v>
      </c>
      <c r="Z2">
        <f>356+SUM(R2:Y2)</f>
        <v>218</v>
      </c>
      <c r="AA2">
        <f t="shared" ref="AA2:AA65" si="5" xml:space="preserve"> 1/(1+EXP(-(600-Z2)/387.6036))</f>
        <v>0.72820667553691076</v>
      </c>
      <c r="AB2">
        <f t="shared" ref="AB2:AB65" si="6">IF(AA2&gt;0.58,0,1)</f>
        <v>0</v>
      </c>
    </row>
    <row r="3" spans="1:28" x14ac:dyDescent="0.25">
      <c r="A3">
        <v>893</v>
      </c>
      <c r="B3">
        <v>3</v>
      </c>
      <c r="C3" t="s">
        <v>47</v>
      </c>
      <c r="D3" t="s">
        <v>12</v>
      </c>
      <c r="E3">
        <v>47</v>
      </c>
      <c r="F3">
        <v>1</v>
      </c>
      <c r="G3">
        <v>0</v>
      </c>
      <c r="H3">
        <v>363272</v>
      </c>
      <c r="J3" t="str">
        <f>RIGHT(H3,SUM(LEN(H3) - LEN(SUBSTITUTE(H3, {"0","1","2","3","4","5","6","7","8","9"},""))))</f>
        <v>363272</v>
      </c>
      <c r="K3">
        <v>363272</v>
      </c>
      <c r="L3">
        <v>7</v>
      </c>
      <c r="N3" t="str">
        <f t="shared" ref="N3:N66" si="7">LEFT(M3,1)</f>
        <v/>
      </c>
      <c r="O3" s="10" t="str">
        <f t="shared" ref="O3:O66" si="8">IF(LEFT(M3,4)="",MID(M3,2,3), MID(M3,2,4))</f>
        <v/>
      </c>
      <c r="Q3" t="s">
        <v>48</v>
      </c>
      <c r="R3">
        <f t="shared" si="0"/>
        <v>90</v>
      </c>
      <c r="S3">
        <f t="shared" si="1"/>
        <v>38</v>
      </c>
      <c r="T3">
        <f t="shared" si="2"/>
        <v>3</v>
      </c>
      <c r="U3">
        <f t="shared" si="3"/>
        <v>21</v>
      </c>
      <c r="V3">
        <f t="shared" si="4"/>
        <v>-22</v>
      </c>
      <c r="W3">
        <f t="shared" ref="W3:W66" si="9">IF(P3="",-15, IF(P3 &lt; 60, 53, 37))</f>
        <v>-15</v>
      </c>
      <c r="X3">
        <f t="shared" ref="X3:X66" si="10">IF(OR(I3="SC",I3="SWPP",I3="FCC",I3="SCAH",I3="PP",I3="PC"),51,IF(OR(I3="PPP",I3="SCPARIS",I3="STONO",I3="C",I3=""),1,IF(OR(I3="CA",I3="WEP",I3="LINE"),-9,-81)))</f>
        <v>1</v>
      </c>
      <c r="Y3">
        <f t="shared" ref="Y3:Y66" si="11">IF(K3="",-17, IF(K3&lt;10000,-17, IF(K3&lt;20000,62, IF(K3&lt;270000,20, IF(K3&lt;360000,-59, -26)))))</f>
        <v>-26</v>
      </c>
      <c r="Z3">
        <f t="shared" ref="Z3:Z66" si="12">356+SUM(R3:Y3)</f>
        <v>446</v>
      </c>
      <c r="AA3">
        <f t="shared" si="5"/>
        <v>0.59804194019187273</v>
      </c>
      <c r="AB3">
        <f t="shared" si="6"/>
        <v>0</v>
      </c>
    </row>
    <row r="4" spans="1:28" x14ac:dyDescent="0.25">
      <c r="A4">
        <v>894</v>
      </c>
      <c r="B4">
        <v>2</v>
      </c>
      <c r="C4" t="s">
        <v>49</v>
      </c>
      <c r="D4" t="s">
        <v>13</v>
      </c>
      <c r="E4">
        <v>62</v>
      </c>
      <c r="F4">
        <v>0</v>
      </c>
      <c r="G4">
        <v>0</v>
      </c>
      <c r="H4">
        <v>240276</v>
      </c>
      <c r="J4" t="str">
        <f>RIGHT(H4,SUM(LEN(H4) - LEN(SUBSTITUTE(H4, {"0","1","2","3","4","5","6","7","8","9"},""))))</f>
        <v>240276</v>
      </c>
      <c r="K4">
        <v>240276</v>
      </c>
      <c r="L4">
        <v>9.6875</v>
      </c>
      <c r="N4" t="str">
        <f t="shared" si="7"/>
        <v/>
      </c>
      <c r="O4" s="10" t="str">
        <f t="shared" si="8"/>
        <v/>
      </c>
      <c r="Q4" t="s">
        <v>46</v>
      </c>
      <c r="R4">
        <f t="shared" si="0"/>
        <v>-56</v>
      </c>
      <c r="S4">
        <f t="shared" si="1"/>
        <v>-24</v>
      </c>
      <c r="T4">
        <f t="shared" si="2"/>
        <v>3</v>
      </c>
      <c r="U4">
        <f t="shared" si="3"/>
        <v>6</v>
      </c>
      <c r="V4">
        <f t="shared" si="4"/>
        <v>6</v>
      </c>
      <c r="W4">
        <f t="shared" si="9"/>
        <v>-15</v>
      </c>
      <c r="X4">
        <f t="shared" si="10"/>
        <v>1</v>
      </c>
      <c r="Y4">
        <f t="shared" si="11"/>
        <v>20</v>
      </c>
      <c r="Z4">
        <f t="shared" si="12"/>
        <v>297</v>
      </c>
      <c r="AA4">
        <f t="shared" si="5"/>
        <v>0.68605209175575976</v>
      </c>
      <c r="AB4">
        <f t="shared" si="6"/>
        <v>0</v>
      </c>
    </row>
    <row r="5" spans="1:28" x14ac:dyDescent="0.25">
      <c r="A5">
        <v>895</v>
      </c>
      <c r="B5">
        <v>3</v>
      </c>
      <c r="C5" t="s">
        <v>50</v>
      </c>
      <c r="D5" t="s">
        <v>13</v>
      </c>
      <c r="E5">
        <v>27</v>
      </c>
      <c r="F5">
        <v>0</v>
      </c>
      <c r="G5">
        <v>0</v>
      </c>
      <c r="H5">
        <v>315154</v>
      </c>
      <c r="J5" t="str">
        <f>RIGHT(H5,SUM(LEN(H5) - LEN(SUBSTITUTE(H5, {"0","1","2","3","4","5","6","7","8","9"},""))))</f>
        <v>315154</v>
      </c>
      <c r="K5">
        <v>315154</v>
      </c>
      <c r="L5">
        <v>8.6624999999999996</v>
      </c>
      <c r="N5" t="str">
        <f t="shared" si="7"/>
        <v/>
      </c>
      <c r="O5" s="10" t="str">
        <f t="shared" si="8"/>
        <v/>
      </c>
      <c r="Q5" t="s">
        <v>48</v>
      </c>
      <c r="R5">
        <f t="shared" si="0"/>
        <v>-56</v>
      </c>
      <c r="S5">
        <f t="shared" si="1"/>
        <v>-24</v>
      </c>
      <c r="T5">
        <f t="shared" si="2"/>
        <v>3</v>
      </c>
      <c r="U5">
        <f t="shared" si="3"/>
        <v>6</v>
      </c>
      <c r="V5">
        <f t="shared" si="4"/>
        <v>6</v>
      </c>
      <c r="W5">
        <f t="shared" si="9"/>
        <v>-15</v>
      </c>
      <c r="X5">
        <f t="shared" si="10"/>
        <v>1</v>
      </c>
      <c r="Y5">
        <f t="shared" si="11"/>
        <v>-59</v>
      </c>
      <c r="Z5">
        <f t="shared" si="12"/>
        <v>218</v>
      </c>
      <c r="AA5">
        <f t="shared" si="5"/>
        <v>0.72820667553691076</v>
      </c>
      <c r="AB5">
        <f t="shared" si="6"/>
        <v>0</v>
      </c>
    </row>
    <row r="6" spans="1:28" x14ac:dyDescent="0.25">
      <c r="A6">
        <v>896</v>
      </c>
      <c r="B6">
        <v>3</v>
      </c>
      <c r="C6" t="s">
        <v>51</v>
      </c>
      <c r="D6" t="s">
        <v>12</v>
      </c>
      <c r="E6">
        <v>22</v>
      </c>
      <c r="F6">
        <v>1</v>
      </c>
      <c r="G6">
        <v>1</v>
      </c>
      <c r="H6">
        <v>3101298</v>
      </c>
      <c r="J6" t="str">
        <f>RIGHT(H6,SUM(LEN(H6) - LEN(SUBSTITUTE(H6, {"0","1","2","3","4","5","6","7","8","9"},""))))</f>
        <v>3101298</v>
      </c>
      <c r="K6">
        <v>3101298</v>
      </c>
      <c r="L6">
        <v>12.2875</v>
      </c>
      <c r="N6" t="str">
        <f t="shared" si="7"/>
        <v/>
      </c>
      <c r="O6" s="10" t="str">
        <f t="shared" si="8"/>
        <v/>
      </c>
      <c r="Q6" t="s">
        <v>48</v>
      </c>
      <c r="R6">
        <f t="shared" si="0"/>
        <v>90</v>
      </c>
      <c r="S6">
        <f t="shared" si="1"/>
        <v>38</v>
      </c>
      <c r="T6">
        <f t="shared" si="2"/>
        <v>-5</v>
      </c>
      <c r="U6">
        <f t="shared" si="3"/>
        <v>21</v>
      </c>
      <c r="V6">
        <f t="shared" si="4"/>
        <v>-22</v>
      </c>
      <c r="W6">
        <f t="shared" si="9"/>
        <v>-15</v>
      </c>
      <c r="X6">
        <f t="shared" si="10"/>
        <v>1</v>
      </c>
      <c r="Y6">
        <f t="shared" si="11"/>
        <v>-26</v>
      </c>
      <c r="Z6">
        <f t="shared" si="12"/>
        <v>438</v>
      </c>
      <c r="AA6">
        <f t="shared" si="5"/>
        <v>0.60299326313289781</v>
      </c>
      <c r="AB6">
        <f t="shared" si="6"/>
        <v>0</v>
      </c>
    </row>
    <row r="7" spans="1:28" x14ac:dyDescent="0.25">
      <c r="A7">
        <v>897</v>
      </c>
      <c r="B7">
        <v>3</v>
      </c>
      <c r="C7" t="s">
        <v>52</v>
      </c>
      <c r="D7" t="s">
        <v>13</v>
      </c>
      <c r="E7">
        <v>14</v>
      </c>
      <c r="F7">
        <v>0</v>
      </c>
      <c r="G7">
        <v>0</v>
      </c>
      <c r="H7">
        <v>7538</v>
      </c>
      <c r="J7" t="str">
        <f>RIGHT(H7,SUM(LEN(H7) - LEN(SUBSTITUTE(H7, {"0","1","2","3","4","5","6","7","8","9"},""))))</f>
        <v>7538</v>
      </c>
      <c r="K7">
        <v>7538</v>
      </c>
      <c r="L7">
        <v>9.2249999999999996</v>
      </c>
      <c r="N7" t="str">
        <f t="shared" si="7"/>
        <v/>
      </c>
      <c r="O7" s="10" t="str">
        <f t="shared" si="8"/>
        <v/>
      </c>
      <c r="Q7" t="s">
        <v>48</v>
      </c>
      <c r="R7">
        <f t="shared" si="0"/>
        <v>-56</v>
      </c>
      <c r="S7">
        <f t="shared" si="1"/>
        <v>-24</v>
      </c>
      <c r="T7">
        <f t="shared" si="2"/>
        <v>-5</v>
      </c>
      <c r="U7">
        <f t="shared" si="3"/>
        <v>6</v>
      </c>
      <c r="V7">
        <f t="shared" si="4"/>
        <v>6</v>
      </c>
      <c r="W7">
        <f t="shared" si="9"/>
        <v>-15</v>
      </c>
      <c r="X7">
        <f t="shared" si="10"/>
        <v>1</v>
      </c>
      <c r="Y7">
        <f t="shared" si="11"/>
        <v>-17</v>
      </c>
      <c r="Z7">
        <f t="shared" si="12"/>
        <v>252</v>
      </c>
      <c r="AA7">
        <f t="shared" si="5"/>
        <v>0.7105022271801521</v>
      </c>
      <c r="AB7">
        <f t="shared" si="6"/>
        <v>0</v>
      </c>
    </row>
    <row r="8" spans="1:28" x14ac:dyDescent="0.25">
      <c r="A8">
        <v>898</v>
      </c>
      <c r="B8">
        <v>3</v>
      </c>
      <c r="C8" t="s">
        <v>53</v>
      </c>
      <c r="D8" t="s">
        <v>12</v>
      </c>
      <c r="E8">
        <v>30</v>
      </c>
      <c r="F8">
        <v>0</v>
      </c>
      <c r="G8">
        <v>0</v>
      </c>
      <c r="H8">
        <v>330972</v>
      </c>
      <c r="J8" t="str">
        <f>RIGHT(H8,SUM(LEN(H8) - LEN(SUBSTITUTE(H8, {"0","1","2","3","4","5","6","7","8","9"},""))))</f>
        <v>330972</v>
      </c>
      <c r="K8">
        <v>330972</v>
      </c>
      <c r="L8">
        <v>7.6292</v>
      </c>
      <c r="N8" t="str">
        <f t="shared" si="7"/>
        <v/>
      </c>
      <c r="O8" s="10" t="str">
        <f t="shared" si="8"/>
        <v/>
      </c>
      <c r="Q8" t="s">
        <v>46</v>
      </c>
      <c r="R8">
        <f t="shared" si="0"/>
        <v>60</v>
      </c>
      <c r="S8">
        <f t="shared" si="1"/>
        <v>38</v>
      </c>
      <c r="T8">
        <f t="shared" si="2"/>
        <v>3</v>
      </c>
      <c r="U8">
        <f t="shared" si="3"/>
        <v>6</v>
      </c>
      <c r="V8">
        <f t="shared" si="4"/>
        <v>6</v>
      </c>
      <c r="W8">
        <f t="shared" si="9"/>
        <v>-15</v>
      </c>
      <c r="X8">
        <f t="shared" si="10"/>
        <v>1</v>
      </c>
      <c r="Y8">
        <f t="shared" si="11"/>
        <v>-59</v>
      </c>
      <c r="Z8">
        <f t="shared" si="12"/>
        <v>396</v>
      </c>
      <c r="AA8">
        <f t="shared" si="5"/>
        <v>0.62862227800338111</v>
      </c>
      <c r="AB8">
        <f t="shared" si="6"/>
        <v>0</v>
      </c>
    </row>
    <row r="9" spans="1:28" x14ac:dyDescent="0.25">
      <c r="A9">
        <v>899</v>
      </c>
      <c r="B9">
        <v>2</v>
      </c>
      <c r="C9" t="s">
        <v>54</v>
      </c>
      <c r="D9" t="s">
        <v>13</v>
      </c>
      <c r="E9">
        <v>26</v>
      </c>
      <c r="F9">
        <v>1</v>
      </c>
      <c r="G9">
        <v>1</v>
      </c>
      <c r="H9">
        <v>248738</v>
      </c>
      <c r="J9" t="str">
        <f>RIGHT(H9,SUM(LEN(H9) - LEN(SUBSTITUTE(H9, {"0","1","2","3","4","5","6","7","8","9"},""))))</f>
        <v>248738</v>
      </c>
      <c r="K9">
        <v>248738</v>
      </c>
      <c r="L9">
        <v>29</v>
      </c>
      <c r="N9" t="str">
        <f t="shared" si="7"/>
        <v/>
      </c>
      <c r="O9" s="10" t="str">
        <f t="shared" si="8"/>
        <v/>
      </c>
      <c r="Q9" t="s">
        <v>48</v>
      </c>
      <c r="R9">
        <f t="shared" si="0"/>
        <v>-56</v>
      </c>
      <c r="S9">
        <f t="shared" si="1"/>
        <v>-24</v>
      </c>
      <c r="T9">
        <f t="shared" si="2"/>
        <v>3</v>
      </c>
      <c r="U9">
        <f t="shared" si="3"/>
        <v>21</v>
      </c>
      <c r="V9">
        <f t="shared" si="4"/>
        <v>-22</v>
      </c>
      <c r="W9">
        <f t="shared" si="9"/>
        <v>-15</v>
      </c>
      <c r="X9">
        <f t="shared" si="10"/>
        <v>1</v>
      </c>
      <c r="Y9">
        <f t="shared" si="11"/>
        <v>20</v>
      </c>
      <c r="Z9">
        <f t="shared" si="12"/>
        <v>284</v>
      </c>
      <c r="AA9">
        <f t="shared" si="5"/>
        <v>0.69323050025865363</v>
      </c>
      <c r="AB9">
        <f t="shared" si="6"/>
        <v>0</v>
      </c>
    </row>
    <row r="10" spans="1:28" x14ac:dyDescent="0.25">
      <c r="A10">
        <v>900</v>
      </c>
      <c r="B10">
        <v>3</v>
      </c>
      <c r="C10" t="s">
        <v>55</v>
      </c>
      <c r="D10" t="s">
        <v>12</v>
      </c>
      <c r="E10">
        <v>18</v>
      </c>
      <c r="F10">
        <v>0</v>
      </c>
      <c r="G10">
        <v>0</v>
      </c>
      <c r="H10">
        <v>2657</v>
      </c>
      <c r="J10" t="str">
        <f>RIGHT(H10,SUM(LEN(H10) - LEN(SUBSTITUTE(H10, {"0","1","2","3","4","5","6","7","8","9"},""))))</f>
        <v>2657</v>
      </c>
      <c r="K10">
        <v>2657</v>
      </c>
      <c r="L10">
        <v>7.2291999999999996</v>
      </c>
      <c r="N10" t="str">
        <f t="shared" si="7"/>
        <v/>
      </c>
      <c r="O10" s="10" t="str">
        <f t="shared" si="8"/>
        <v/>
      </c>
      <c r="Q10" t="s">
        <v>56</v>
      </c>
      <c r="R10">
        <f t="shared" si="0"/>
        <v>90</v>
      </c>
      <c r="S10">
        <f t="shared" si="1"/>
        <v>38</v>
      </c>
      <c r="T10">
        <f t="shared" si="2"/>
        <v>-5</v>
      </c>
      <c r="U10">
        <f t="shared" si="3"/>
        <v>6</v>
      </c>
      <c r="V10">
        <f t="shared" si="4"/>
        <v>6</v>
      </c>
      <c r="W10">
        <f t="shared" si="9"/>
        <v>-15</v>
      </c>
      <c r="X10">
        <f t="shared" si="10"/>
        <v>1</v>
      </c>
      <c r="Y10">
        <f t="shared" si="11"/>
        <v>-17</v>
      </c>
      <c r="Z10">
        <f t="shared" si="12"/>
        <v>460</v>
      </c>
      <c r="AA10">
        <f t="shared" si="5"/>
        <v>0.58932937789988493</v>
      </c>
      <c r="AB10">
        <f t="shared" si="6"/>
        <v>0</v>
      </c>
    </row>
    <row r="11" spans="1:28" x14ac:dyDescent="0.25">
      <c r="A11">
        <v>901</v>
      </c>
      <c r="B11">
        <v>3</v>
      </c>
      <c r="C11" t="s">
        <v>57</v>
      </c>
      <c r="D11" t="s">
        <v>13</v>
      </c>
      <c r="E11">
        <v>21</v>
      </c>
      <c r="F11">
        <v>2</v>
      </c>
      <c r="G11">
        <v>0</v>
      </c>
      <c r="H11" t="s">
        <v>58</v>
      </c>
      <c r="I11" t="s">
        <v>648</v>
      </c>
      <c r="J11" t="str">
        <f>RIGHT(H11,SUM(LEN(H11) - LEN(SUBSTITUTE(H11, {"0","1","2","3","4","5","6","7","8","9"},""))))</f>
        <v xml:space="preserve"> 48871</v>
      </c>
      <c r="K11">
        <v>48871</v>
      </c>
      <c r="L11">
        <v>24.15</v>
      </c>
      <c r="N11" t="str">
        <f t="shared" si="7"/>
        <v/>
      </c>
      <c r="O11" s="10" t="str">
        <f t="shared" si="8"/>
        <v/>
      </c>
      <c r="Q11" t="s">
        <v>48</v>
      </c>
      <c r="R11">
        <f t="shared" si="0"/>
        <v>-56</v>
      </c>
      <c r="S11">
        <f t="shared" si="1"/>
        <v>-24</v>
      </c>
      <c r="T11">
        <f t="shared" si="2"/>
        <v>-5</v>
      </c>
      <c r="U11">
        <f t="shared" si="3"/>
        <v>21</v>
      </c>
      <c r="V11">
        <f t="shared" si="4"/>
        <v>-10</v>
      </c>
      <c r="W11">
        <f t="shared" si="9"/>
        <v>-15</v>
      </c>
      <c r="X11">
        <f t="shared" si="10"/>
        <v>-81</v>
      </c>
      <c r="Y11">
        <f t="shared" si="11"/>
        <v>20</v>
      </c>
      <c r="Z11">
        <f t="shared" si="12"/>
        <v>206</v>
      </c>
      <c r="AA11">
        <f t="shared" si="5"/>
        <v>0.73429075492031892</v>
      </c>
      <c r="AB11">
        <f t="shared" si="6"/>
        <v>0</v>
      </c>
    </row>
    <row r="12" spans="1:28" x14ac:dyDescent="0.25">
      <c r="A12">
        <v>902</v>
      </c>
      <c r="B12">
        <v>3</v>
      </c>
      <c r="C12" t="s">
        <v>59</v>
      </c>
      <c r="D12" t="s">
        <v>13</v>
      </c>
      <c r="F12">
        <v>0</v>
      </c>
      <c r="G12">
        <v>0</v>
      </c>
      <c r="H12">
        <v>349220</v>
      </c>
      <c r="J12" t="str">
        <f>RIGHT(H12,SUM(LEN(H12) - LEN(SUBSTITUTE(H12, {"0","1","2","3","4","5","6","7","8","9"},""))))</f>
        <v>349220</v>
      </c>
      <c r="K12">
        <v>349220</v>
      </c>
      <c r="L12">
        <v>7.8958000000000004</v>
      </c>
      <c r="N12" t="str">
        <f t="shared" si="7"/>
        <v/>
      </c>
      <c r="O12" s="10" t="str">
        <f t="shared" si="8"/>
        <v/>
      </c>
      <c r="Q12" t="s">
        <v>48</v>
      </c>
      <c r="R12">
        <f t="shared" si="0"/>
        <v>-56</v>
      </c>
      <c r="S12">
        <f t="shared" si="1"/>
        <v>-24</v>
      </c>
      <c r="T12">
        <f t="shared" si="2"/>
        <v>-15</v>
      </c>
      <c r="U12">
        <f t="shared" si="3"/>
        <v>6</v>
      </c>
      <c r="V12">
        <f t="shared" si="4"/>
        <v>6</v>
      </c>
      <c r="W12">
        <f t="shared" si="9"/>
        <v>-15</v>
      </c>
      <c r="X12">
        <f t="shared" si="10"/>
        <v>1</v>
      </c>
      <c r="Y12">
        <f t="shared" si="11"/>
        <v>-59</v>
      </c>
      <c r="Z12">
        <f t="shared" si="12"/>
        <v>200</v>
      </c>
      <c r="AA12">
        <f t="shared" si="5"/>
        <v>0.73729999821580205</v>
      </c>
      <c r="AB12">
        <f t="shared" si="6"/>
        <v>0</v>
      </c>
    </row>
    <row r="13" spans="1:28" x14ac:dyDescent="0.25">
      <c r="A13">
        <v>903</v>
      </c>
      <c r="B13">
        <v>1</v>
      </c>
      <c r="C13" t="s">
        <v>60</v>
      </c>
      <c r="D13" t="s">
        <v>13</v>
      </c>
      <c r="E13">
        <v>46</v>
      </c>
      <c r="F13">
        <v>0</v>
      </c>
      <c r="G13">
        <v>0</v>
      </c>
      <c r="H13">
        <v>694</v>
      </c>
      <c r="J13" t="str">
        <f>RIGHT(H13,SUM(LEN(H13) - LEN(SUBSTITUTE(H13, {"0","1","2","3","4","5","6","7","8","9"},""))))</f>
        <v>694</v>
      </c>
      <c r="K13">
        <v>694</v>
      </c>
      <c r="L13">
        <v>26</v>
      </c>
      <c r="N13" t="str">
        <f t="shared" si="7"/>
        <v/>
      </c>
      <c r="O13" s="10" t="str">
        <f t="shared" si="8"/>
        <v/>
      </c>
      <c r="Q13" t="s">
        <v>48</v>
      </c>
      <c r="R13">
        <f t="shared" si="0"/>
        <v>-56</v>
      </c>
      <c r="S13">
        <f t="shared" si="1"/>
        <v>-24</v>
      </c>
      <c r="T13">
        <f t="shared" si="2"/>
        <v>3</v>
      </c>
      <c r="U13">
        <f t="shared" si="3"/>
        <v>6</v>
      </c>
      <c r="V13">
        <f t="shared" si="4"/>
        <v>6</v>
      </c>
      <c r="W13">
        <f t="shared" si="9"/>
        <v>-15</v>
      </c>
      <c r="X13">
        <f t="shared" si="10"/>
        <v>1</v>
      </c>
      <c r="Y13">
        <f t="shared" si="11"/>
        <v>-17</v>
      </c>
      <c r="Z13">
        <f t="shared" si="12"/>
        <v>260</v>
      </c>
      <c r="AA13">
        <f t="shared" si="5"/>
        <v>0.70623851031406715</v>
      </c>
      <c r="AB13">
        <f t="shared" si="6"/>
        <v>0</v>
      </c>
    </row>
    <row r="14" spans="1:28" x14ac:dyDescent="0.25">
      <c r="A14">
        <v>904</v>
      </c>
      <c r="B14">
        <v>1</v>
      </c>
      <c r="C14" t="s">
        <v>61</v>
      </c>
      <c r="D14" t="s">
        <v>12</v>
      </c>
      <c r="E14">
        <v>23</v>
      </c>
      <c r="F14">
        <v>1</v>
      </c>
      <c r="G14">
        <v>0</v>
      </c>
      <c r="H14">
        <v>21228</v>
      </c>
      <c r="J14" t="str">
        <f>RIGHT(H14,SUM(LEN(H14) - LEN(SUBSTITUTE(H14, {"0","1","2","3","4","5","6","7","8","9"},""))))</f>
        <v>21228</v>
      </c>
      <c r="K14">
        <v>21228</v>
      </c>
      <c r="L14">
        <v>82.2667</v>
      </c>
      <c r="M14" t="s">
        <v>62</v>
      </c>
      <c r="N14" t="str">
        <f t="shared" si="7"/>
        <v>B</v>
      </c>
      <c r="O14" s="10" t="str">
        <f>IF(LEFT(M14,4)="",MID(M14,2,3), MID(M14,2,4))</f>
        <v>45</v>
      </c>
      <c r="P14" s="10">
        <v>45</v>
      </c>
      <c r="Q14" t="s">
        <v>48</v>
      </c>
      <c r="R14">
        <f t="shared" si="0"/>
        <v>90</v>
      </c>
      <c r="S14">
        <f t="shared" si="1"/>
        <v>38</v>
      </c>
      <c r="T14">
        <f t="shared" si="2"/>
        <v>-5</v>
      </c>
      <c r="U14">
        <f t="shared" si="3"/>
        <v>21</v>
      </c>
      <c r="V14">
        <f t="shared" si="4"/>
        <v>-22</v>
      </c>
      <c r="W14">
        <f t="shared" si="9"/>
        <v>53</v>
      </c>
      <c r="X14">
        <f t="shared" si="10"/>
        <v>1</v>
      </c>
      <c r="Y14">
        <f t="shared" si="11"/>
        <v>20</v>
      </c>
      <c r="Z14">
        <f t="shared" si="12"/>
        <v>552</v>
      </c>
      <c r="AA14">
        <f t="shared" si="5"/>
        <v>0.53091995963643868</v>
      </c>
      <c r="AB14">
        <f t="shared" si="6"/>
        <v>1</v>
      </c>
    </row>
    <row r="15" spans="1:28" x14ac:dyDescent="0.25">
      <c r="A15">
        <v>905</v>
      </c>
      <c r="B15">
        <v>2</v>
      </c>
      <c r="C15" t="s">
        <v>63</v>
      </c>
      <c r="D15" t="s">
        <v>13</v>
      </c>
      <c r="E15">
        <v>63</v>
      </c>
      <c r="F15">
        <v>1</v>
      </c>
      <c r="G15">
        <v>0</v>
      </c>
      <c r="H15">
        <v>24065</v>
      </c>
      <c r="J15" t="str">
        <f>RIGHT(H15,SUM(LEN(H15) - LEN(SUBSTITUTE(H15, {"0","1","2","3","4","5","6","7","8","9"},""))))</f>
        <v>24065</v>
      </c>
      <c r="K15">
        <v>24065</v>
      </c>
      <c r="L15">
        <v>26</v>
      </c>
      <c r="N15" t="str">
        <f t="shared" si="7"/>
        <v/>
      </c>
      <c r="O15" s="10" t="str">
        <f t="shared" si="8"/>
        <v/>
      </c>
      <c r="Q15" t="s">
        <v>48</v>
      </c>
      <c r="R15">
        <f t="shared" si="0"/>
        <v>-56</v>
      </c>
      <c r="S15">
        <f t="shared" si="1"/>
        <v>-24</v>
      </c>
      <c r="T15">
        <f t="shared" si="2"/>
        <v>3</v>
      </c>
      <c r="U15">
        <f t="shared" si="3"/>
        <v>21</v>
      </c>
      <c r="V15">
        <f t="shared" si="4"/>
        <v>-22</v>
      </c>
      <c r="W15">
        <f t="shared" si="9"/>
        <v>-15</v>
      </c>
      <c r="X15">
        <f t="shared" si="10"/>
        <v>1</v>
      </c>
      <c r="Y15">
        <f t="shared" si="11"/>
        <v>20</v>
      </c>
      <c r="Z15">
        <f t="shared" si="12"/>
        <v>284</v>
      </c>
      <c r="AA15">
        <f t="shared" si="5"/>
        <v>0.69323050025865363</v>
      </c>
      <c r="AB15">
        <f t="shared" si="6"/>
        <v>0</v>
      </c>
    </row>
    <row r="16" spans="1:28" x14ac:dyDescent="0.25">
      <c r="A16">
        <v>906</v>
      </c>
      <c r="B16">
        <v>1</v>
      </c>
      <c r="C16" t="s">
        <v>64</v>
      </c>
      <c r="D16" t="s">
        <v>12</v>
      </c>
      <c r="E16">
        <v>47</v>
      </c>
      <c r="F16">
        <v>1</v>
      </c>
      <c r="G16">
        <v>0</v>
      </c>
      <c r="H16" t="s">
        <v>65</v>
      </c>
      <c r="I16" t="s">
        <v>656</v>
      </c>
      <c r="J16" t="str">
        <f>RIGHT(H16,SUM(LEN(H16) - LEN(SUBSTITUTE(H16, {"0","1","2","3","4","5","6","7","8","9"},""))))</f>
        <v>5734</v>
      </c>
      <c r="K16">
        <v>5734</v>
      </c>
      <c r="L16">
        <v>61.174999999999997</v>
      </c>
      <c r="M16" t="s">
        <v>66</v>
      </c>
      <c r="N16" t="str">
        <f t="shared" si="7"/>
        <v>E</v>
      </c>
      <c r="O16" s="10" t="str">
        <f t="shared" si="8"/>
        <v>31</v>
      </c>
      <c r="P16" s="10">
        <v>31</v>
      </c>
      <c r="Q16" t="s">
        <v>48</v>
      </c>
      <c r="R16">
        <f t="shared" si="0"/>
        <v>90</v>
      </c>
      <c r="S16">
        <f t="shared" si="1"/>
        <v>38</v>
      </c>
      <c r="T16">
        <f t="shared" si="2"/>
        <v>3</v>
      </c>
      <c r="U16">
        <f t="shared" si="3"/>
        <v>21</v>
      </c>
      <c r="V16">
        <f t="shared" si="4"/>
        <v>-22</v>
      </c>
      <c r="W16">
        <f t="shared" si="9"/>
        <v>53</v>
      </c>
      <c r="X16">
        <f t="shared" si="10"/>
        <v>-9</v>
      </c>
      <c r="Y16">
        <f t="shared" si="11"/>
        <v>-17</v>
      </c>
      <c r="Z16">
        <f t="shared" si="12"/>
        <v>513</v>
      </c>
      <c r="AA16">
        <f t="shared" si="5"/>
        <v>0.55587962281330172</v>
      </c>
      <c r="AB16">
        <f t="shared" si="6"/>
        <v>1</v>
      </c>
    </row>
    <row r="17" spans="1:28" x14ac:dyDescent="0.25">
      <c r="A17">
        <v>907</v>
      </c>
      <c r="B17">
        <v>2</v>
      </c>
      <c r="C17" t="s">
        <v>67</v>
      </c>
      <c r="D17" t="s">
        <v>12</v>
      </c>
      <c r="E17">
        <v>24</v>
      </c>
      <c r="F17">
        <v>1</v>
      </c>
      <c r="G17">
        <v>0</v>
      </c>
      <c r="H17" t="s">
        <v>68</v>
      </c>
      <c r="I17" t="s">
        <v>649</v>
      </c>
      <c r="J17" t="str">
        <f>RIGHT(H17,SUM(LEN(H17) - LEN(SUBSTITUTE(H17, {"0","1","2","3","4","5","6","7","8","9"},""))))</f>
        <v>2167</v>
      </c>
      <c r="K17">
        <v>2167</v>
      </c>
      <c r="L17">
        <v>27.720800000000001</v>
      </c>
      <c r="N17" t="str">
        <f t="shared" si="7"/>
        <v/>
      </c>
      <c r="O17" s="10" t="str">
        <f t="shared" si="8"/>
        <v/>
      </c>
      <c r="Q17" t="s">
        <v>56</v>
      </c>
      <c r="R17">
        <f t="shared" si="0"/>
        <v>90</v>
      </c>
      <c r="S17">
        <f t="shared" si="1"/>
        <v>38</v>
      </c>
      <c r="T17">
        <f t="shared" si="2"/>
        <v>3</v>
      </c>
      <c r="U17">
        <f t="shared" si="3"/>
        <v>21</v>
      </c>
      <c r="V17">
        <f t="shared" si="4"/>
        <v>-22</v>
      </c>
      <c r="W17">
        <f t="shared" si="9"/>
        <v>-15</v>
      </c>
      <c r="X17">
        <f t="shared" si="10"/>
        <v>1</v>
      </c>
      <c r="Y17">
        <f t="shared" si="11"/>
        <v>-17</v>
      </c>
      <c r="Z17">
        <f t="shared" si="12"/>
        <v>455</v>
      </c>
      <c r="AA17">
        <f t="shared" si="5"/>
        <v>0.59244774867793015</v>
      </c>
      <c r="AB17">
        <f t="shared" si="6"/>
        <v>0</v>
      </c>
    </row>
    <row r="18" spans="1:28" x14ac:dyDescent="0.25">
      <c r="A18">
        <v>908</v>
      </c>
      <c r="B18">
        <v>2</v>
      </c>
      <c r="C18" t="s">
        <v>69</v>
      </c>
      <c r="D18" t="s">
        <v>13</v>
      </c>
      <c r="E18">
        <v>35</v>
      </c>
      <c r="F18">
        <v>0</v>
      </c>
      <c r="G18">
        <v>0</v>
      </c>
      <c r="H18">
        <v>233734</v>
      </c>
      <c r="J18" t="str">
        <f>RIGHT(H18,SUM(LEN(H18) - LEN(SUBSTITUTE(H18, {"0","1","2","3","4","5","6","7","8","9"},""))))</f>
        <v>233734</v>
      </c>
      <c r="K18">
        <v>233734</v>
      </c>
      <c r="L18">
        <v>12.35</v>
      </c>
      <c r="N18" t="str">
        <f t="shared" si="7"/>
        <v/>
      </c>
      <c r="O18" s="10" t="str">
        <f t="shared" si="8"/>
        <v/>
      </c>
      <c r="Q18" t="s">
        <v>46</v>
      </c>
      <c r="R18">
        <f t="shared" si="0"/>
        <v>-56</v>
      </c>
      <c r="S18">
        <f t="shared" si="1"/>
        <v>-24</v>
      </c>
      <c r="T18">
        <f t="shared" si="2"/>
        <v>3</v>
      </c>
      <c r="U18">
        <f t="shared" si="3"/>
        <v>6</v>
      </c>
      <c r="V18">
        <f t="shared" si="4"/>
        <v>6</v>
      </c>
      <c r="W18">
        <f t="shared" si="9"/>
        <v>-15</v>
      </c>
      <c r="X18">
        <f t="shared" si="10"/>
        <v>1</v>
      </c>
      <c r="Y18">
        <f t="shared" si="11"/>
        <v>20</v>
      </c>
      <c r="Z18">
        <f t="shared" si="12"/>
        <v>297</v>
      </c>
      <c r="AA18">
        <f t="shared" si="5"/>
        <v>0.68605209175575976</v>
      </c>
      <c r="AB18">
        <f t="shared" si="6"/>
        <v>0</v>
      </c>
    </row>
    <row r="19" spans="1:28" x14ac:dyDescent="0.25">
      <c r="A19">
        <v>909</v>
      </c>
      <c r="B19">
        <v>3</v>
      </c>
      <c r="C19" t="s">
        <v>70</v>
      </c>
      <c r="D19" t="s">
        <v>13</v>
      </c>
      <c r="E19">
        <v>21</v>
      </c>
      <c r="F19">
        <v>0</v>
      </c>
      <c r="G19">
        <v>0</v>
      </c>
      <c r="H19">
        <v>2692</v>
      </c>
      <c r="J19" t="str">
        <f>RIGHT(H19,SUM(LEN(H19) - LEN(SUBSTITUTE(H19, {"0","1","2","3","4","5","6","7","8","9"},""))))</f>
        <v>2692</v>
      </c>
      <c r="K19">
        <v>2692</v>
      </c>
      <c r="L19">
        <v>7.2249999999999996</v>
      </c>
      <c r="N19" t="str">
        <f t="shared" si="7"/>
        <v/>
      </c>
      <c r="O19" s="10" t="str">
        <f t="shared" si="8"/>
        <v/>
      </c>
      <c r="Q19" t="s">
        <v>56</v>
      </c>
      <c r="R19">
        <f t="shared" si="0"/>
        <v>-56</v>
      </c>
      <c r="S19">
        <f t="shared" si="1"/>
        <v>-24</v>
      </c>
      <c r="T19">
        <f t="shared" si="2"/>
        <v>-5</v>
      </c>
      <c r="U19">
        <f t="shared" si="3"/>
        <v>6</v>
      </c>
      <c r="V19">
        <f t="shared" si="4"/>
        <v>6</v>
      </c>
      <c r="W19">
        <f t="shared" si="9"/>
        <v>-15</v>
      </c>
      <c r="X19">
        <f t="shared" si="10"/>
        <v>1</v>
      </c>
      <c r="Y19">
        <f t="shared" si="11"/>
        <v>-17</v>
      </c>
      <c r="Z19">
        <f t="shared" si="12"/>
        <v>252</v>
      </c>
      <c r="AA19">
        <f t="shared" si="5"/>
        <v>0.7105022271801521</v>
      </c>
      <c r="AB19">
        <f t="shared" si="6"/>
        <v>0</v>
      </c>
    </row>
    <row r="20" spans="1:28" x14ac:dyDescent="0.25">
      <c r="A20">
        <v>910</v>
      </c>
      <c r="B20">
        <v>3</v>
      </c>
      <c r="C20" t="s">
        <v>71</v>
      </c>
      <c r="D20" t="s">
        <v>12</v>
      </c>
      <c r="E20">
        <v>27</v>
      </c>
      <c r="F20">
        <v>1</v>
      </c>
      <c r="G20">
        <v>0</v>
      </c>
      <c r="H20" t="s">
        <v>72</v>
      </c>
      <c r="I20" t="s">
        <v>657</v>
      </c>
      <c r="J20" t="str">
        <f>RIGHT(H20,SUM(LEN(H20) - LEN(SUBSTITUTE(H20, {"0","1","2","3","4","5","6","7","8","9"},""))))</f>
        <v xml:space="preserve"> 3101270</v>
      </c>
      <c r="K20">
        <v>3101270</v>
      </c>
      <c r="L20">
        <v>7.9249999999999998</v>
      </c>
      <c r="N20" t="str">
        <f t="shared" si="7"/>
        <v/>
      </c>
      <c r="O20" s="10" t="str">
        <f t="shared" si="8"/>
        <v/>
      </c>
      <c r="Q20" t="s">
        <v>48</v>
      </c>
      <c r="R20">
        <f t="shared" si="0"/>
        <v>60</v>
      </c>
      <c r="S20">
        <f t="shared" si="1"/>
        <v>38</v>
      </c>
      <c r="T20">
        <f t="shared" si="2"/>
        <v>3</v>
      </c>
      <c r="U20">
        <f t="shared" si="3"/>
        <v>21</v>
      </c>
      <c r="V20">
        <f t="shared" si="4"/>
        <v>-22</v>
      </c>
      <c r="W20">
        <f t="shared" si="9"/>
        <v>-15</v>
      </c>
      <c r="X20">
        <f t="shared" si="10"/>
        <v>1</v>
      </c>
      <c r="Y20">
        <f t="shared" si="11"/>
        <v>-26</v>
      </c>
      <c r="Z20">
        <f t="shared" si="12"/>
        <v>416</v>
      </c>
      <c r="AA20">
        <f t="shared" si="5"/>
        <v>0.61649836661048729</v>
      </c>
      <c r="AB20">
        <f t="shared" si="6"/>
        <v>0</v>
      </c>
    </row>
    <row r="21" spans="1:28" x14ac:dyDescent="0.25">
      <c r="A21">
        <v>911</v>
      </c>
      <c r="B21">
        <v>3</v>
      </c>
      <c r="C21" t="s">
        <v>73</v>
      </c>
      <c r="D21" t="s">
        <v>12</v>
      </c>
      <c r="E21">
        <v>45</v>
      </c>
      <c r="F21">
        <v>0</v>
      </c>
      <c r="G21">
        <v>0</v>
      </c>
      <c r="H21">
        <v>2696</v>
      </c>
      <c r="J21" t="str">
        <f>RIGHT(H21,SUM(LEN(H21) - LEN(SUBSTITUTE(H21, {"0","1","2","3","4","5","6","7","8","9"},""))))</f>
        <v>2696</v>
      </c>
      <c r="K21">
        <v>2696</v>
      </c>
      <c r="L21">
        <v>7.2249999999999996</v>
      </c>
      <c r="N21" t="str">
        <f t="shared" si="7"/>
        <v/>
      </c>
      <c r="O21" s="10" t="str">
        <f t="shared" si="8"/>
        <v/>
      </c>
      <c r="Q21" t="s">
        <v>56</v>
      </c>
      <c r="R21">
        <f t="shared" si="0"/>
        <v>90</v>
      </c>
      <c r="S21">
        <f t="shared" si="1"/>
        <v>38</v>
      </c>
      <c r="T21">
        <f t="shared" si="2"/>
        <v>3</v>
      </c>
      <c r="U21">
        <f t="shared" si="3"/>
        <v>6</v>
      </c>
      <c r="V21">
        <f t="shared" si="4"/>
        <v>6</v>
      </c>
      <c r="W21">
        <f t="shared" si="9"/>
        <v>-15</v>
      </c>
      <c r="X21">
        <f t="shared" si="10"/>
        <v>1</v>
      </c>
      <c r="Y21">
        <f t="shared" si="11"/>
        <v>-17</v>
      </c>
      <c r="Z21">
        <f t="shared" si="12"/>
        <v>468</v>
      </c>
      <c r="AA21">
        <f t="shared" si="5"/>
        <v>0.58432511720426039</v>
      </c>
      <c r="AB21">
        <f t="shared" si="6"/>
        <v>0</v>
      </c>
    </row>
    <row r="22" spans="1:28" x14ac:dyDescent="0.25">
      <c r="A22">
        <v>912</v>
      </c>
      <c r="B22">
        <v>1</v>
      </c>
      <c r="C22" t="s">
        <v>74</v>
      </c>
      <c r="D22" t="s">
        <v>13</v>
      </c>
      <c r="E22">
        <v>55</v>
      </c>
      <c r="F22">
        <v>1</v>
      </c>
      <c r="G22">
        <v>0</v>
      </c>
      <c r="H22" t="s">
        <v>75</v>
      </c>
      <c r="I22" t="s">
        <v>632</v>
      </c>
      <c r="J22" t="str">
        <f>RIGHT(H22,SUM(LEN(H22) - LEN(SUBSTITUTE(H22, {"0","1","2","3","4","5","6","7","8","9"},""))))</f>
        <v>17603</v>
      </c>
      <c r="K22">
        <v>17603</v>
      </c>
      <c r="L22">
        <v>59.4</v>
      </c>
      <c r="N22" t="str">
        <f t="shared" si="7"/>
        <v/>
      </c>
      <c r="O22" s="10" t="str">
        <f t="shared" si="8"/>
        <v/>
      </c>
      <c r="Q22" t="s">
        <v>56</v>
      </c>
      <c r="R22">
        <f t="shared" si="0"/>
        <v>-56</v>
      </c>
      <c r="S22">
        <f t="shared" si="1"/>
        <v>-24</v>
      </c>
      <c r="T22">
        <f t="shared" si="2"/>
        <v>3</v>
      </c>
      <c r="U22">
        <f t="shared" si="3"/>
        <v>21</v>
      </c>
      <c r="V22">
        <f t="shared" si="4"/>
        <v>-22</v>
      </c>
      <c r="W22">
        <f t="shared" si="9"/>
        <v>-15</v>
      </c>
      <c r="X22">
        <f t="shared" si="10"/>
        <v>51</v>
      </c>
      <c r="Y22">
        <f t="shared" si="11"/>
        <v>62</v>
      </c>
      <c r="Z22">
        <f t="shared" si="12"/>
        <v>376</v>
      </c>
      <c r="AA22">
        <f t="shared" si="5"/>
        <v>0.64058635780203255</v>
      </c>
      <c r="AB22">
        <f t="shared" si="6"/>
        <v>0</v>
      </c>
    </row>
    <row r="23" spans="1:28" x14ac:dyDescent="0.25">
      <c r="A23">
        <v>913</v>
      </c>
      <c r="B23">
        <v>3</v>
      </c>
      <c r="C23" t="s">
        <v>76</v>
      </c>
      <c r="D23" t="s">
        <v>13</v>
      </c>
      <c r="E23">
        <v>9</v>
      </c>
      <c r="F23">
        <v>0</v>
      </c>
      <c r="G23">
        <v>1</v>
      </c>
      <c r="H23" t="s">
        <v>77</v>
      </c>
      <c r="I23" t="s">
        <v>56</v>
      </c>
      <c r="J23" t="str">
        <f>RIGHT(H23,SUM(LEN(H23) - LEN(SUBSTITUTE(H23, {"0","1","2","3","4","5","6","7","8","9"},""))))</f>
        <v>17368</v>
      </c>
      <c r="K23">
        <v>17368</v>
      </c>
      <c r="L23">
        <v>3.1707999999999998</v>
      </c>
      <c r="N23" t="str">
        <f t="shared" si="7"/>
        <v/>
      </c>
      <c r="O23" s="10" t="str">
        <f t="shared" si="8"/>
        <v/>
      </c>
      <c r="Q23" t="s">
        <v>48</v>
      </c>
      <c r="R23">
        <f t="shared" si="0"/>
        <v>60</v>
      </c>
      <c r="S23">
        <f t="shared" si="1"/>
        <v>-24</v>
      </c>
      <c r="T23">
        <f t="shared" si="2"/>
        <v>-5</v>
      </c>
      <c r="U23">
        <f t="shared" si="3"/>
        <v>6</v>
      </c>
      <c r="V23">
        <f t="shared" si="4"/>
        <v>6</v>
      </c>
      <c r="W23">
        <f t="shared" si="9"/>
        <v>-15</v>
      </c>
      <c r="X23">
        <f t="shared" si="10"/>
        <v>1</v>
      </c>
      <c r="Y23">
        <f t="shared" si="11"/>
        <v>62</v>
      </c>
      <c r="Z23">
        <f t="shared" si="12"/>
        <v>447</v>
      </c>
      <c r="AA23">
        <f t="shared" si="5"/>
        <v>0.59742159387788718</v>
      </c>
      <c r="AB23">
        <f t="shared" si="6"/>
        <v>0</v>
      </c>
    </row>
    <row r="24" spans="1:28" x14ac:dyDescent="0.25">
      <c r="A24">
        <v>914</v>
      </c>
      <c r="B24">
        <v>1</v>
      </c>
      <c r="C24" t="s">
        <v>78</v>
      </c>
      <c r="D24" t="s">
        <v>12</v>
      </c>
      <c r="F24">
        <v>0</v>
      </c>
      <c r="G24">
        <v>0</v>
      </c>
      <c r="H24" t="s">
        <v>79</v>
      </c>
      <c r="I24" t="s">
        <v>632</v>
      </c>
      <c r="J24" t="str">
        <f>RIGHT(H24,SUM(LEN(H24) - LEN(SUBSTITUTE(H24, {"0","1","2","3","4","5","6","7","8","9"},""))))</f>
        <v>17598</v>
      </c>
      <c r="K24">
        <v>17598</v>
      </c>
      <c r="L24">
        <v>31.683299999999999</v>
      </c>
      <c r="N24" t="str">
        <f t="shared" si="7"/>
        <v/>
      </c>
      <c r="O24" s="10" t="str">
        <f t="shared" si="8"/>
        <v/>
      </c>
      <c r="Q24" t="s">
        <v>48</v>
      </c>
      <c r="R24">
        <f t="shared" si="0"/>
        <v>90</v>
      </c>
      <c r="S24">
        <f t="shared" si="1"/>
        <v>38</v>
      </c>
      <c r="T24">
        <f t="shared" si="2"/>
        <v>-15</v>
      </c>
      <c r="U24">
        <f t="shared" si="3"/>
        <v>6</v>
      </c>
      <c r="V24">
        <f t="shared" si="4"/>
        <v>6</v>
      </c>
      <c r="W24">
        <f t="shared" si="9"/>
        <v>-15</v>
      </c>
      <c r="X24">
        <f t="shared" si="10"/>
        <v>51</v>
      </c>
      <c r="Y24">
        <f t="shared" si="11"/>
        <v>62</v>
      </c>
      <c r="Z24">
        <f t="shared" si="12"/>
        <v>579</v>
      </c>
      <c r="AA24">
        <f t="shared" si="5"/>
        <v>0.51354145356772851</v>
      </c>
      <c r="AB24">
        <f t="shared" si="6"/>
        <v>1</v>
      </c>
    </row>
    <row r="25" spans="1:28" x14ac:dyDescent="0.25">
      <c r="A25">
        <v>915</v>
      </c>
      <c r="B25">
        <v>1</v>
      </c>
      <c r="C25" t="s">
        <v>80</v>
      </c>
      <c r="D25" t="s">
        <v>13</v>
      </c>
      <c r="E25">
        <v>21</v>
      </c>
      <c r="F25">
        <v>0</v>
      </c>
      <c r="G25">
        <v>1</v>
      </c>
      <c r="H25" t="s">
        <v>81</v>
      </c>
      <c r="I25" t="s">
        <v>632</v>
      </c>
      <c r="J25" t="str">
        <f>RIGHT(H25,SUM(LEN(H25) - LEN(SUBSTITUTE(H25, {"0","1","2","3","4","5","6","7","8","9"},""))))</f>
        <v>17597</v>
      </c>
      <c r="K25">
        <v>17597</v>
      </c>
      <c r="L25">
        <v>61.379199999999997</v>
      </c>
      <c r="N25" t="str">
        <f t="shared" si="7"/>
        <v/>
      </c>
      <c r="O25" s="10" t="str">
        <f t="shared" si="8"/>
        <v/>
      </c>
      <c r="Q25" t="s">
        <v>56</v>
      </c>
      <c r="R25">
        <f t="shared" si="0"/>
        <v>-56</v>
      </c>
      <c r="S25">
        <f t="shared" si="1"/>
        <v>-24</v>
      </c>
      <c r="T25">
        <f t="shared" si="2"/>
        <v>-5</v>
      </c>
      <c r="U25">
        <f t="shared" si="3"/>
        <v>6</v>
      </c>
      <c r="V25">
        <f t="shared" si="4"/>
        <v>6</v>
      </c>
      <c r="W25">
        <f t="shared" si="9"/>
        <v>-15</v>
      </c>
      <c r="X25">
        <f t="shared" si="10"/>
        <v>51</v>
      </c>
      <c r="Y25">
        <f t="shared" si="11"/>
        <v>62</v>
      </c>
      <c r="Z25">
        <f t="shared" si="12"/>
        <v>381</v>
      </c>
      <c r="AA25">
        <f t="shared" si="5"/>
        <v>0.63761101688782296</v>
      </c>
      <c r="AB25">
        <f t="shared" si="6"/>
        <v>0</v>
      </c>
    </row>
    <row r="26" spans="1:28" x14ac:dyDescent="0.25">
      <c r="A26">
        <v>916</v>
      </c>
      <c r="B26">
        <v>1</v>
      </c>
      <c r="C26" t="s">
        <v>82</v>
      </c>
      <c r="D26" t="s">
        <v>12</v>
      </c>
      <c r="E26">
        <v>48</v>
      </c>
      <c r="F26">
        <v>1</v>
      </c>
      <c r="G26">
        <v>3</v>
      </c>
      <c r="H26" t="s">
        <v>83</v>
      </c>
      <c r="I26" t="s">
        <v>632</v>
      </c>
      <c r="J26" t="str">
        <f>RIGHT(H26,SUM(LEN(H26) - LEN(SUBSTITUTE(H26, {"0","1","2","3","4","5","6","7","8","9"},""))))</f>
        <v>17608</v>
      </c>
      <c r="K26">
        <v>17608</v>
      </c>
      <c r="L26">
        <v>262.375</v>
      </c>
      <c r="M26" t="s">
        <v>637</v>
      </c>
      <c r="N26" t="str">
        <f t="shared" si="7"/>
        <v>B</v>
      </c>
      <c r="O26" s="10" t="str">
        <f t="shared" si="8"/>
        <v>57</v>
      </c>
      <c r="P26" s="10">
        <v>57</v>
      </c>
      <c r="Q26" t="s">
        <v>56</v>
      </c>
      <c r="R26">
        <f t="shared" si="0"/>
        <v>90</v>
      </c>
      <c r="S26">
        <f t="shared" si="1"/>
        <v>38</v>
      </c>
      <c r="T26">
        <f t="shared" si="2"/>
        <v>3</v>
      </c>
      <c r="U26">
        <f t="shared" si="3"/>
        <v>21</v>
      </c>
      <c r="V26">
        <f t="shared" si="4"/>
        <v>-22</v>
      </c>
      <c r="W26">
        <f t="shared" si="9"/>
        <v>53</v>
      </c>
      <c r="X26">
        <f t="shared" si="10"/>
        <v>51</v>
      </c>
      <c r="Y26">
        <f t="shared" si="11"/>
        <v>62</v>
      </c>
      <c r="Z26">
        <f t="shared" si="12"/>
        <v>652</v>
      </c>
      <c r="AA26">
        <f t="shared" si="5"/>
        <v>0.46651079378705163</v>
      </c>
      <c r="AB26">
        <f t="shared" si="6"/>
        <v>1</v>
      </c>
    </row>
    <row r="27" spans="1:28" x14ac:dyDescent="0.25">
      <c r="A27">
        <v>917</v>
      </c>
      <c r="B27">
        <v>3</v>
      </c>
      <c r="C27" t="s">
        <v>84</v>
      </c>
      <c r="D27" t="s">
        <v>13</v>
      </c>
      <c r="E27">
        <v>50</v>
      </c>
      <c r="F27">
        <v>1</v>
      </c>
      <c r="G27">
        <v>0</v>
      </c>
      <c r="H27" t="s">
        <v>85</v>
      </c>
      <c r="I27" t="s">
        <v>648</v>
      </c>
      <c r="J27" t="str">
        <f>RIGHT(H27,SUM(LEN(H27) - LEN(SUBSTITUTE(H27, {"0","1","2","3","4","5","6","7","8","9"},""))))</f>
        <v xml:space="preserve"> 3337</v>
      </c>
      <c r="K27">
        <v>3337</v>
      </c>
      <c r="L27">
        <v>14.5</v>
      </c>
      <c r="N27" t="str">
        <f t="shared" si="7"/>
        <v/>
      </c>
      <c r="O27" s="10" t="str">
        <f t="shared" si="8"/>
        <v/>
      </c>
      <c r="Q27" t="s">
        <v>48</v>
      </c>
      <c r="R27">
        <f t="shared" si="0"/>
        <v>-56</v>
      </c>
      <c r="S27">
        <f t="shared" si="1"/>
        <v>-24</v>
      </c>
      <c r="T27">
        <f t="shared" si="2"/>
        <v>3</v>
      </c>
      <c r="U27">
        <f t="shared" si="3"/>
        <v>21</v>
      </c>
      <c r="V27">
        <f t="shared" si="4"/>
        <v>-22</v>
      </c>
      <c r="W27">
        <f t="shared" si="9"/>
        <v>-15</v>
      </c>
      <c r="X27">
        <f t="shared" si="10"/>
        <v>-81</v>
      </c>
      <c r="Y27">
        <f t="shared" si="11"/>
        <v>-17</v>
      </c>
      <c r="Z27">
        <f t="shared" si="12"/>
        <v>165</v>
      </c>
      <c r="AA27">
        <f t="shared" si="5"/>
        <v>0.75441149888464432</v>
      </c>
      <c r="AB27">
        <f t="shared" si="6"/>
        <v>0</v>
      </c>
    </row>
    <row r="28" spans="1:28" x14ac:dyDescent="0.25">
      <c r="A28">
        <v>918</v>
      </c>
      <c r="B28">
        <v>1</v>
      </c>
      <c r="C28" t="s">
        <v>86</v>
      </c>
      <c r="D28" t="s">
        <v>12</v>
      </c>
      <c r="E28">
        <v>22</v>
      </c>
      <c r="F28">
        <v>0</v>
      </c>
      <c r="G28">
        <v>1</v>
      </c>
      <c r="H28">
        <v>113509</v>
      </c>
      <c r="J28" t="str">
        <f>RIGHT(H28,SUM(LEN(H28) - LEN(SUBSTITUTE(H28, {"0","1","2","3","4","5","6","7","8","9"},""))))</f>
        <v>113509</v>
      </c>
      <c r="K28">
        <v>113509</v>
      </c>
      <c r="L28">
        <v>61.979199999999999</v>
      </c>
      <c r="M28" t="s">
        <v>87</v>
      </c>
      <c r="N28" t="str">
        <f t="shared" si="7"/>
        <v>B</v>
      </c>
      <c r="O28" s="10" t="str">
        <f t="shared" si="8"/>
        <v>36</v>
      </c>
      <c r="P28" s="10">
        <v>36</v>
      </c>
      <c r="Q28" t="s">
        <v>56</v>
      </c>
      <c r="R28">
        <f t="shared" si="0"/>
        <v>60</v>
      </c>
      <c r="S28">
        <f t="shared" si="1"/>
        <v>38</v>
      </c>
      <c r="T28">
        <f t="shared" si="2"/>
        <v>-5</v>
      </c>
      <c r="U28">
        <f t="shared" si="3"/>
        <v>6</v>
      </c>
      <c r="V28">
        <f t="shared" si="4"/>
        <v>6</v>
      </c>
      <c r="W28">
        <f t="shared" si="9"/>
        <v>53</v>
      </c>
      <c r="X28">
        <f t="shared" si="10"/>
        <v>1</v>
      </c>
      <c r="Y28">
        <f t="shared" si="11"/>
        <v>20</v>
      </c>
      <c r="Z28">
        <f t="shared" si="12"/>
        <v>535</v>
      </c>
      <c r="AA28">
        <f t="shared" si="5"/>
        <v>0.54182630008400101</v>
      </c>
      <c r="AB28">
        <f t="shared" si="6"/>
        <v>1</v>
      </c>
    </row>
    <row r="29" spans="1:28" x14ac:dyDescent="0.25">
      <c r="A29">
        <v>919</v>
      </c>
      <c r="B29">
        <v>3</v>
      </c>
      <c r="C29" t="s">
        <v>88</v>
      </c>
      <c r="D29" t="s">
        <v>13</v>
      </c>
      <c r="E29">
        <v>22.5</v>
      </c>
      <c r="F29">
        <v>0</v>
      </c>
      <c r="G29">
        <v>0</v>
      </c>
      <c r="H29">
        <v>2698</v>
      </c>
      <c r="J29" t="str">
        <f>RIGHT(H29,SUM(LEN(H29) - LEN(SUBSTITUTE(H29, {"0","1","2","3","4","5","6","7","8","9"},""))))</f>
        <v>2698</v>
      </c>
      <c r="K29">
        <v>2698</v>
      </c>
      <c r="L29">
        <v>7.2249999999999996</v>
      </c>
      <c r="N29" t="str">
        <f t="shared" si="7"/>
        <v/>
      </c>
      <c r="O29" s="10" t="str">
        <f t="shared" si="8"/>
        <v/>
      </c>
      <c r="Q29" t="s">
        <v>56</v>
      </c>
      <c r="R29">
        <f t="shared" si="0"/>
        <v>-56</v>
      </c>
      <c r="S29">
        <f t="shared" si="1"/>
        <v>-24</v>
      </c>
      <c r="T29">
        <f t="shared" si="2"/>
        <v>-5</v>
      </c>
      <c r="U29">
        <f t="shared" si="3"/>
        <v>6</v>
      </c>
      <c r="V29">
        <f t="shared" si="4"/>
        <v>6</v>
      </c>
      <c r="W29">
        <f t="shared" si="9"/>
        <v>-15</v>
      </c>
      <c r="X29">
        <f t="shared" si="10"/>
        <v>1</v>
      </c>
      <c r="Y29">
        <f t="shared" si="11"/>
        <v>-17</v>
      </c>
      <c r="Z29">
        <f t="shared" si="12"/>
        <v>252</v>
      </c>
      <c r="AA29">
        <f t="shared" si="5"/>
        <v>0.7105022271801521</v>
      </c>
      <c r="AB29">
        <f t="shared" si="6"/>
        <v>0</v>
      </c>
    </row>
    <row r="30" spans="1:28" x14ac:dyDescent="0.25">
      <c r="A30">
        <v>920</v>
      </c>
      <c r="B30">
        <v>1</v>
      </c>
      <c r="C30" t="s">
        <v>89</v>
      </c>
      <c r="D30" t="s">
        <v>13</v>
      </c>
      <c r="E30">
        <v>41</v>
      </c>
      <c r="F30">
        <v>0</v>
      </c>
      <c r="G30">
        <v>0</v>
      </c>
      <c r="H30">
        <v>113054</v>
      </c>
      <c r="J30" t="str">
        <f>RIGHT(H30,SUM(LEN(H30) - LEN(SUBSTITUTE(H30, {"0","1","2","3","4","5","6","7","8","9"},""))))</f>
        <v>113054</v>
      </c>
      <c r="K30">
        <v>113054</v>
      </c>
      <c r="L30">
        <v>30.5</v>
      </c>
      <c r="M30" t="s">
        <v>90</v>
      </c>
      <c r="N30" t="str">
        <f t="shared" si="7"/>
        <v>A</v>
      </c>
      <c r="O30" s="10" t="str">
        <f t="shared" si="8"/>
        <v>21</v>
      </c>
      <c r="P30" s="10">
        <v>21</v>
      </c>
      <c r="Q30" t="s">
        <v>48</v>
      </c>
      <c r="R30">
        <f t="shared" si="0"/>
        <v>-56</v>
      </c>
      <c r="S30">
        <f t="shared" si="1"/>
        <v>-24</v>
      </c>
      <c r="T30">
        <f t="shared" si="2"/>
        <v>3</v>
      </c>
      <c r="U30">
        <f t="shared" si="3"/>
        <v>6</v>
      </c>
      <c r="V30">
        <f t="shared" si="4"/>
        <v>6</v>
      </c>
      <c r="W30">
        <f t="shared" si="9"/>
        <v>53</v>
      </c>
      <c r="X30">
        <f t="shared" si="10"/>
        <v>1</v>
      </c>
      <c r="Y30">
        <f t="shared" si="11"/>
        <v>20</v>
      </c>
      <c r="Z30">
        <f t="shared" si="12"/>
        <v>365</v>
      </c>
      <c r="AA30">
        <f t="shared" si="5"/>
        <v>0.64709392717584879</v>
      </c>
      <c r="AB30">
        <f t="shared" si="6"/>
        <v>0</v>
      </c>
    </row>
    <row r="31" spans="1:28" x14ac:dyDescent="0.25">
      <c r="A31">
        <v>921</v>
      </c>
      <c r="B31">
        <v>3</v>
      </c>
      <c r="C31" t="s">
        <v>91</v>
      </c>
      <c r="D31" t="s">
        <v>13</v>
      </c>
      <c r="F31">
        <v>2</v>
      </c>
      <c r="G31">
        <v>0</v>
      </c>
      <c r="H31">
        <v>2662</v>
      </c>
      <c r="J31" t="str">
        <f>RIGHT(H31,SUM(LEN(H31) - LEN(SUBSTITUTE(H31, {"0","1","2","3","4","5","6","7","8","9"},""))))</f>
        <v>2662</v>
      </c>
      <c r="K31">
        <v>2662</v>
      </c>
      <c r="L31">
        <v>21.679200000000002</v>
      </c>
      <c r="N31" t="str">
        <f t="shared" si="7"/>
        <v/>
      </c>
      <c r="O31" s="10" t="str">
        <f t="shared" si="8"/>
        <v/>
      </c>
      <c r="Q31" t="s">
        <v>56</v>
      </c>
      <c r="R31">
        <f t="shared" si="0"/>
        <v>-56</v>
      </c>
      <c r="S31">
        <f t="shared" si="1"/>
        <v>-24</v>
      </c>
      <c r="T31">
        <f t="shared" si="2"/>
        <v>-15</v>
      </c>
      <c r="U31">
        <f t="shared" si="3"/>
        <v>21</v>
      </c>
      <c r="V31">
        <f t="shared" si="4"/>
        <v>-10</v>
      </c>
      <c r="W31">
        <f t="shared" si="9"/>
        <v>-15</v>
      </c>
      <c r="X31">
        <f t="shared" si="10"/>
        <v>1</v>
      </c>
      <c r="Y31">
        <f t="shared" si="11"/>
        <v>-17</v>
      </c>
      <c r="Z31">
        <f t="shared" si="12"/>
        <v>241</v>
      </c>
      <c r="AA31">
        <f t="shared" si="5"/>
        <v>0.7163045227118181</v>
      </c>
      <c r="AB31">
        <f t="shared" si="6"/>
        <v>0</v>
      </c>
    </row>
    <row r="32" spans="1:28" x14ac:dyDescent="0.25">
      <c r="A32">
        <v>922</v>
      </c>
      <c r="B32">
        <v>2</v>
      </c>
      <c r="C32" t="s">
        <v>92</v>
      </c>
      <c r="D32" t="s">
        <v>13</v>
      </c>
      <c r="E32">
        <v>50</v>
      </c>
      <c r="F32">
        <v>1</v>
      </c>
      <c r="G32">
        <v>0</v>
      </c>
      <c r="H32" t="s">
        <v>93</v>
      </c>
      <c r="I32" t="s">
        <v>650</v>
      </c>
      <c r="J32" t="str">
        <f>RIGHT(H32,SUM(LEN(H32) - LEN(SUBSTITUTE(H32, {"0","1","2","3","4","5","6","7","8","9"},""))))</f>
        <v>3085</v>
      </c>
      <c r="K32">
        <v>3085</v>
      </c>
      <c r="L32">
        <v>26</v>
      </c>
      <c r="N32" t="str">
        <f t="shared" si="7"/>
        <v/>
      </c>
      <c r="O32" s="10" t="str">
        <f t="shared" si="8"/>
        <v/>
      </c>
      <c r="Q32" t="s">
        <v>48</v>
      </c>
      <c r="R32">
        <f t="shared" si="0"/>
        <v>-56</v>
      </c>
      <c r="S32">
        <f t="shared" si="1"/>
        <v>-24</v>
      </c>
      <c r="T32">
        <f t="shared" si="2"/>
        <v>3</v>
      </c>
      <c r="U32">
        <f t="shared" si="3"/>
        <v>21</v>
      </c>
      <c r="V32">
        <f t="shared" si="4"/>
        <v>-22</v>
      </c>
      <c r="W32">
        <f t="shared" si="9"/>
        <v>-15</v>
      </c>
      <c r="X32">
        <f t="shared" si="10"/>
        <v>51</v>
      </c>
      <c r="Y32">
        <f t="shared" si="11"/>
        <v>-17</v>
      </c>
      <c r="Z32">
        <f t="shared" si="12"/>
        <v>297</v>
      </c>
      <c r="AA32">
        <f t="shared" si="5"/>
        <v>0.68605209175575976</v>
      </c>
      <c r="AB32">
        <f t="shared" si="6"/>
        <v>0</v>
      </c>
    </row>
    <row r="33" spans="1:28" x14ac:dyDescent="0.25">
      <c r="A33">
        <v>923</v>
      </c>
      <c r="B33">
        <v>2</v>
      </c>
      <c r="C33" t="s">
        <v>94</v>
      </c>
      <c r="D33" t="s">
        <v>13</v>
      </c>
      <c r="E33">
        <v>24</v>
      </c>
      <c r="F33">
        <v>2</v>
      </c>
      <c r="G33">
        <v>0</v>
      </c>
      <c r="H33" t="s">
        <v>95</v>
      </c>
      <c r="I33" t="s">
        <v>634</v>
      </c>
      <c r="J33" t="str">
        <f>RIGHT(H33,SUM(LEN(H33) - LEN(SUBSTITUTE(H33, {"0","1","2","3","4","5","6","7","8","9"},""))))</f>
        <v>31029</v>
      </c>
      <c r="K33">
        <v>31029</v>
      </c>
      <c r="L33">
        <v>31.5</v>
      </c>
      <c r="N33" t="str">
        <f t="shared" si="7"/>
        <v/>
      </c>
      <c r="O33" s="10" t="str">
        <f t="shared" si="8"/>
        <v/>
      </c>
      <c r="Q33" t="s">
        <v>48</v>
      </c>
      <c r="R33">
        <f t="shared" si="0"/>
        <v>-56</v>
      </c>
      <c r="S33">
        <f t="shared" si="1"/>
        <v>-24</v>
      </c>
      <c r="T33">
        <f t="shared" si="2"/>
        <v>3</v>
      </c>
      <c r="U33">
        <f t="shared" si="3"/>
        <v>21</v>
      </c>
      <c r="V33">
        <f t="shared" si="4"/>
        <v>-10</v>
      </c>
      <c r="W33">
        <f t="shared" si="9"/>
        <v>-15</v>
      </c>
      <c r="X33">
        <f t="shared" si="10"/>
        <v>-9</v>
      </c>
      <c r="Y33">
        <f t="shared" si="11"/>
        <v>20</v>
      </c>
      <c r="Z33">
        <f t="shared" si="12"/>
        <v>286</v>
      </c>
      <c r="AA33">
        <f t="shared" si="5"/>
        <v>0.69213209070988446</v>
      </c>
      <c r="AB33">
        <f t="shared" si="6"/>
        <v>0</v>
      </c>
    </row>
    <row r="34" spans="1:28" x14ac:dyDescent="0.25">
      <c r="A34">
        <v>924</v>
      </c>
      <c r="B34">
        <v>3</v>
      </c>
      <c r="C34" t="s">
        <v>96</v>
      </c>
      <c r="D34" t="s">
        <v>12</v>
      </c>
      <c r="E34">
        <v>33</v>
      </c>
      <c r="F34">
        <v>1</v>
      </c>
      <c r="G34">
        <v>2</v>
      </c>
      <c r="H34" t="s">
        <v>97</v>
      </c>
      <c r="I34" t="s">
        <v>634</v>
      </c>
      <c r="J34" t="str">
        <f>RIGHT(H34,SUM(LEN(H34) - LEN(SUBSTITUTE(H34, {"0","1","2","3","4","5","6","7","8","9"},""))))</f>
        <v>2315</v>
      </c>
      <c r="K34">
        <v>2315</v>
      </c>
      <c r="L34">
        <v>20.574999999999999</v>
      </c>
      <c r="N34" t="str">
        <f t="shared" si="7"/>
        <v/>
      </c>
      <c r="O34" s="10" t="str">
        <f t="shared" si="8"/>
        <v/>
      </c>
      <c r="Q34" t="s">
        <v>48</v>
      </c>
      <c r="R34">
        <f t="shared" si="0"/>
        <v>90</v>
      </c>
      <c r="S34">
        <f t="shared" si="1"/>
        <v>38</v>
      </c>
      <c r="T34">
        <f t="shared" si="2"/>
        <v>3</v>
      </c>
      <c r="U34">
        <f t="shared" si="3"/>
        <v>21</v>
      </c>
      <c r="V34">
        <f t="shared" si="4"/>
        <v>-22</v>
      </c>
      <c r="W34">
        <f t="shared" si="9"/>
        <v>-15</v>
      </c>
      <c r="X34">
        <f t="shared" si="10"/>
        <v>-9</v>
      </c>
      <c r="Y34">
        <f t="shared" si="11"/>
        <v>-17</v>
      </c>
      <c r="Z34">
        <f t="shared" si="12"/>
        <v>445</v>
      </c>
      <c r="AA34">
        <f t="shared" si="5"/>
        <v>0.59866197275984367</v>
      </c>
      <c r="AB34">
        <f t="shared" si="6"/>
        <v>0</v>
      </c>
    </row>
    <row r="35" spans="1:28" x14ac:dyDescent="0.25">
      <c r="A35">
        <v>925</v>
      </c>
      <c r="B35">
        <v>3</v>
      </c>
      <c r="C35" t="s">
        <v>98</v>
      </c>
      <c r="D35" t="s">
        <v>12</v>
      </c>
      <c r="F35">
        <v>1</v>
      </c>
      <c r="G35">
        <v>2</v>
      </c>
      <c r="H35" t="s">
        <v>99</v>
      </c>
      <c r="I35" t="s">
        <v>658</v>
      </c>
      <c r="J35" t="str">
        <f>RIGHT(H35,SUM(LEN(H35) - LEN(SUBSTITUTE(H35, {"0","1","2","3","4","5","6","7","8","9"},""))))</f>
        <v>6607</v>
      </c>
      <c r="K35">
        <v>6607</v>
      </c>
      <c r="L35">
        <v>23.45</v>
      </c>
      <c r="N35" t="str">
        <f t="shared" si="7"/>
        <v/>
      </c>
      <c r="O35" s="10" t="str">
        <f t="shared" si="8"/>
        <v/>
      </c>
      <c r="Q35" t="s">
        <v>48</v>
      </c>
      <c r="R35">
        <f t="shared" si="0"/>
        <v>90</v>
      </c>
      <c r="S35">
        <f t="shared" si="1"/>
        <v>38</v>
      </c>
      <c r="T35">
        <f t="shared" si="2"/>
        <v>-15</v>
      </c>
      <c r="U35">
        <f t="shared" si="3"/>
        <v>21</v>
      </c>
      <c r="V35">
        <f t="shared" si="4"/>
        <v>-22</v>
      </c>
      <c r="W35">
        <f t="shared" si="9"/>
        <v>-15</v>
      </c>
      <c r="X35">
        <f t="shared" si="10"/>
        <v>-81</v>
      </c>
      <c r="Y35">
        <f t="shared" si="11"/>
        <v>-17</v>
      </c>
      <c r="Z35">
        <f t="shared" si="12"/>
        <v>355</v>
      </c>
      <c r="AA35">
        <f t="shared" si="5"/>
        <v>0.65296300200306934</v>
      </c>
      <c r="AB35">
        <f t="shared" si="6"/>
        <v>0</v>
      </c>
    </row>
    <row r="36" spans="1:28" x14ac:dyDescent="0.25">
      <c r="A36">
        <v>926</v>
      </c>
      <c r="B36">
        <v>1</v>
      </c>
      <c r="C36" t="s">
        <v>100</v>
      </c>
      <c r="D36" t="s">
        <v>13</v>
      </c>
      <c r="E36">
        <v>30</v>
      </c>
      <c r="F36">
        <v>1</v>
      </c>
      <c r="G36">
        <v>0</v>
      </c>
      <c r="H36">
        <v>13236</v>
      </c>
      <c r="J36" t="str">
        <f>RIGHT(H36,SUM(LEN(H36) - LEN(SUBSTITUTE(H36, {"0","1","2","3","4","5","6","7","8","9"},""))))</f>
        <v>13236</v>
      </c>
      <c r="K36">
        <v>13236</v>
      </c>
      <c r="L36">
        <v>57.75</v>
      </c>
      <c r="M36" t="s">
        <v>101</v>
      </c>
      <c r="N36" t="str">
        <f t="shared" si="7"/>
        <v>C</v>
      </c>
      <c r="O36" s="10" t="str">
        <f t="shared" si="8"/>
        <v>78</v>
      </c>
      <c r="P36" s="10">
        <v>78</v>
      </c>
      <c r="Q36" t="s">
        <v>56</v>
      </c>
      <c r="R36">
        <f t="shared" si="0"/>
        <v>-56</v>
      </c>
      <c r="S36">
        <f t="shared" si="1"/>
        <v>-24</v>
      </c>
      <c r="T36">
        <f t="shared" si="2"/>
        <v>3</v>
      </c>
      <c r="U36">
        <f t="shared" si="3"/>
        <v>21</v>
      </c>
      <c r="V36">
        <f t="shared" si="4"/>
        <v>-22</v>
      </c>
      <c r="W36">
        <f t="shared" si="9"/>
        <v>37</v>
      </c>
      <c r="X36">
        <f t="shared" si="10"/>
        <v>1</v>
      </c>
      <c r="Y36">
        <f t="shared" si="11"/>
        <v>62</v>
      </c>
      <c r="Z36">
        <f t="shared" si="12"/>
        <v>378</v>
      </c>
      <c r="AA36">
        <f t="shared" si="5"/>
        <v>0.63939750351122426</v>
      </c>
      <c r="AB36">
        <f t="shared" si="6"/>
        <v>0</v>
      </c>
    </row>
    <row r="37" spans="1:28" x14ac:dyDescent="0.25">
      <c r="A37">
        <v>927</v>
      </c>
      <c r="B37">
        <v>3</v>
      </c>
      <c r="C37" t="s">
        <v>102</v>
      </c>
      <c r="D37" t="s">
        <v>13</v>
      </c>
      <c r="E37">
        <v>18.5</v>
      </c>
      <c r="F37">
        <v>0</v>
      </c>
      <c r="G37">
        <v>0</v>
      </c>
      <c r="H37">
        <v>2682</v>
      </c>
      <c r="J37" t="str">
        <f>RIGHT(H37,SUM(LEN(H37) - LEN(SUBSTITUTE(H37, {"0","1","2","3","4","5","6","7","8","9"},""))))</f>
        <v>2682</v>
      </c>
      <c r="K37">
        <v>2682</v>
      </c>
      <c r="L37">
        <v>7.2291999999999996</v>
      </c>
      <c r="N37" t="str">
        <f t="shared" si="7"/>
        <v/>
      </c>
      <c r="O37" s="10" t="str">
        <f t="shared" si="8"/>
        <v/>
      </c>
      <c r="Q37" t="s">
        <v>56</v>
      </c>
      <c r="R37">
        <f t="shared" si="0"/>
        <v>-56</v>
      </c>
      <c r="S37">
        <f t="shared" si="1"/>
        <v>-24</v>
      </c>
      <c r="T37">
        <f t="shared" si="2"/>
        <v>-5</v>
      </c>
      <c r="U37">
        <f t="shared" si="3"/>
        <v>6</v>
      </c>
      <c r="V37">
        <f t="shared" si="4"/>
        <v>6</v>
      </c>
      <c r="W37">
        <f t="shared" si="9"/>
        <v>-15</v>
      </c>
      <c r="X37">
        <f t="shared" si="10"/>
        <v>1</v>
      </c>
      <c r="Y37">
        <f t="shared" si="11"/>
        <v>-17</v>
      </c>
      <c r="Z37">
        <f t="shared" si="12"/>
        <v>252</v>
      </c>
      <c r="AA37">
        <f t="shared" si="5"/>
        <v>0.7105022271801521</v>
      </c>
      <c r="AB37">
        <f t="shared" si="6"/>
        <v>0</v>
      </c>
    </row>
    <row r="38" spans="1:28" x14ac:dyDescent="0.25">
      <c r="A38">
        <v>928</v>
      </c>
      <c r="B38">
        <v>3</v>
      </c>
      <c r="C38" t="s">
        <v>103</v>
      </c>
      <c r="D38" t="s">
        <v>12</v>
      </c>
      <c r="F38">
        <v>0</v>
      </c>
      <c r="G38">
        <v>0</v>
      </c>
      <c r="H38">
        <v>342712</v>
      </c>
      <c r="J38" t="str">
        <f>RIGHT(H38,SUM(LEN(H38) - LEN(SUBSTITUTE(H38, {"0","1","2","3","4","5","6","7","8","9"},""))))</f>
        <v>342712</v>
      </c>
      <c r="K38">
        <v>342712</v>
      </c>
      <c r="L38">
        <v>8.0500000000000007</v>
      </c>
      <c r="N38" t="str">
        <f t="shared" si="7"/>
        <v/>
      </c>
      <c r="O38" s="10" t="str">
        <f t="shared" si="8"/>
        <v/>
      </c>
      <c r="Q38" t="s">
        <v>48</v>
      </c>
      <c r="R38">
        <f t="shared" si="0"/>
        <v>60</v>
      </c>
      <c r="S38">
        <f t="shared" si="1"/>
        <v>38</v>
      </c>
      <c r="T38">
        <f t="shared" si="2"/>
        <v>-15</v>
      </c>
      <c r="U38">
        <f t="shared" si="3"/>
        <v>6</v>
      </c>
      <c r="V38">
        <f t="shared" si="4"/>
        <v>6</v>
      </c>
      <c r="W38">
        <f t="shared" si="9"/>
        <v>-15</v>
      </c>
      <c r="X38">
        <f t="shared" si="10"/>
        <v>1</v>
      </c>
      <c r="Y38">
        <f t="shared" si="11"/>
        <v>-59</v>
      </c>
      <c r="Z38">
        <f t="shared" si="12"/>
        <v>378</v>
      </c>
      <c r="AA38">
        <f t="shared" si="5"/>
        <v>0.63939750351122426</v>
      </c>
      <c r="AB38">
        <f t="shared" si="6"/>
        <v>0</v>
      </c>
    </row>
    <row r="39" spans="1:28" x14ac:dyDescent="0.25">
      <c r="A39">
        <v>929</v>
      </c>
      <c r="B39">
        <v>3</v>
      </c>
      <c r="C39" t="s">
        <v>104</v>
      </c>
      <c r="D39" t="s">
        <v>12</v>
      </c>
      <c r="E39">
        <v>21</v>
      </c>
      <c r="F39">
        <v>0</v>
      </c>
      <c r="G39">
        <v>0</v>
      </c>
      <c r="H39">
        <v>315087</v>
      </c>
      <c r="J39" t="str">
        <f>RIGHT(H39,SUM(LEN(H39) - LEN(SUBSTITUTE(H39, {"0","1","2","3","4","5","6","7","8","9"},""))))</f>
        <v>315087</v>
      </c>
      <c r="K39">
        <v>315087</v>
      </c>
      <c r="L39">
        <v>8.6624999999999996</v>
      </c>
      <c r="N39" t="str">
        <f t="shared" si="7"/>
        <v/>
      </c>
      <c r="O39" s="10" t="str">
        <f t="shared" si="8"/>
        <v/>
      </c>
      <c r="Q39" t="s">
        <v>48</v>
      </c>
      <c r="R39">
        <f t="shared" si="0"/>
        <v>60</v>
      </c>
      <c r="S39">
        <f t="shared" si="1"/>
        <v>38</v>
      </c>
      <c r="T39">
        <f t="shared" si="2"/>
        <v>-5</v>
      </c>
      <c r="U39">
        <f t="shared" si="3"/>
        <v>6</v>
      </c>
      <c r="V39">
        <f t="shared" si="4"/>
        <v>6</v>
      </c>
      <c r="W39">
        <f t="shared" si="9"/>
        <v>-15</v>
      </c>
      <c r="X39">
        <f t="shared" si="10"/>
        <v>1</v>
      </c>
      <c r="Y39">
        <f t="shared" si="11"/>
        <v>-59</v>
      </c>
      <c r="Z39">
        <f t="shared" si="12"/>
        <v>388</v>
      </c>
      <c r="AA39">
        <f t="shared" si="5"/>
        <v>0.63342780502045481</v>
      </c>
      <c r="AB39">
        <f t="shared" si="6"/>
        <v>0</v>
      </c>
    </row>
    <row r="40" spans="1:28" x14ac:dyDescent="0.25">
      <c r="A40">
        <v>930</v>
      </c>
      <c r="B40">
        <v>3</v>
      </c>
      <c r="C40" t="s">
        <v>105</v>
      </c>
      <c r="D40" t="s">
        <v>13</v>
      </c>
      <c r="E40">
        <v>25</v>
      </c>
      <c r="F40">
        <v>0</v>
      </c>
      <c r="G40">
        <v>0</v>
      </c>
      <c r="H40">
        <v>345768</v>
      </c>
      <c r="J40" t="str">
        <f>RIGHT(H40,SUM(LEN(H40) - LEN(SUBSTITUTE(H40, {"0","1","2","3","4","5","6","7","8","9"},""))))</f>
        <v>345768</v>
      </c>
      <c r="K40">
        <v>345768</v>
      </c>
      <c r="L40">
        <v>9.5</v>
      </c>
      <c r="N40" t="str">
        <f t="shared" si="7"/>
        <v/>
      </c>
      <c r="O40" s="10" t="str">
        <f t="shared" si="8"/>
        <v/>
      </c>
      <c r="Q40" t="s">
        <v>48</v>
      </c>
      <c r="R40">
        <f t="shared" si="0"/>
        <v>-56</v>
      </c>
      <c r="S40">
        <f t="shared" si="1"/>
        <v>-24</v>
      </c>
      <c r="T40">
        <f t="shared" si="2"/>
        <v>3</v>
      </c>
      <c r="U40">
        <f t="shared" si="3"/>
        <v>6</v>
      </c>
      <c r="V40">
        <f t="shared" si="4"/>
        <v>6</v>
      </c>
      <c r="W40">
        <f t="shared" si="9"/>
        <v>-15</v>
      </c>
      <c r="X40">
        <f t="shared" si="10"/>
        <v>1</v>
      </c>
      <c r="Y40">
        <f t="shared" si="11"/>
        <v>-59</v>
      </c>
      <c r="Z40">
        <f t="shared" si="12"/>
        <v>218</v>
      </c>
      <c r="AA40">
        <f t="shared" si="5"/>
        <v>0.72820667553691076</v>
      </c>
      <c r="AB40">
        <f t="shared" si="6"/>
        <v>0</v>
      </c>
    </row>
    <row r="41" spans="1:28" x14ac:dyDescent="0.25">
      <c r="A41">
        <v>931</v>
      </c>
      <c r="B41">
        <v>3</v>
      </c>
      <c r="C41" t="s">
        <v>106</v>
      </c>
      <c r="D41" t="s">
        <v>13</v>
      </c>
      <c r="F41">
        <v>0</v>
      </c>
      <c r="G41">
        <v>0</v>
      </c>
      <c r="H41">
        <v>1601</v>
      </c>
      <c r="J41" t="str">
        <f>RIGHT(H41,SUM(LEN(H41) - LEN(SUBSTITUTE(H41, {"0","1","2","3","4","5","6","7","8","9"},""))))</f>
        <v>1601</v>
      </c>
      <c r="K41">
        <v>1601</v>
      </c>
      <c r="L41">
        <v>56.495800000000003</v>
      </c>
      <c r="N41" t="str">
        <f t="shared" si="7"/>
        <v/>
      </c>
      <c r="O41" s="10" t="str">
        <f t="shared" si="8"/>
        <v/>
      </c>
      <c r="Q41" t="s">
        <v>48</v>
      </c>
      <c r="R41">
        <f t="shared" si="0"/>
        <v>-56</v>
      </c>
      <c r="S41">
        <f t="shared" si="1"/>
        <v>-24</v>
      </c>
      <c r="T41">
        <f t="shared" si="2"/>
        <v>-15</v>
      </c>
      <c r="U41">
        <f t="shared" si="3"/>
        <v>6</v>
      </c>
      <c r="V41">
        <f t="shared" si="4"/>
        <v>6</v>
      </c>
      <c r="W41">
        <f t="shared" si="9"/>
        <v>-15</v>
      </c>
      <c r="X41">
        <f t="shared" si="10"/>
        <v>1</v>
      </c>
      <c r="Y41">
        <f t="shared" si="11"/>
        <v>-17</v>
      </c>
      <c r="Z41">
        <f t="shared" si="12"/>
        <v>242</v>
      </c>
      <c r="AA41">
        <f t="shared" si="5"/>
        <v>0.71577995145445872</v>
      </c>
      <c r="AB41">
        <f t="shared" si="6"/>
        <v>0</v>
      </c>
    </row>
    <row r="42" spans="1:28" x14ac:dyDescent="0.25">
      <c r="A42">
        <v>932</v>
      </c>
      <c r="B42">
        <v>3</v>
      </c>
      <c r="C42" t="s">
        <v>107</v>
      </c>
      <c r="D42" t="s">
        <v>13</v>
      </c>
      <c r="E42">
        <v>39</v>
      </c>
      <c r="F42">
        <v>0</v>
      </c>
      <c r="G42">
        <v>1</v>
      </c>
      <c r="H42">
        <v>349256</v>
      </c>
      <c r="J42" t="str">
        <f>RIGHT(H42,SUM(LEN(H42) - LEN(SUBSTITUTE(H42, {"0","1","2","3","4","5","6","7","8","9"},""))))</f>
        <v>349256</v>
      </c>
      <c r="K42">
        <v>349256</v>
      </c>
      <c r="L42">
        <v>13.416700000000001</v>
      </c>
      <c r="N42" t="str">
        <f t="shared" si="7"/>
        <v/>
      </c>
      <c r="O42" s="10" t="str">
        <f t="shared" si="8"/>
        <v/>
      </c>
      <c r="Q42" t="s">
        <v>56</v>
      </c>
      <c r="R42">
        <f t="shared" si="0"/>
        <v>-56</v>
      </c>
      <c r="S42">
        <f t="shared" si="1"/>
        <v>-24</v>
      </c>
      <c r="T42">
        <f t="shared" si="2"/>
        <v>3</v>
      </c>
      <c r="U42">
        <f t="shared" si="3"/>
        <v>6</v>
      </c>
      <c r="V42">
        <f t="shared" si="4"/>
        <v>6</v>
      </c>
      <c r="W42">
        <f t="shared" si="9"/>
        <v>-15</v>
      </c>
      <c r="X42">
        <f t="shared" si="10"/>
        <v>1</v>
      </c>
      <c r="Y42">
        <f t="shared" si="11"/>
        <v>-59</v>
      </c>
      <c r="Z42">
        <f t="shared" si="12"/>
        <v>218</v>
      </c>
      <c r="AA42">
        <f t="shared" si="5"/>
        <v>0.72820667553691076</v>
      </c>
      <c r="AB42">
        <f t="shared" si="6"/>
        <v>0</v>
      </c>
    </row>
    <row r="43" spans="1:28" x14ac:dyDescent="0.25">
      <c r="A43">
        <v>933</v>
      </c>
      <c r="B43">
        <v>1</v>
      </c>
      <c r="C43" t="s">
        <v>108</v>
      </c>
      <c r="D43" t="s">
        <v>13</v>
      </c>
      <c r="F43">
        <v>0</v>
      </c>
      <c r="G43">
        <v>0</v>
      </c>
      <c r="H43">
        <v>113778</v>
      </c>
      <c r="J43" t="str">
        <f>RIGHT(H43,SUM(LEN(H43) - LEN(SUBSTITUTE(H43, {"0","1","2","3","4","5","6","7","8","9"},""))))</f>
        <v>113778</v>
      </c>
      <c r="K43">
        <v>113778</v>
      </c>
      <c r="L43">
        <v>26.55</v>
      </c>
      <c r="M43" t="s">
        <v>109</v>
      </c>
      <c r="N43" t="str">
        <f t="shared" si="7"/>
        <v>D</v>
      </c>
      <c r="O43" s="10" t="str">
        <f t="shared" si="8"/>
        <v>34</v>
      </c>
      <c r="P43" s="10">
        <v>34</v>
      </c>
      <c r="Q43" t="s">
        <v>48</v>
      </c>
      <c r="R43">
        <f t="shared" si="0"/>
        <v>-56</v>
      </c>
      <c r="S43">
        <f t="shared" si="1"/>
        <v>-24</v>
      </c>
      <c r="T43">
        <f t="shared" si="2"/>
        <v>-15</v>
      </c>
      <c r="U43">
        <f t="shared" si="3"/>
        <v>6</v>
      </c>
      <c r="V43">
        <f t="shared" si="4"/>
        <v>6</v>
      </c>
      <c r="W43">
        <f t="shared" si="9"/>
        <v>53</v>
      </c>
      <c r="X43">
        <f t="shared" si="10"/>
        <v>1</v>
      </c>
      <c r="Y43">
        <f t="shared" si="11"/>
        <v>20</v>
      </c>
      <c r="Z43">
        <f t="shared" si="12"/>
        <v>347</v>
      </c>
      <c r="AA43">
        <f t="shared" si="5"/>
        <v>0.65762510878517466</v>
      </c>
      <c r="AB43">
        <f t="shared" si="6"/>
        <v>0</v>
      </c>
    </row>
    <row r="44" spans="1:28" x14ac:dyDescent="0.25">
      <c r="A44">
        <v>934</v>
      </c>
      <c r="B44">
        <v>3</v>
      </c>
      <c r="C44" t="s">
        <v>110</v>
      </c>
      <c r="D44" t="s">
        <v>13</v>
      </c>
      <c r="E44">
        <v>41</v>
      </c>
      <c r="F44">
        <v>0</v>
      </c>
      <c r="G44">
        <v>0</v>
      </c>
      <c r="H44" t="s">
        <v>111</v>
      </c>
      <c r="I44" t="s">
        <v>651</v>
      </c>
      <c r="J44" t="str">
        <f>RIGHT(H44,SUM(LEN(H44) - LEN(SUBSTITUTE(H44, {"0","1","2","3","4","5","6","7","8","9"},""))))</f>
        <v>3101263</v>
      </c>
      <c r="K44">
        <v>3101263</v>
      </c>
      <c r="L44">
        <v>7.85</v>
      </c>
      <c r="N44" t="str">
        <f t="shared" si="7"/>
        <v/>
      </c>
      <c r="O44" s="10" t="str">
        <f t="shared" si="8"/>
        <v/>
      </c>
      <c r="Q44" t="s">
        <v>48</v>
      </c>
      <c r="R44">
        <f t="shared" si="0"/>
        <v>-56</v>
      </c>
      <c r="S44">
        <f t="shared" si="1"/>
        <v>-24</v>
      </c>
      <c r="T44">
        <f t="shared" si="2"/>
        <v>3</v>
      </c>
      <c r="U44">
        <f t="shared" si="3"/>
        <v>6</v>
      </c>
      <c r="V44">
        <f t="shared" si="4"/>
        <v>6</v>
      </c>
      <c r="W44">
        <f t="shared" si="9"/>
        <v>-15</v>
      </c>
      <c r="X44">
        <f t="shared" si="10"/>
        <v>-81</v>
      </c>
      <c r="Y44">
        <f t="shared" si="11"/>
        <v>-26</v>
      </c>
      <c r="Z44">
        <f t="shared" si="12"/>
        <v>169</v>
      </c>
      <c r="AA44">
        <f t="shared" si="5"/>
        <v>0.75249448003063446</v>
      </c>
      <c r="AB44">
        <f t="shared" si="6"/>
        <v>0</v>
      </c>
    </row>
    <row r="45" spans="1:28" x14ac:dyDescent="0.25">
      <c r="A45">
        <v>935</v>
      </c>
      <c r="B45">
        <v>2</v>
      </c>
      <c r="C45" t="s">
        <v>112</v>
      </c>
      <c r="D45" t="s">
        <v>12</v>
      </c>
      <c r="E45">
        <v>30</v>
      </c>
      <c r="F45">
        <v>0</v>
      </c>
      <c r="G45">
        <v>0</v>
      </c>
      <c r="H45">
        <v>237249</v>
      </c>
      <c r="J45" t="str">
        <f>RIGHT(H45,SUM(LEN(H45) - LEN(SUBSTITUTE(H45, {"0","1","2","3","4","5","6","7","8","9"},""))))</f>
        <v>237249</v>
      </c>
      <c r="K45">
        <v>237249</v>
      </c>
      <c r="L45">
        <v>13</v>
      </c>
      <c r="N45" t="str">
        <f t="shared" si="7"/>
        <v/>
      </c>
      <c r="O45" s="10" t="str">
        <f t="shared" si="8"/>
        <v/>
      </c>
      <c r="Q45" t="s">
        <v>48</v>
      </c>
      <c r="R45">
        <f t="shared" si="0"/>
        <v>90</v>
      </c>
      <c r="S45">
        <f t="shared" si="1"/>
        <v>38</v>
      </c>
      <c r="T45">
        <f t="shared" si="2"/>
        <v>3</v>
      </c>
      <c r="U45">
        <f t="shared" si="3"/>
        <v>6</v>
      </c>
      <c r="V45">
        <f t="shared" si="4"/>
        <v>6</v>
      </c>
      <c r="W45">
        <f t="shared" si="9"/>
        <v>-15</v>
      </c>
      <c r="X45">
        <f t="shared" si="10"/>
        <v>1</v>
      </c>
      <c r="Y45">
        <f t="shared" si="11"/>
        <v>20</v>
      </c>
      <c r="Z45">
        <f t="shared" si="12"/>
        <v>505</v>
      </c>
      <c r="AA45">
        <f t="shared" si="5"/>
        <v>0.56096903518686414</v>
      </c>
      <c r="AB45">
        <f t="shared" si="6"/>
        <v>1</v>
      </c>
    </row>
    <row r="46" spans="1:28" x14ac:dyDescent="0.25">
      <c r="A46">
        <v>936</v>
      </c>
      <c r="B46">
        <v>1</v>
      </c>
      <c r="C46" t="s">
        <v>113</v>
      </c>
      <c r="D46" t="s">
        <v>12</v>
      </c>
      <c r="E46">
        <v>45</v>
      </c>
      <c r="F46">
        <v>1</v>
      </c>
      <c r="G46">
        <v>0</v>
      </c>
      <c r="H46">
        <v>11753</v>
      </c>
      <c r="J46" t="str">
        <f>RIGHT(H46,SUM(LEN(H46) - LEN(SUBSTITUTE(H46, {"0","1","2","3","4","5","6","7","8","9"},""))))</f>
        <v>11753</v>
      </c>
      <c r="K46">
        <v>11753</v>
      </c>
      <c r="L46">
        <v>52.554200000000002</v>
      </c>
      <c r="M46" t="s">
        <v>114</v>
      </c>
      <c r="N46" t="str">
        <f t="shared" si="7"/>
        <v>D</v>
      </c>
      <c r="O46" s="10" t="str">
        <f t="shared" si="8"/>
        <v>19</v>
      </c>
      <c r="P46" s="10">
        <v>19</v>
      </c>
      <c r="Q46" t="s">
        <v>48</v>
      </c>
      <c r="R46">
        <f t="shared" si="0"/>
        <v>90</v>
      </c>
      <c r="S46">
        <f t="shared" si="1"/>
        <v>38</v>
      </c>
      <c r="T46">
        <f t="shared" si="2"/>
        <v>3</v>
      </c>
      <c r="U46">
        <f t="shared" si="3"/>
        <v>21</v>
      </c>
      <c r="V46">
        <f t="shared" si="4"/>
        <v>-22</v>
      </c>
      <c r="W46">
        <f t="shared" si="9"/>
        <v>53</v>
      </c>
      <c r="X46">
        <f t="shared" si="10"/>
        <v>1</v>
      </c>
      <c r="Y46">
        <f t="shared" si="11"/>
        <v>62</v>
      </c>
      <c r="Z46">
        <f t="shared" si="12"/>
        <v>602</v>
      </c>
      <c r="AA46">
        <f t="shared" si="5"/>
        <v>0.49871002516323043</v>
      </c>
      <c r="AB46">
        <f t="shared" si="6"/>
        <v>1</v>
      </c>
    </row>
    <row r="47" spans="1:28" x14ac:dyDescent="0.25">
      <c r="A47">
        <v>937</v>
      </c>
      <c r="B47">
        <v>3</v>
      </c>
      <c r="C47" t="s">
        <v>115</v>
      </c>
      <c r="D47" t="s">
        <v>13</v>
      </c>
      <c r="E47">
        <v>25</v>
      </c>
      <c r="F47">
        <v>0</v>
      </c>
      <c r="G47">
        <v>0</v>
      </c>
      <c r="H47" t="s">
        <v>116</v>
      </c>
      <c r="I47" t="s">
        <v>657</v>
      </c>
      <c r="J47" t="str">
        <f>RIGHT(H47,SUM(LEN(H47) - LEN(SUBSTITUTE(H47, {"0","1","2","3","4","5","6","7","8","9"},""))))</f>
        <v xml:space="preserve"> 3101291</v>
      </c>
      <c r="K47">
        <v>3101291</v>
      </c>
      <c r="L47">
        <v>7.9249999999999998</v>
      </c>
      <c r="N47" t="str">
        <f t="shared" si="7"/>
        <v/>
      </c>
      <c r="O47" s="10" t="str">
        <f t="shared" si="8"/>
        <v/>
      </c>
      <c r="Q47" t="s">
        <v>48</v>
      </c>
      <c r="R47">
        <f t="shared" si="0"/>
        <v>-56</v>
      </c>
      <c r="S47">
        <f t="shared" si="1"/>
        <v>-24</v>
      </c>
      <c r="T47">
        <f t="shared" si="2"/>
        <v>3</v>
      </c>
      <c r="U47">
        <f t="shared" si="3"/>
        <v>6</v>
      </c>
      <c r="V47">
        <f t="shared" si="4"/>
        <v>6</v>
      </c>
      <c r="W47">
        <f t="shared" si="9"/>
        <v>-15</v>
      </c>
      <c r="X47">
        <f t="shared" si="10"/>
        <v>1</v>
      </c>
      <c r="Y47">
        <f t="shared" si="11"/>
        <v>-26</v>
      </c>
      <c r="Z47">
        <f t="shared" si="12"/>
        <v>251</v>
      </c>
      <c r="AA47">
        <f t="shared" si="5"/>
        <v>0.7110326068057029</v>
      </c>
      <c r="AB47">
        <f t="shared" si="6"/>
        <v>0</v>
      </c>
    </row>
    <row r="48" spans="1:28" x14ac:dyDescent="0.25">
      <c r="A48">
        <v>938</v>
      </c>
      <c r="B48">
        <v>1</v>
      </c>
      <c r="C48" t="s">
        <v>117</v>
      </c>
      <c r="D48" t="s">
        <v>13</v>
      </c>
      <c r="E48">
        <v>45</v>
      </c>
      <c r="F48">
        <v>0</v>
      </c>
      <c r="G48">
        <v>0</v>
      </c>
      <c r="H48" t="s">
        <v>118</v>
      </c>
      <c r="I48" t="s">
        <v>632</v>
      </c>
      <c r="J48" t="str">
        <f>RIGHT(H48,SUM(LEN(H48) - LEN(SUBSTITUTE(H48, {"0","1","2","3","4","5","6","7","8","9"},""))))</f>
        <v>17594</v>
      </c>
      <c r="K48">
        <v>17594</v>
      </c>
      <c r="L48">
        <v>29.7</v>
      </c>
      <c r="M48" t="s">
        <v>119</v>
      </c>
      <c r="N48" t="str">
        <f t="shared" si="7"/>
        <v>A</v>
      </c>
      <c r="O48" s="10" t="str">
        <f t="shared" si="8"/>
        <v>9</v>
      </c>
      <c r="P48" s="10">
        <v>9</v>
      </c>
      <c r="Q48" t="s">
        <v>56</v>
      </c>
      <c r="R48">
        <f t="shared" si="0"/>
        <v>-56</v>
      </c>
      <c r="S48">
        <f t="shared" si="1"/>
        <v>-24</v>
      </c>
      <c r="T48">
        <f t="shared" si="2"/>
        <v>3</v>
      </c>
      <c r="U48">
        <f t="shared" si="3"/>
        <v>6</v>
      </c>
      <c r="V48">
        <f t="shared" si="4"/>
        <v>6</v>
      </c>
      <c r="W48">
        <f t="shared" si="9"/>
        <v>53</v>
      </c>
      <c r="X48">
        <f t="shared" si="10"/>
        <v>51</v>
      </c>
      <c r="Y48">
        <f t="shared" si="11"/>
        <v>62</v>
      </c>
      <c r="Z48">
        <f t="shared" si="12"/>
        <v>457</v>
      </c>
      <c r="AA48">
        <f t="shared" si="5"/>
        <v>0.59120127877347972</v>
      </c>
      <c r="AB48">
        <f t="shared" si="6"/>
        <v>0</v>
      </c>
    </row>
    <row r="49" spans="1:28" x14ac:dyDescent="0.25">
      <c r="A49">
        <v>939</v>
      </c>
      <c r="B49">
        <v>3</v>
      </c>
      <c r="C49" t="s">
        <v>120</v>
      </c>
      <c r="D49" t="s">
        <v>13</v>
      </c>
      <c r="F49">
        <v>0</v>
      </c>
      <c r="G49">
        <v>0</v>
      </c>
      <c r="H49">
        <v>370374</v>
      </c>
      <c r="J49" t="str">
        <f>RIGHT(H49,SUM(LEN(H49) - LEN(SUBSTITUTE(H49, {"0","1","2","3","4","5","6","7","8","9"},""))))</f>
        <v>370374</v>
      </c>
      <c r="K49">
        <v>370374</v>
      </c>
      <c r="L49">
        <v>7.75</v>
      </c>
      <c r="N49" t="str">
        <f t="shared" si="7"/>
        <v/>
      </c>
      <c r="O49" s="10" t="str">
        <f t="shared" si="8"/>
        <v/>
      </c>
      <c r="Q49" t="s">
        <v>46</v>
      </c>
      <c r="R49">
        <f t="shared" si="0"/>
        <v>-56</v>
      </c>
      <c r="S49">
        <f t="shared" si="1"/>
        <v>-24</v>
      </c>
      <c r="T49">
        <f t="shared" si="2"/>
        <v>-15</v>
      </c>
      <c r="U49">
        <f t="shared" si="3"/>
        <v>6</v>
      </c>
      <c r="V49">
        <f t="shared" si="4"/>
        <v>6</v>
      </c>
      <c r="W49">
        <f t="shared" si="9"/>
        <v>-15</v>
      </c>
      <c r="X49">
        <f t="shared" si="10"/>
        <v>1</v>
      </c>
      <c r="Y49">
        <f t="shared" si="11"/>
        <v>-26</v>
      </c>
      <c r="Z49">
        <f t="shared" si="12"/>
        <v>233</v>
      </c>
      <c r="AA49">
        <f t="shared" si="5"/>
        <v>0.72047996391112523</v>
      </c>
      <c r="AB49">
        <f t="shared" si="6"/>
        <v>0</v>
      </c>
    </row>
    <row r="50" spans="1:28" x14ac:dyDescent="0.25">
      <c r="A50">
        <v>940</v>
      </c>
      <c r="B50">
        <v>1</v>
      </c>
      <c r="C50" t="s">
        <v>121</v>
      </c>
      <c r="D50" t="s">
        <v>12</v>
      </c>
      <c r="E50">
        <v>60</v>
      </c>
      <c r="F50">
        <v>0</v>
      </c>
      <c r="G50">
        <v>0</v>
      </c>
      <c r="H50">
        <v>11813</v>
      </c>
      <c r="J50" t="str">
        <f>RIGHT(H50,SUM(LEN(H50) - LEN(SUBSTITUTE(H50, {"0","1","2","3","4","5","6","7","8","9"},""))))</f>
        <v>11813</v>
      </c>
      <c r="K50">
        <v>11813</v>
      </c>
      <c r="L50">
        <v>76.291700000000006</v>
      </c>
      <c r="M50" t="s">
        <v>122</v>
      </c>
      <c r="N50" t="str">
        <f t="shared" si="7"/>
        <v>D</v>
      </c>
      <c r="O50" s="10" t="str">
        <f t="shared" si="8"/>
        <v>15</v>
      </c>
      <c r="P50" s="10">
        <v>15</v>
      </c>
      <c r="Q50" t="s">
        <v>56</v>
      </c>
      <c r="R50">
        <f t="shared" si="0"/>
        <v>90</v>
      </c>
      <c r="S50">
        <f t="shared" si="1"/>
        <v>38</v>
      </c>
      <c r="T50">
        <f t="shared" si="2"/>
        <v>3</v>
      </c>
      <c r="U50">
        <f t="shared" si="3"/>
        <v>6</v>
      </c>
      <c r="V50">
        <f t="shared" si="4"/>
        <v>6</v>
      </c>
      <c r="W50">
        <f t="shared" si="9"/>
        <v>53</v>
      </c>
      <c r="X50">
        <f t="shared" si="10"/>
        <v>1</v>
      </c>
      <c r="Y50">
        <f t="shared" si="11"/>
        <v>62</v>
      </c>
      <c r="Z50">
        <f t="shared" si="12"/>
        <v>615</v>
      </c>
      <c r="AA50">
        <f t="shared" si="5"/>
        <v>0.49032637452764177</v>
      </c>
      <c r="AB50">
        <f t="shared" si="6"/>
        <v>1</v>
      </c>
    </row>
    <row r="51" spans="1:28" x14ac:dyDescent="0.25">
      <c r="A51">
        <v>941</v>
      </c>
      <c r="B51">
        <v>3</v>
      </c>
      <c r="C51" t="s">
        <v>123</v>
      </c>
      <c r="D51" t="s">
        <v>12</v>
      </c>
      <c r="E51">
        <v>36</v>
      </c>
      <c r="F51">
        <v>0</v>
      </c>
      <c r="G51">
        <v>2</v>
      </c>
      <c r="H51" t="s">
        <v>124</v>
      </c>
      <c r="I51" t="s">
        <v>634</v>
      </c>
      <c r="J51" t="str">
        <f>RIGHT(H51,SUM(LEN(H51) - LEN(SUBSTITUTE(H51, {"0","1","2","3","4","5","6","7","8","9"},""))))</f>
        <v>37671</v>
      </c>
      <c r="K51">
        <v>37671</v>
      </c>
      <c r="L51">
        <v>15.9</v>
      </c>
      <c r="N51" t="str">
        <f t="shared" si="7"/>
        <v/>
      </c>
      <c r="O51" s="10" t="str">
        <f t="shared" si="8"/>
        <v/>
      </c>
      <c r="Q51" t="s">
        <v>48</v>
      </c>
      <c r="R51">
        <f t="shared" si="0"/>
        <v>90</v>
      </c>
      <c r="S51">
        <f t="shared" si="1"/>
        <v>38</v>
      </c>
      <c r="T51">
        <f t="shared" si="2"/>
        <v>3</v>
      </c>
      <c r="U51">
        <f t="shared" si="3"/>
        <v>6</v>
      </c>
      <c r="V51">
        <f t="shared" si="4"/>
        <v>6</v>
      </c>
      <c r="W51">
        <f t="shared" si="9"/>
        <v>-15</v>
      </c>
      <c r="X51">
        <f t="shared" si="10"/>
        <v>-9</v>
      </c>
      <c r="Y51">
        <f t="shared" si="11"/>
        <v>20</v>
      </c>
      <c r="Z51">
        <f t="shared" si="12"/>
        <v>495</v>
      </c>
      <c r="AA51">
        <f t="shared" si="5"/>
        <v>0.5673126907081083</v>
      </c>
      <c r="AB51">
        <f t="shared" si="6"/>
        <v>1</v>
      </c>
    </row>
    <row r="52" spans="1:28" x14ac:dyDescent="0.25">
      <c r="A52">
        <v>942</v>
      </c>
      <c r="B52">
        <v>1</v>
      </c>
      <c r="C52" t="s">
        <v>125</v>
      </c>
      <c r="D52" t="s">
        <v>13</v>
      </c>
      <c r="E52">
        <v>24</v>
      </c>
      <c r="F52">
        <v>1</v>
      </c>
      <c r="G52">
        <v>0</v>
      </c>
      <c r="H52">
        <v>13695</v>
      </c>
      <c r="J52" t="str">
        <f>RIGHT(H52,SUM(LEN(H52) - LEN(SUBSTITUTE(H52, {"0","1","2","3","4","5","6","7","8","9"},""))))</f>
        <v>13695</v>
      </c>
      <c r="K52">
        <v>13695</v>
      </c>
      <c r="L52">
        <v>60</v>
      </c>
      <c r="M52" t="s">
        <v>126</v>
      </c>
      <c r="N52" t="str">
        <f t="shared" si="7"/>
        <v>C</v>
      </c>
      <c r="O52" s="10" t="str">
        <f t="shared" si="8"/>
        <v>31</v>
      </c>
      <c r="P52" s="10">
        <v>31</v>
      </c>
      <c r="Q52" t="s">
        <v>48</v>
      </c>
      <c r="R52">
        <f t="shared" si="0"/>
        <v>-56</v>
      </c>
      <c r="S52">
        <f t="shared" si="1"/>
        <v>-24</v>
      </c>
      <c r="T52">
        <f t="shared" si="2"/>
        <v>3</v>
      </c>
      <c r="U52">
        <f t="shared" si="3"/>
        <v>21</v>
      </c>
      <c r="V52">
        <f t="shared" si="4"/>
        <v>-22</v>
      </c>
      <c r="W52">
        <f t="shared" si="9"/>
        <v>53</v>
      </c>
      <c r="X52">
        <f t="shared" si="10"/>
        <v>1</v>
      </c>
      <c r="Y52">
        <f t="shared" si="11"/>
        <v>62</v>
      </c>
      <c r="Z52">
        <f t="shared" si="12"/>
        <v>394</v>
      </c>
      <c r="AA52">
        <f t="shared" si="5"/>
        <v>0.6298260901192364</v>
      </c>
      <c r="AB52">
        <f t="shared" si="6"/>
        <v>0</v>
      </c>
    </row>
    <row r="53" spans="1:28" x14ac:dyDescent="0.25">
      <c r="A53">
        <v>943</v>
      </c>
      <c r="B53">
        <v>2</v>
      </c>
      <c r="C53" t="s">
        <v>127</v>
      </c>
      <c r="D53" t="s">
        <v>13</v>
      </c>
      <c r="E53">
        <v>27</v>
      </c>
      <c r="F53">
        <v>0</v>
      </c>
      <c r="G53">
        <v>0</v>
      </c>
      <c r="H53" t="s">
        <v>128</v>
      </c>
      <c r="I53" t="s">
        <v>649</v>
      </c>
      <c r="J53" t="str">
        <f>RIGHT(H53,SUM(LEN(H53) - LEN(SUBSTITUTE(H53, {"0","1","2","3","4","5","6","7","8","9"},""))))</f>
        <v>2168</v>
      </c>
      <c r="K53">
        <v>2168</v>
      </c>
      <c r="L53">
        <v>15.033300000000001</v>
      </c>
      <c r="N53" t="str">
        <f t="shared" si="7"/>
        <v/>
      </c>
      <c r="O53" s="10" t="str">
        <f t="shared" si="8"/>
        <v/>
      </c>
      <c r="Q53" t="s">
        <v>56</v>
      </c>
      <c r="R53">
        <f t="shared" si="0"/>
        <v>-56</v>
      </c>
      <c r="S53">
        <f t="shared" si="1"/>
        <v>-24</v>
      </c>
      <c r="T53">
        <f t="shared" si="2"/>
        <v>3</v>
      </c>
      <c r="U53">
        <f t="shared" si="3"/>
        <v>6</v>
      </c>
      <c r="V53">
        <f t="shared" si="4"/>
        <v>6</v>
      </c>
      <c r="W53">
        <f t="shared" si="9"/>
        <v>-15</v>
      </c>
      <c r="X53">
        <f t="shared" si="10"/>
        <v>1</v>
      </c>
      <c r="Y53">
        <f t="shared" si="11"/>
        <v>-17</v>
      </c>
      <c r="Z53">
        <f t="shared" si="12"/>
        <v>260</v>
      </c>
      <c r="AA53">
        <f t="shared" si="5"/>
        <v>0.70623851031406715</v>
      </c>
      <c r="AB53">
        <f t="shared" si="6"/>
        <v>0</v>
      </c>
    </row>
    <row r="54" spans="1:28" x14ac:dyDescent="0.25">
      <c r="A54">
        <v>944</v>
      </c>
      <c r="B54">
        <v>2</v>
      </c>
      <c r="C54" t="s">
        <v>129</v>
      </c>
      <c r="D54" t="s">
        <v>12</v>
      </c>
      <c r="E54">
        <v>20</v>
      </c>
      <c r="F54">
        <v>2</v>
      </c>
      <c r="G54">
        <v>1</v>
      </c>
      <c r="H54">
        <v>29105</v>
      </c>
      <c r="J54" t="str">
        <f>RIGHT(H54,SUM(LEN(H54) - LEN(SUBSTITUTE(H54, {"0","1","2","3","4","5","6","7","8","9"},""))))</f>
        <v>29105</v>
      </c>
      <c r="K54">
        <v>29105</v>
      </c>
      <c r="L54">
        <v>23</v>
      </c>
      <c r="N54" t="str">
        <f t="shared" si="7"/>
        <v/>
      </c>
      <c r="O54" s="10" t="str">
        <f t="shared" si="8"/>
        <v/>
      </c>
      <c r="Q54" t="s">
        <v>48</v>
      </c>
      <c r="R54">
        <f t="shared" si="0"/>
        <v>60</v>
      </c>
      <c r="S54">
        <f t="shared" si="1"/>
        <v>38</v>
      </c>
      <c r="T54">
        <f t="shared" si="2"/>
        <v>-5</v>
      </c>
      <c r="U54">
        <f t="shared" si="3"/>
        <v>21</v>
      </c>
      <c r="V54">
        <f t="shared" si="4"/>
        <v>-10</v>
      </c>
      <c r="W54">
        <f t="shared" si="9"/>
        <v>-15</v>
      </c>
      <c r="X54">
        <f t="shared" si="10"/>
        <v>1</v>
      </c>
      <c r="Y54">
        <f t="shared" si="11"/>
        <v>20</v>
      </c>
      <c r="Z54">
        <f t="shared" si="12"/>
        <v>466</v>
      </c>
      <c r="AA54">
        <f t="shared" si="5"/>
        <v>0.58557785633550763</v>
      </c>
      <c r="AB54">
        <f t="shared" si="6"/>
        <v>0</v>
      </c>
    </row>
    <row r="55" spans="1:28" x14ac:dyDescent="0.25">
      <c r="A55">
        <v>945</v>
      </c>
      <c r="B55">
        <v>1</v>
      </c>
      <c r="C55" t="s">
        <v>130</v>
      </c>
      <c r="D55" t="s">
        <v>12</v>
      </c>
      <c r="E55">
        <v>28</v>
      </c>
      <c r="F55">
        <v>3</v>
      </c>
      <c r="G55">
        <v>2</v>
      </c>
      <c r="H55">
        <v>19950</v>
      </c>
      <c r="J55" t="str">
        <f>RIGHT(H55,SUM(LEN(H55) - LEN(SUBSTITUTE(H55, {"0","1","2","3","4","5","6","7","8","9"},""))))</f>
        <v>19950</v>
      </c>
      <c r="K55">
        <v>19950</v>
      </c>
      <c r="L55">
        <v>263</v>
      </c>
      <c r="M55" t="s">
        <v>638</v>
      </c>
      <c r="N55" t="str">
        <f t="shared" si="7"/>
        <v>C</v>
      </c>
      <c r="O55" s="10" t="str">
        <f t="shared" si="8"/>
        <v>23</v>
      </c>
      <c r="P55" s="10">
        <v>23</v>
      </c>
      <c r="Q55" t="s">
        <v>48</v>
      </c>
      <c r="R55">
        <f t="shared" si="0"/>
        <v>60</v>
      </c>
      <c r="S55">
        <f t="shared" si="1"/>
        <v>38</v>
      </c>
      <c r="T55">
        <f t="shared" si="2"/>
        <v>3</v>
      </c>
      <c r="U55">
        <f t="shared" si="3"/>
        <v>-45</v>
      </c>
      <c r="V55">
        <f t="shared" si="4"/>
        <v>-10</v>
      </c>
      <c r="W55">
        <f t="shared" si="9"/>
        <v>53</v>
      </c>
      <c r="X55">
        <f t="shared" si="10"/>
        <v>1</v>
      </c>
      <c r="Y55">
        <f t="shared" si="11"/>
        <v>62</v>
      </c>
      <c r="Z55">
        <f t="shared" si="12"/>
        <v>518</v>
      </c>
      <c r="AA55">
        <f t="shared" si="5"/>
        <v>0.55269270548816718</v>
      </c>
      <c r="AB55">
        <f t="shared" si="6"/>
        <v>1</v>
      </c>
    </row>
    <row r="56" spans="1:28" x14ac:dyDescent="0.25">
      <c r="A56">
        <v>946</v>
      </c>
      <c r="B56">
        <v>2</v>
      </c>
      <c r="C56" t="s">
        <v>131</v>
      </c>
      <c r="D56" t="s">
        <v>13</v>
      </c>
      <c r="F56">
        <v>0</v>
      </c>
      <c r="G56">
        <v>0</v>
      </c>
      <c r="H56" t="s">
        <v>132</v>
      </c>
      <c r="I56" t="s">
        <v>652</v>
      </c>
      <c r="J56" t="str">
        <f>RIGHT(H56,SUM(LEN(H56) - LEN(SUBSTITUTE(H56, {"0","1","2","3","4","5","6","7","8","9"},""))))</f>
        <v xml:space="preserve"> 2861</v>
      </c>
      <c r="K56">
        <v>2861</v>
      </c>
      <c r="L56">
        <v>15.5792</v>
      </c>
      <c r="N56" t="str">
        <f t="shared" si="7"/>
        <v/>
      </c>
      <c r="O56" s="10" t="str">
        <f t="shared" si="8"/>
        <v/>
      </c>
      <c r="Q56" t="s">
        <v>56</v>
      </c>
      <c r="R56">
        <f t="shared" si="0"/>
        <v>-56</v>
      </c>
      <c r="S56">
        <f t="shared" si="1"/>
        <v>-24</v>
      </c>
      <c r="T56">
        <f t="shared" si="2"/>
        <v>-15</v>
      </c>
      <c r="U56">
        <f t="shared" si="3"/>
        <v>6</v>
      </c>
      <c r="V56">
        <f t="shared" si="4"/>
        <v>6</v>
      </c>
      <c r="W56">
        <f t="shared" si="9"/>
        <v>-15</v>
      </c>
      <c r="X56">
        <f t="shared" si="10"/>
        <v>-81</v>
      </c>
      <c r="Y56">
        <f t="shared" si="11"/>
        <v>-17</v>
      </c>
      <c r="Z56">
        <f t="shared" si="12"/>
        <v>160</v>
      </c>
      <c r="AA56">
        <f t="shared" si="5"/>
        <v>0.75679365144295019</v>
      </c>
      <c r="AB56">
        <f t="shared" si="6"/>
        <v>0</v>
      </c>
    </row>
    <row r="57" spans="1:28" x14ac:dyDescent="0.25">
      <c r="A57">
        <v>947</v>
      </c>
      <c r="B57">
        <v>3</v>
      </c>
      <c r="C57" t="s">
        <v>133</v>
      </c>
      <c r="D57" t="s">
        <v>13</v>
      </c>
      <c r="E57">
        <v>10</v>
      </c>
      <c r="F57">
        <v>4</v>
      </c>
      <c r="G57">
        <v>1</v>
      </c>
      <c r="H57">
        <v>382652</v>
      </c>
      <c r="J57" t="str">
        <f>RIGHT(H57,SUM(LEN(H57) - LEN(SUBSTITUTE(H57, {"0","1","2","3","4","5","6","7","8","9"},""))))</f>
        <v>382652</v>
      </c>
      <c r="K57">
        <v>382652</v>
      </c>
      <c r="L57">
        <v>29.125</v>
      </c>
      <c r="N57" t="str">
        <f t="shared" si="7"/>
        <v/>
      </c>
      <c r="O57" s="10" t="str">
        <f t="shared" si="8"/>
        <v/>
      </c>
      <c r="Q57" t="s">
        <v>46</v>
      </c>
      <c r="R57">
        <f t="shared" si="0"/>
        <v>60</v>
      </c>
      <c r="S57">
        <f t="shared" si="1"/>
        <v>-24</v>
      </c>
      <c r="T57">
        <f t="shared" si="2"/>
        <v>-5</v>
      </c>
      <c r="U57">
        <f t="shared" si="3"/>
        <v>-45</v>
      </c>
      <c r="V57">
        <f t="shared" si="4"/>
        <v>-10</v>
      </c>
      <c r="W57">
        <f t="shared" si="9"/>
        <v>-15</v>
      </c>
      <c r="X57">
        <f t="shared" si="10"/>
        <v>1</v>
      </c>
      <c r="Y57">
        <f t="shared" si="11"/>
        <v>-26</v>
      </c>
      <c r="Z57">
        <f t="shared" si="12"/>
        <v>292</v>
      </c>
      <c r="AA57">
        <f t="shared" si="5"/>
        <v>0.68882381465471954</v>
      </c>
      <c r="AB57">
        <f t="shared" si="6"/>
        <v>0</v>
      </c>
    </row>
    <row r="58" spans="1:28" x14ac:dyDescent="0.25">
      <c r="A58">
        <v>948</v>
      </c>
      <c r="B58">
        <v>3</v>
      </c>
      <c r="C58" t="s">
        <v>134</v>
      </c>
      <c r="D58" t="s">
        <v>13</v>
      </c>
      <c r="E58">
        <v>35</v>
      </c>
      <c r="F58">
        <v>0</v>
      </c>
      <c r="G58">
        <v>0</v>
      </c>
      <c r="H58">
        <v>349230</v>
      </c>
      <c r="J58" t="str">
        <f>RIGHT(H58,SUM(LEN(H58) - LEN(SUBSTITUTE(H58, {"0","1","2","3","4","5","6","7","8","9"},""))))</f>
        <v>349230</v>
      </c>
      <c r="K58">
        <v>349230</v>
      </c>
      <c r="L58">
        <v>7.8958000000000004</v>
      </c>
      <c r="N58" t="str">
        <f t="shared" si="7"/>
        <v/>
      </c>
      <c r="O58" s="10" t="str">
        <f t="shared" si="8"/>
        <v/>
      </c>
      <c r="Q58" t="s">
        <v>48</v>
      </c>
      <c r="R58">
        <f t="shared" si="0"/>
        <v>-56</v>
      </c>
      <c r="S58">
        <f t="shared" si="1"/>
        <v>-24</v>
      </c>
      <c r="T58">
        <f t="shared" si="2"/>
        <v>3</v>
      </c>
      <c r="U58">
        <f t="shared" si="3"/>
        <v>6</v>
      </c>
      <c r="V58">
        <f t="shared" si="4"/>
        <v>6</v>
      </c>
      <c r="W58">
        <f t="shared" si="9"/>
        <v>-15</v>
      </c>
      <c r="X58">
        <f t="shared" si="10"/>
        <v>1</v>
      </c>
      <c r="Y58">
        <f t="shared" si="11"/>
        <v>-59</v>
      </c>
      <c r="Z58">
        <f t="shared" si="12"/>
        <v>218</v>
      </c>
      <c r="AA58">
        <f t="shared" si="5"/>
        <v>0.72820667553691076</v>
      </c>
      <c r="AB58">
        <f t="shared" si="6"/>
        <v>0</v>
      </c>
    </row>
    <row r="59" spans="1:28" x14ac:dyDescent="0.25">
      <c r="A59">
        <v>949</v>
      </c>
      <c r="B59">
        <v>3</v>
      </c>
      <c r="C59" t="s">
        <v>135</v>
      </c>
      <c r="D59" t="s">
        <v>13</v>
      </c>
      <c r="E59">
        <v>25</v>
      </c>
      <c r="F59">
        <v>0</v>
      </c>
      <c r="G59">
        <v>0</v>
      </c>
      <c r="H59">
        <v>348122</v>
      </c>
      <c r="J59" t="str">
        <f>RIGHT(H59,SUM(LEN(H59) - LEN(SUBSTITUTE(H59, {"0","1","2","3","4","5","6","7","8","9"},""))))</f>
        <v>348122</v>
      </c>
      <c r="K59">
        <v>348122</v>
      </c>
      <c r="L59">
        <v>7.65</v>
      </c>
      <c r="M59" t="s">
        <v>205</v>
      </c>
      <c r="N59" t="str">
        <f t="shared" si="7"/>
        <v>F</v>
      </c>
      <c r="O59" s="10" t="str">
        <f t="shared" si="8"/>
        <v/>
      </c>
      <c r="Q59" t="s">
        <v>48</v>
      </c>
      <c r="R59">
        <f t="shared" si="0"/>
        <v>-56</v>
      </c>
      <c r="S59">
        <f t="shared" si="1"/>
        <v>-24</v>
      </c>
      <c r="T59">
        <f t="shared" si="2"/>
        <v>3</v>
      </c>
      <c r="U59">
        <f t="shared" si="3"/>
        <v>6</v>
      </c>
      <c r="V59">
        <f t="shared" si="4"/>
        <v>6</v>
      </c>
      <c r="W59">
        <f t="shared" si="9"/>
        <v>-15</v>
      </c>
      <c r="X59">
        <f t="shared" si="10"/>
        <v>1</v>
      </c>
      <c r="Y59">
        <f t="shared" si="11"/>
        <v>-59</v>
      </c>
      <c r="Z59">
        <f t="shared" si="12"/>
        <v>218</v>
      </c>
      <c r="AA59">
        <f t="shared" si="5"/>
        <v>0.72820667553691076</v>
      </c>
      <c r="AB59">
        <f t="shared" si="6"/>
        <v>0</v>
      </c>
    </row>
    <row r="60" spans="1:28" x14ac:dyDescent="0.25">
      <c r="A60">
        <v>950</v>
      </c>
      <c r="B60">
        <v>3</v>
      </c>
      <c r="C60" t="s">
        <v>136</v>
      </c>
      <c r="D60" t="s">
        <v>13</v>
      </c>
      <c r="F60">
        <v>1</v>
      </c>
      <c r="G60">
        <v>0</v>
      </c>
      <c r="H60">
        <v>386525</v>
      </c>
      <c r="J60" t="str">
        <f>RIGHT(H60,SUM(LEN(H60) - LEN(SUBSTITUTE(H60, {"0","1","2","3","4","5","6","7","8","9"},""))))</f>
        <v>386525</v>
      </c>
      <c r="K60">
        <v>386525</v>
      </c>
      <c r="L60">
        <v>16.100000000000001</v>
      </c>
      <c r="N60" t="str">
        <f t="shared" si="7"/>
        <v/>
      </c>
      <c r="O60" s="10" t="str">
        <f t="shared" si="8"/>
        <v/>
      </c>
      <c r="Q60" t="s">
        <v>48</v>
      </c>
      <c r="R60">
        <f t="shared" si="0"/>
        <v>-56</v>
      </c>
      <c r="S60">
        <f t="shared" si="1"/>
        <v>-24</v>
      </c>
      <c r="T60">
        <f t="shared" si="2"/>
        <v>-15</v>
      </c>
      <c r="U60">
        <f t="shared" si="3"/>
        <v>21</v>
      </c>
      <c r="V60">
        <f t="shared" si="4"/>
        <v>-22</v>
      </c>
      <c r="W60">
        <f t="shared" si="9"/>
        <v>-15</v>
      </c>
      <c r="X60">
        <f t="shared" si="10"/>
        <v>1</v>
      </c>
      <c r="Y60">
        <f t="shared" si="11"/>
        <v>-26</v>
      </c>
      <c r="Z60">
        <f t="shared" si="12"/>
        <v>220</v>
      </c>
      <c r="AA60">
        <f t="shared" si="5"/>
        <v>0.72718421544723011</v>
      </c>
      <c r="AB60">
        <f t="shared" si="6"/>
        <v>0</v>
      </c>
    </row>
    <row r="61" spans="1:28" x14ac:dyDescent="0.25">
      <c r="A61">
        <v>951</v>
      </c>
      <c r="B61">
        <v>1</v>
      </c>
      <c r="C61" t="s">
        <v>137</v>
      </c>
      <c r="D61" t="s">
        <v>12</v>
      </c>
      <c r="E61">
        <v>36</v>
      </c>
      <c r="F61">
        <v>0</v>
      </c>
      <c r="G61">
        <v>0</v>
      </c>
      <c r="H61" t="s">
        <v>83</v>
      </c>
      <c r="I61" t="s">
        <v>632</v>
      </c>
      <c r="J61" t="str">
        <f>RIGHT(H61,SUM(LEN(H61) - LEN(SUBSTITUTE(H61, {"0","1","2","3","4","5","6","7","8","9"},""))))</f>
        <v>17608</v>
      </c>
      <c r="K61">
        <v>17608</v>
      </c>
      <c r="L61">
        <v>262.375</v>
      </c>
      <c r="M61" t="s">
        <v>138</v>
      </c>
      <c r="N61" t="str">
        <f t="shared" si="7"/>
        <v>B</v>
      </c>
      <c r="O61" s="10" t="str">
        <f t="shared" si="8"/>
        <v>61</v>
      </c>
      <c r="P61" s="10">
        <v>61</v>
      </c>
      <c r="Q61" t="s">
        <v>56</v>
      </c>
      <c r="R61">
        <f t="shared" si="0"/>
        <v>60</v>
      </c>
      <c r="S61">
        <f t="shared" si="1"/>
        <v>38</v>
      </c>
      <c r="T61">
        <f t="shared" si="2"/>
        <v>3</v>
      </c>
      <c r="U61">
        <f t="shared" si="3"/>
        <v>6</v>
      </c>
      <c r="V61">
        <f t="shared" si="4"/>
        <v>6</v>
      </c>
      <c r="W61">
        <f t="shared" si="9"/>
        <v>37</v>
      </c>
      <c r="X61">
        <f t="shared" si="10"/>
        <v>51</v>
      </c>
      <c r="Y61">
        <f t="shared" si="11"/>
        <v>62</v>
      </c>
      <c r="Z61">
        <f t="shared" si="12"/>
        <v>619</v>
      </c>
      <c r="AA61">
        <f t="shared" si="5"/>
        <v>0.48774766516731699</v>
      </c>
      <c r="AB61">
        <f t="shared" si="6"/>
        <v>1</v>
      </c>
    </row>
    <row r="62" spans="1:28" x14ac:dyDescent="0.25">
      <c r="A62">
        <v>952</v>
      </c>
      <c r="B62">
        <v>3</v>
      </c>
      <c r="C62" t="s">
        <v>139</v>
      </c>
      <c r="D62" t="s">
        <v>13</v>
      </c>
      <c r="E62">
        <v>17</v>
      </c>
      <c r="F62">
        <v>0</v>
      </c>
      <c r="G62">
        <v>0</v>
      </c>
      <c r="H62">
        <v>349232</v>
      </c>
      <c r="J62" t="str">
        <f>RIGHT(H62,SUM(LEN(H62) - LEN(SUBSTITUTE(H62, {"0","1","2","3","4","5","6","7","8","9"},""))))</f>
        <v>349232</v>
      </c>
      <c r="K62">
        <v>349232</v>
      </c>
      <c r="L62">
        <v>7.8958000000000004</v>
      </c>
      <c r="N62" t="str">
        <f t="shared" si="7"/>
        <v/>
      </c>
      <c r="O62" s="10" t="str">
        <f t="shared" si="8"/>
        <v/>
      </c>
      <c r="Q62" t="s">
        <v>48</v>
      </c>
      <c r="R62">
        <f t="shared" si="0"/>
        <v>-56</v>
      </c>
      <c r="S62">
        <f t="shared" si="1"/>
        <v>-24</v>
      </c>
      <c r="T62">
        <f t="shared" si="2"/>
        <v>-5</v>
      </c>
      <c r="U62">
        <f t="shared" si="3"/>
        <v>6</v>
      </c>
      <c r="V62">
        <f t="shared" si="4"/>
        <v>6</v>
      </c>
      <c r="W62">
        <f t="shared" si="9"/>
        <v>-15</v>
      </c>
      <c r="X62">
        <f t="shared" si="10"/>
        <v>1</v>
      </c>
      <c r="Y62">
        <f t="shared" si="11"/>
        <v>-59</v>
      </c>
      <c r="Z62">
        <f t="shared" si="12"/>
        <v>210</v>
      </c>
      <c r="AA62">
        <f t="shared" si="5"/>
        <v>0.73227241468946735</v>
      </c>
      <c r="AB62">
        <f t="shared" si="6"/>
        <v>0</v>
      </c>
    </row>
    <row r="63" spans="1:28" x14ac:dyDescent="0.25">
      <c r="A63">
        <v>953</v>
      </c>
      <c r="B63">
        <v>2</v>
      </c>
      <c r="C63" t="s">
        <v>140</v>
      </c>
      <c r="D63" t="s">
        <v>13</v>
      </c>
      <c r="E63">
        <v>32</v>
      </c>
      <c r="F63">
        <v>0</v>
      </c>
      <c r="G63">
        <v>0</v>
      </c>
      <c r="H63">
        <v>237216</v>
      </c>
      <c r="J63" t="str">
        <f>RIGHT(H63,SUM(LEN(H63) - LEN(SUBSTITUTE(H63, {"0","1","2","3","4","5","6","7","8","9"},""))))</f>
        <v>237216</v>
      </c>
      <c r="K63">
        <v>237216</v>
      </c>
      <c r="L63">
        <v>13.5</v>
      </c>
      <c r="N63" t="str">
        <f t="shared" si="7"/>
        <v/>
      </c>
      <c r="O63" s="10" t="str">
        <f t="shared" si="8"/>
        <v/>
      </c>
      <c r="Q63" t="s">
        <v>48</v>
      </c>
      <c r="R63">
        <f t="shared" si="0"/>
        <v>-56</v>
      </c>
      <c r="S63">
        <f t="shared" si="1"/>
        <v>-24</v>
      </c>
      <c r="T63">
        <f t="shared" si="2"/>
        <v>3</v>
      </c>
      <c r="U63">
        <f t="shared" si="3"/>
        <v>6</v>
      </c>
      <c r="V63">
        <f t="shared" si="4"/>
        <v>6</v>
      </c>
      <c r="W63">
        <f t="shared" si="9"/>
        <v>-15</v>
      </c>
      <c r="X63">
        <f t="shared" si="10"/>
        <v>1</v>
      </c>
      <c r="Y63">
        <f t="shared" si="11"/>
        <v>20</v>
      </c>
      <c r="Z63">
        <f t="shared" si="12"/>
        <v>297</v>
      </c>
      <c r="AA63">
        <f t="shared" si="5"/>
        <v>0.68605209175575976</v>
      </c>
      <c r="AB63">
        <f t="shared" si="6"/>
        <v>0</v>
      </c>
    </row>
    <row r="64" spans="1:28" x14ac:dyDescent="0.25">
      <c r="A64">
        <v>954</v>
      </c>
      <c r="B64">
        <v>3</v>
      </c>
      <c r="C64" t="s">
        <v>141</v>
      </c>
      <c r="D64" t="s">
        <v>13</v>
      </c>
      <c r="E64">
        <v>18</v>
      </c>
      <c r="F64">
        <v>0</v>
      </c>
      <c r="G64">
        <v>0</v>
      </c>
      <c r="H64">
        <v>347090</v>
      </c>
      <c r="J64" t="str">
        <f>RIGHT(H64,SUM(LEN(H64) - LEN(SUBSTITUTE(H64, {"0","1","2","3","4","5","6","7","8","9"},""))))</f>
        <v>347090</v>
      </c>
      <c r="K64">
        <v>347090</v>
      </c>
      <c r="L64">
        <v>7.75</v>
      </c>
      <c r="N64" t="str">
        <f t="shared" si="7"/>
        <v/>
      </c>
      <c r="O64" s="10" t="str">
        <f t="shared" si="8"/>
        <v/>
      </c>
      <c r="Q64" t="s">
        <v>48</v>
      </c>
      <c r="R64">
        <f t="shared" si="0"/>
        <v>-56</v>
      </c>
      <c r="S64">
        <f t="shared" si="1"/>
        <v>-24</v>
      </c>
      <c r="T64">
        <f t="shared" si="2"/>
        <v>-5</v>
      </c>
      <c r="U64">
        <f t="shared" si="3"/>
        <v>6</v>
      </c>
      <c r="V64">
        <f t="shared" si="4"/>
        <v>6</v>
      </c>
      <c r="W64">
        <f t="shared" si="9"/>
        <v>-15</v>
      </c>
      <c r="X64">
        <f t="shared" si="10"/>
        <v>1</v>
      </c>
      <c r="Y64">
        <f t="shared" si="11"/>
        <v>-59</v>
      </c>
      <c r="Z64">
        <f t="shared" si="12"/>
        <v>210</v>
      </c>
      <c r="AA64">
        <f t="shared" si="5"/>
        <v>0.73227241468946735</v>
      </c>
      <c r="AB64">
        <f t="shared" si="6"/>
        <v>0</v>
      </c>
    </row>
    <row r="65" spans="1:28" x14ac:dyDescent="0.25">
      <c r="A65">
        <v>955</v>
      </c>
      <c r="B65">
        <v>3</v>
      </c>
      <c r="C65" t="s">
        <v>142</v>
      </c>
      <c r="D65" t="s">
        <v>12</v>
      </c>
      <c r="E65">
        <v>22</v>
      </c>
      <c r="F65">
        <v>0</v>
      </c>
      <c r="G65">
        <v>0</v>
      </c>
      <c r="H65">
        <v>334914</v>
      </c>
      <c r="J65" t="str">
        <f>RIGHT(H65,SUM(LEN(H65) - LEN(SUBSTITUTE(H65, {"0","1","2","3","4","5","6","7","8","9"},""))))</f>
        <v>334914</v>
      </c>
      <c r="K65">
        <v>334914</v>
      </c>
      <c r="L65">
        <v>7.7249999999999996</v>
      </c>
      <c r="N65" t="str">
        <f t="shared" si="7"/>
        <v/>
      </c>
      <c r="O65" s="10" t="str">
        <f t="shared" si="8"/>
        <v/>
      </c>
      <c r="Q65" t="s">
        <v>46</v>
      </c>
      <c r="R65">
        <f t="shared" si="0"/>
        <v>60</v>
      </c>
      <c r="S65">
        <f t="shared" si="1"/>
        <v>38</v>
      </c>
      <c r="T65">
        <f t="shared" si="2"/>
        <v>-5</v>
      </c>
      <c r="U65">
        <f t="shared" si="3"/>
        <v>6</v>
      </c>
      <c r="V65">
        <f t="shared" si="4"/>
        <v>6</v>
      </c>
      <c r="W65">
        <f t="shared" si="9"/>
        <v>-15</v>
      </c>
      <c r="X65">
        <f t="shared" si="10"/>
        <v>1</v>
      </c>
      <c r="Y65">
        <f t="shared" si="11"/>
        <v>-59</v>
      </c>
      <c r="Z65">
        <f t="shared" si="12"/>
        <v>388</v>
      </c>
      <c r="AA65">
        <f t="shared" si="5"/>
        <v>0.63342780502045481</v>
      </c>
      <c r="AB65">
        <f t="shared" si="6"/>
        <v>0</v>
      </c>
    </row>
    <row r="66" spans="1:28" x14ac:dyDescent="0.25">
      <c r="A66">
        <v>956</v>
      </c>
      <c r="B66">
        <v>1</v>
      </c>
      <c r="C66" t="s">
        <v>143</v>
      </c>
      <c r="D66" t="s">
        <v>13</v>
      </c>
      <c r="E66">
        <v>13</v>
      </c>
      <c r="F66">
        <v>2</v>
      </c>
      <c r="G66">
        <v>2</v>
      </c>
      <c r="H66" t="s">
        <v>83</v>
      </c>
      <c r="I66" t="s">
        <v>632</v>
      </c>
      <c r="J66" t="str">
        <f>RIGHT(H66,SUM(LEN(H66) - LEN(SUBSTITUTE(H66, {"0","1","2","3","4","5","6","7","8","9"},""))))</f>
        <v>17608</v>
      </c>
      <c r="K66">
        <v>17608</v>
      </c>
      <c r="L66">
        <v>262.375</v>
      </c>
      <c r="M66" t="s">
        <v>637</v>
      </c>
      <c r="N66" t="str">
        <f t="shared" si="7"/>
        <v>B</v>
      </c>
      <c r="O66" s="10" t="str">
        <f t="shared" si="8"/>
        <v>57</v>
      </c>
      <c r="P66" s="10">
        <v>57</v>
      </c>
      <c r="Q66" t="s">
        <v>56</v>
      </c>
      <c r="R66">
        <f t="shared" ref="R66:R129" si="13">IF(ISNUMBER(SEARCH("Mrs", C66)),90,IF(ISNUMBER(SEARCH("Miss", C66)),60,IF(ISNUMBER(SEARCH("Master", C66)),60,IF(ISNUMBER(SEARCH("Mrs", C66)),-56,-56))))</f>
        <v>60</v>
      </c>
      <c r="S66">
        <f t="shared" ref="S66:S129" si="14">IF(D66="male", -24, 38)</f>
        <v>-24</v>
      </c>
      <c r="T66">
        <f t="shared" ref="T66:T129" si="15">IF(E66="",-15,IF(E66&lt;8,46,IF(E66&lt;24,-5,3)))</f>
        <v>-5</v>
      </c>
      <c r="U66">
        <f t="shared" ref="U66:U129" si="16">IF(F66&lt;1, 6, IF(F66&lt;3,21,-45))</f>
        <v>21</v>
      </c>
      <c r="V66">
        <f t="shared" ref="V66:V129" si="17">IF(F66&lt;1, 6, IF(F66&lt;2,-22,-10))</f>
        <v>-10</v>
      </c>
      <c r="W66">
        <f t="shared" si="9"/>
        <v>53</v>
      </c>
      <c r="X66">
        <f t="shared" si="10"/>
        <v>51</v>
      </c>
      <c r="Y66">
        <f t="shared" si="11"/>
        <v>62</v>
      </c>
      <c r="Z66">
        <f t="shared" si="12"/>
        <v>564</v>
      </c>
      <c r="AA66">
        <f t="shared" ref="AA66:AA129" si="18" xml:space="preserve"> 1/(1+EXP(-(600-Z66)/387.6036))</f>
        <v>0.52320292117807299</v>
      </c>
      <c r="AB66">
        <f t="shared" ref="AB66:AB129" si="19">IF(AA66&gt;0.58,0,1)</f>
        <v>1</v>
      </c>
    </row>
    <row r="67" spans="1:28" x14ac:dyDescent="0.25">
      <c r="A67">
        <v>957</v>
      </c>
      <c r="B67">
        <v>2</v>
      </c>
      <c r="C67" t="s">
        <v>144</v>
      </c>
      <c r="D67" t="s">
        <v>12</v>
      </c>
      <c r="F67">
        <v>0</v>
      </c>
      <c r="G67">
        <v>0</v>
      </c>
      <c r="H67" t="s">
        <v>145</v>
      </c>
      <c r="I67" t="s">
        <v>659</v>
      </c>
      <c r="J67" t="str">
        <f>RIGHT(H67,SUM(LEN(H67) - LEN(SUBSTITUTE(H67, {"0","1","2","3","4","5","6","7","8","9"},""))))</f>
        <v>13534</v>
      </c>
      <c r="K67">
        <v>13534</v>
      </c>
      <c r="L67">
        <v>21</v>
      </c>
      <c r="N67" t="str">
        <f t="shared" ref="N67:N130" si="20">LEFT(M67,1)</f>
        <v/>
      </c>
      <c r="O67" s="10" t="str">
        <f t="shared" ref="O67:O130" si="21">IF(LEFT(M67,4)="",MID(M67,2,3), MID(M67,2,4))</f>
        <v/>
      </c>
      <c r="Q67" t="s">
        <v>48</v>
      </c>
      <c r="R67">
        <f t="shared" si="13"/>
        <v>90</v>
      </c>
      <c r="S67">
        <f t="shared" si="14"/>
        <v>38</v>
      </c>
      <c r="T67">
        <f t="shared" si="15"/>
        <v>-15</v>
      </c>
      <c r="U67">
        <f t="shared" si="16"/>
        <v>6</v>
      </c>
      <c r="V67">
        <f t="shared" si="17"/>
        <v>6</v>
      </c>
      <c r="W67">
        <f t="shared" ref="W67:W130" si="22">IF(P67="",-15, IF(P67 &lt; 60, 53, 37))</f>
        <v>-15</v>
      </c>
      <c r="X67">
        <f t="shared" ref="X67:X130" si="23">IF(OR(I67="SC",I67="SWPP",I67="FCC",I67="SCAH",I67="PP",I67="PC"),51,IF(OR(I67="PPP",I67="SCPARIS",I67="STONO",I67="C",I67=""),1,IF(OR(I67="CA",I67="WEP",I67="LINE"),-9,-81)))</f>
        <v>51</v>
      </c>
      <c r="Y67">
        <f t="shared" ref="Y67:Y130" si="24">IF(K67="",-17, IF(K67&lt;10000,-17, IF(K67&lt;20000,62, IF(K67&lt;270000,20, IF(K67&lt;360000,-59, -26)))))</f>
        <v>62</v>
      </c>
      <c r="Z67">
        <f t="shared" ref="Z67:Z130" si="25">356+SUM(R67:Y67)</f>
        <v>579</v>
      </c>
      <c r="AA67">
        <f t="shared" si="18"/>
        <v>0.51354145356772851</v>
      </c>
      <c r="AB67">
        <f t="shared" si="19"/>
        <v>1</v>
      </c>
    </row>
    <row r="68" spans="1:28" x14ac:dyDescent="0.25">
      <c r="A68">
        <v>958</v>
      </c>
      <c r="B68">
        <v>3</v>
      </c>
      <c r="C68" t="s">
        <v>146</v>
      </c>
      <c r="D68" t="s">
        <v>12</v>
      </c>
      <c r="E68">
        <v>18</v>
      </c>
      <c r="F68">
        <v>0</v>
      </c>
      <c r="G68">
        <v>0</v>
      </c>
      <c r="H68">
        <v>330963</v>
      </c>
      <c r="J68" t="str">
        <f>RIGHT(H68,SUM(LEN(H68) - LEN(SUBSTITUTE(H68, {"0","1","2","3","4","5","6","7","8","9"},""))))</f>
        <v>330963</v>
      </c>
      <c r="K68">
        <v>330963</v>
      </c>
      <c r="L68">
        <v>7.8792</v>
      </c>
      <c r="N68" t="str">
        <f t="shared" si="20"/>
        <v/>
      </c>
      <c r="O68" s="10" t="str">
        <f t="shared" si="21"/>
        <v/>
      </c>
      <c r="Q68" t="s">
        <v>46</v>
      </c>
      <c r="R68">
        <f t="shared" si="13"/>
        <v>60</v>
      </c>
      <c r="S68">
        <f t="shared" si="14"/>
        <v>38</v>
      </c>
      <c r="T68">
        <f t="shared" si="15"/>
        <v>-5</v>
      </c>
      <c r="U68">
        <f t="shared" si="16"/>
        <v>6</v>
      </c>
      <c r="V68">
        <f t="shared" si="17"/>
        <v>6</v>
      </c>
      <c r="W68">
        <f t="shared" si="22"/>
        <v>-15</v>
      </c>
      <c r="X68">
        <f t="shared" si="23"/>
        <v>1</v>
      </c>
      <c r="Y68">
        <f t="shared" si="24"/>
        <v>-59</v>
      </c>
      <c r="Z68">
        <f t="shared" si="25"/>
        <v>388</v>
      </c>
      <c r="AA68">
        <f t="shared" si="18"/>
        <v>0.63342780502045481</v>
      </c>
      <c r="AB68">
        <f t="shared" si="19"/>
        <v>0</v>
      </c>
    </row>
    <row r="69" spans="1:28" x14ac:dyDescent="0.25">
      <c r="A69">
        <v>959</v>
      </c>
      <c r="B69">
        <v>1</v>
      </c>
      <c r="C69" t="s">
        <v>147</v>
      </c>
      <c r="D69" t="s">
        <v>13</v>
      </c>
      <c r="E69">
        <v>47</v>
      </c>
      <c r="F69">
        <v>0</v>
      </c>
      <c r="G69">
        <v>0</v>
      </c>
      <c r="H69">
        <v>113796</v>
      </c>
      <c r="J69" t="str">
        <f>RIGHT(H69,SUM(LEN(H69) - LEN(SUBSTITUTE(H69, {"0","1","2","3","4","5","6","7","8","9"},""))))</f>
        <v>113796</v>
      </c>
      <c r="K69">
        <v>113796</v>
      </c>
      <c r="L69">
        <v>42.4</v>
      </c>
      <c r="N69" t="str">
        <f t="shared" si="20"/>
        <v/>
      </c>
      <c r="O69" s="10" t="str">
        <f t="shared" si="21"/>
        <v/>
      </c>
      <c r="Q69" t="s">
        <v>48</v>
      </c>
      <c r="R69">
        <f t="shared" si="13"/>
        <v>-56</v>
      </c>
      <c r="S69">
        <f t="shared" si="14"/>
        <v>-24</v>
      </c>
      <c r="T69">
        <f t="shared" si="15"/>
        <v>3</v>
      </c>
      <c r="U69">
        <f t="shared" si="16"/>
        <v>6</v>
      </c>
      <c r="V69">
        <f t="shared" si="17"/>
        <v>6</v>
      </c>
      <c r="W69">
        <f t="shared" si="22"/>
        <v>-15</v>
      </c>
      <c r="X69">
        <f t="shared" si="23"/>
        <v>1</v>
      </c>
      <c r="Y69">
        <f t="shared" si="24"/>
        <v>20</v>
      </c>
      <c r="Z69">
        <f t="shared" si="25"/>
        <v>297</v>
      </c>
      <c r="AA69">
        <f t="shared" si="18"/>
        <v>0.68605209175575976</v>
      </c>
      <c r="AB69">
        <f t="shared" si="19"/>
        <v>0</v>
      </c>
    </row>
    <row r="70" spans="1:28" x14ac:dyDescent="0.25">
      <c r="A70">
        <v>960</v>
      </c>
      <c r="B70">
        <v>1</v>
      </c>
      <c r="C70" t="s">
        <v>148</v>
      </c>
      <c r="D70" t="s">
        <v>13</v>
      </c>
      <c r="E70">
        <v>31</v>
      </c>
      <c r="F70">
        <v>0</v>
      </c>
      <c r="G70">
        <v>0</v>
      </c>
      <c r="H70">
        <v>2543</v>
      </c>
      <c r="J70" t="str">
        <f>RIGHT(H70,SUM(LEN(H70) - LEN(SUBSTITUTE(H70, {"0","1","2","3","4","5","6","7","8","9"},""))))</f>
        <v>2543</v>
      </c>
      <c r="K70">
        <v>2543</v>
      </c>
      <c r="L70">
        <v>28.537500000000001</v>
      </c>
      <c r="M70" t="s">
        <v>149</v>
      </c>
      <c r="N70" t="str">
        <f t="shared" si="20"/>
        <v>C</v>
      </c>
      <c r="O70" s="10" t="str">
        <f t="shared" si="21"/>
        <v>53</v>
      </c>
      <c r="P70" s="10">
        <v>53</v>
      </c>
      <c r="Q70" t="s">
        <v>56</v>
      </c>
      <c r="R70">
        <f t="shared" si="13"/>
        <v>-56</v>
      </c>
      <c r="S70">
        <f t="shared" si="14"/>
        <v>-24</v>
      </c>
      <c r="T70">
        <f t="shared" si="15"/>
        <v>3</v>
      </c>
      <c r="U70">
        <f t="shared" si="16"/>
        <v>6</v>
      </c>
      <c r="V70">
        <f t="shared" si="17"/>
        <v>6</v>
      </c>
      <c r="W70">
        <f t="shared" si="22"/>
        <v>53</v>
      </c>
      <c r="X70">
        <f t="shared" si="23"/>
        <v>1</v>
      </c>
      <c r="Y70">
        <f t="shared" si="24"/>
        <v>-17</v>
      </c>
      <c r="Z70">
        <f t="shared" si="25"/>
        <v>328</v>
      </c>
      <c r="AA70">
        <f t="shared" si="18"/>
        <v>0.66857518305929342</v>
      </c>
      <c r="AB70">
        <f t="shared" si="19"/>
        <v>0</v>
      </c>
    </row>
    <row r="71" spans="1:28" x14ac:dyDescent="0.25">
      <c r="A71">
        <v>961</v>
      </c>
      <c r="B71">
        <v>1</v>
      </c>
      <c r="C71" t="s">
        <v>150</v>
      </c>
      <c r="D71" t="s">
        <v>12</v>
      </c>
      <c r="E71">
        <v>60</v>
      </c>
      <c r="F71">
        <v>1</v>
      </c>
      <c r="G71">
        <v>4</v>
      </c>
      <c r="H71">
        <v>19950</v>
      </c>
      <c r="J71" t="str">
        <f>RIGHT(H71,SUM(LEN(H71) - LEN(SUBSTITUTE(H71, {"0","1","2","3","4","5","6","7","8","9"},""))))</f>
        <v>19950</v>
      </c>
      <c r="K71">
        <v>19950</v>
      </c>
      <c r="L71">
        <v>263</v>
      </c>
      <c r="M71" t="s">
        <v>638</v>
      </c>
      <c r="N71" t="str">
        <f t="shared" si="20"/>
        <v>C</v>
      </c>
      <c r="O71" s="10" t="str">
        <f t="shared" si="21"/>
        <v>23</v>
      </c>
      <c r="P71" s="10">
        <v>23</v>
      </c>
      <c r="Q71" t="s">
        <v>48</v>
      </c>
      <c r="R71">
        <f t="shared" si="13"/>
        <v>90</v>
      </c>
      <c r="S71">
        <f t="shared" si="14"/>
        <v>38</v>
      </c>
      <c r="T71">
        <f t="shared" si="15"/>
        <v>3</v>
      </c>
      <c r="U71">
        <f t="shared" si="16"/>
        <v>21</v>
      </c>
      <c r="V71">
        <f t="shared" si="17"/>
        <v>-22</v>
      </c>
      <c r="W71">
        <f t="shared" si="22"/>
        <v>53</v>
      </c>
      <c r="X71">
        <f t="shared" si="23"/>
        <v>1</v>
      </c>
      <c r="Y71">
        <f t="shared" si="24"/>
        <v>62</v>
      </c>
      <c r="Z71">
        <f t="shared" si="25"/>
        <v>602</v>
      </c>
      <c r="AA71">
        <f t="shared" si="18"/>
        <v>0.49871002516323043</v>
      </c>
      <c r="AB71">
        <f t="shared" si="19"/>
        <v>1</v>
      </c>
    </row>
    <row r="72" spans="1:28" x14ac:dyDescent="0.25">
      <c r="A72">
        <v>962</v>
      </c>
      <c r="B72">
        <v>3</v>
      </c>
      <c r="C72" t="s">
        <v>151</v>
      </c>
      <c r="D72" t="s">
        <v>12</v>
      </c>
      <c r="E72">
        <v>24</v>
      </c>
      <c r="F72">
        <v>0</v>
      </c>
      <c r="G72">
        <v>0</v>
      </c>
      <c r="H72">
        <v>382653</v>
      </c>
      <c r="J72" t="str">
        <f>RIGHT(H72,SUM(LEN(H72) - LEN(SUBSTITUTE(H72, {"0","1","2","3","4","5","6","7","8","9"},""))))</f>
        <v>382653</v>
      </c>
      <c r="K72">
        <v>382653</v>
      </c>
      <c r="L72">
        <v>7.75</v>
      </c>
      <c r="N72" t="str">
        <f t="shared" si="20"/>
        <v/>
      </c>
      <c r="O72" s="10" t="str">
        <f t="shared" si="21"/>
        <v/>
      </c>
      <c r="Q72" t="s">
        <v>46</v>
      </c>
      <c r="R72">
        <f t="shared" si="13"/>
        <v>60</v>
      </c>
      <c r="S72">
        <f t="shared" si="14"/>
        <v>38</v>
      </c>
      <c r="T72">
        <f t="shared" si="15"/>
        <v>3</v>
      </c>
      <c r="U72">
        <f t="shared" si="16"/>
        <v>6</v>
      </c>
      <c r="V72">
        <f t="shared" si="17"/>
        <v>6</v>
      </c>
      <c r="W72">
        <f t="shared" si="22"/>
        <v>-15</v>
      </c>
      <c r="X72">
        <f t="shared" si="23"/>
        <v>1</v>
      </c>
      <c r="Y72">
        <f t="shared" si="24"/>
        <v>-26</v>
      </c>
      <c r="Z72">
        <f t="shared" si="25"/>
        <v>429</v>
      </c>
      <c r="AA72">
        <f t="shared" si="18"/>
        <v>0.60853834828405684</v>
      </c>
      <c r="AB72">
        <f t="shared" si="19"/>
        <v>0</v>
      </c>
    </row>
    <row r="73" spans="1:28" x14ac:dyDescent="0.25">
      <c r="A73">
        <v>963</v>
      </c>
      <c r="B73">
        <v>3</v>
      </c>
      <c r="C73" t="s">
        <v>152</v>
      </c>
      <c r="D73" t="s">
        <v>13</v>
      </c>
      <c r="E73">
        <v>21</v>
      </c>
      <c r="F73">
        <v>0</v>
      </c>
      <c r="G73">
        <v>0</v>
      </c>
      <c r="H73">
        <v>349211</v>
      </c>
      <c r="J73" t="str">
        <f>RIGHT(H73,SUM(LEN(H73) - LEN(SUBSTITUTE(H73, {"0","1","2","3","4","5","6","7","8","9"},""))))</f>
        <v>349211</v>
      </c>
      <c r="K73">
        <v>349211</v>
      </c>
      <c r="L73">
        <v>7.8958000000000004</v>
      </c>
      <c r="N73" t="str">
        <f t="shared" si="20"/>
        <v/>
      </c>
      <c r="O73" s="10" t="str">
        <f t="shared" si="21"/>
        <v/>
      </c>
      <c r="Q73" t="s">
        <v>48</v>
      </c>
      <c r="R73">
        <f t="shared" si="13"/>
        <v>-56</v>
      </c>
      <c r="S73">
        <f t="shared" si="14"/>
        <v>-24</v>
      </c>
      <c r="T73">
        <f t="shared" si="15"/>
        <v>-5</v>
      </c>
      <c r="U73">
        <f t="shared" si="16"/>
        <v>6</v>
      </c>
      <c r="V73">
        <f t="shared" si="17"/>
        <v>6</v>
      </c>
      <c r="W73">
        <f t="shared" si="22"/>
        <v>-15</v>
      </c>
      <c r="X73">
        <f t="shared" si="23"/>
        <v>1</v>
      </c>
      <c r="Y73">
        <f t="shared" si="24"/>
        <v>-59</v>
      </c>
      <c r="Z73">
        <f t="shared" si="25"/>
        <v>210</v>
      </c>
      <c r="AA73">
        <f t="shared" si="18"/>
        <v>0.73227241468946735</v>
      </c>
      <c r="AB73">
        <f t="shared" si="19"/>
        <v>0</v>
      </c>
    </row>
    <row r="74" spans="1:28" x14ac:dyDescent="0.25">
      <c r="A74">
        <v>964</v>
      </c>
      <c r="B74">
        <v>3</v>
      </c>
      <c r="C74" t="s">
        <v>153</v>
      </c>
      <c r="D74" t="s">
        <v>12</v>
      </c>
      <c r="E74">
        <v>29</v>
      </c>
      <c r="F74">
        <v>0</v>
      </c>
      <c r="G74">
        <v>0</v>
      </c>
      <c r="H74">
        <v>3101297</v>
      </c>
      <c r="J74" t="str">
        <f>RIGHT(H74,SUM(LEN(H74) - LEN(SUBSTITUTE(H74, {"0","1","2","3","4","5","6","7","8","9"},""))))</f>
        <v>3101297</v>
      </c>
      <c r="K74">
        <v>3101297</v>
      </c>
      <c r="L74">
        <v>7.9249999999999998</v>
      </c>
      <c r="N74" t="str">
        <f t="shared" si="20"/>
        <v/>
      </c>
      <c r="O74" s="10" t="str">
        <f t="shared" si="21"/>
        <v/>
      </c>
      <c r="Q74" t="s">
        <v>48</v>
      </c>
      <c r="R74">
        <f t="shared" si="13"/>
        <v>60</v>
      </c>
      <c r="S74">
        <f t="shared" si="14"/>
        <v>38</v>
      </c>
      <c r="T74">
        <f t="shared" si="15"/>
        <v>3</v>
      </c>
      <c r="U74">
        <f t="shared" si="16"/>
        <v>6</v>
      </c>
      <c r="V74">
        <f t="shared" si="17"/>
        <v>6</v>
      </c>
      <c r="W74">
        <f t="shared" si="22"/>
        <v>-15</v>
      </c>
      <c r="X74">
        <f t="shared" si="23"/>
        <v>1</v>
      </c>
      <c r="Y74">
        <f t="shared" si="24"/>
        <v>-26</v>
      </c>
      <c r="Z74">
        <f t="shared" si="25"/>
        <v>429</v>
      </c>
      <c r="AA74">
        <f t="shared" si="18"/>
        <v>0.60853834828405684</v>
      </c>
      <c r="AB74">
        <f t="shared" si="19"/>
        <v>0</v>
      </c>
    </row>
    <row r="75" spans="1:28" x14ac:dyDescent="0.25">
      <c r="A75">
        <v>965</v>
      </c>
      <c r="B75">
        <v>1</v>
      </c>
      <c r="C75" t="s">
        <v>154</v>
      </c>
      <c r="D75" t="s">
        <v>13</v>
      </c>
      <c r="E75">
        <v>28.5</v>
      </c>
      <c r="F75">
        <v>0</v>
      </c>
      <c r="G75">
        <v>0</v>
      </c>
      <c r="H75" t="s">
        <v>155</v>
      </c>
      <c r="I75" t="s">
        <v>632</v>
      </c>
      <c r="J75" t="str">
        <f>RIGHT(H75,SUM(LEN(H75) - LEN(SUBSTITUTE(H75, {"0","1","2","3","4","5","6","7","8","9"},""))))</f>
        <v>17562</v>
      </c>
      <c r="K75">
        <v>17562</v>
      </c>
      <c r="L75">
        <v>27.720800000000001</v>
      </c>
      <c r="M75" t="s">
        <v>156</v>
      </c>
      <c r="N75" t="str">
        <f t="shared" si="20"/>
        <v>D</v>
      </c>
      <c r="O75" s="10" t="str">
        <f t="shared" si="21"/>
        <v>43</v>
      </c>
      <c r="P75" s="10">
        <v>43</v>
      </c>
      <c r="Q75" t="s">
        <v>56</v>
      </c>
      <c r="R75">
        <f t="shared" si="13"/>
        <v>-56</v>
      </c>
      <c r="S75">
        <f t="shared" si="14"/>
        <v>-24</v>
      </c>
      <c r="T75">
        <f t="shared" si="15"/>
        <v>3</v>
      </c>
      <c r="U75">
        <f t="shared" si="16"/>
        <v>6</v>
      </c>
      <c r="V75">
        <f t="shared" si="17"/>
        <v>6</v>
      </c>
      <c r="W75">
        <f t="shared" si="22"/>
        <v>53</v>
      </c>
      <c r="X75">
        <f t="shared" si="23"/>
        <v>51</v>
      </c>
      <c r="Y75">
        <f t="shared" si="24"/>
        <v>62</v>
      </c>
      <c r="Z75">
        <f t="shared" si="25"/>
        <v>457</v>
      </c>
      <c r="AA75">
        <f t="shared" si="18"/>
        <v>0.59120127877347972</v>
      </c>
      <c r="AB75">
        <f t="shared" si="19"/>
        <v>0</v>
      </c>
    </row>
    <row r="76" spans="1:28" x14ac:dyDescent="0.25">
      <c r="A76">
        <v>966</v>
      </c>
      <c r="B76">
        <v>1</v>
      </c>
      <c r="C76" t="s">
        <v>157</v>
      </c>
      <c r="D76" t="s">
        <v>12</v>
      </c>
      <c r="E76">
        <v>35</v>
      </c>
      <c r="F76">
        <v>0</v>
      </c>
      <c r="G76">
        <v>0</v>
      </c>
      <c r="H76">
        <v>113503</v>
      </c>
      <c r="J76" t="str">
        <f>RIGHT(H76,SUM(LEN(H76) - LEN(SUBSTITUTE(H76, {"0","1","2","3","4","5","6","7","8","9"},""))))</f>
        <v>113503</v>
      </c>
      <c r="K76">
        <v>113503</v>
      </c>
      <c r="L76">
        <v>211.5</v>
      </c>
      <c r="M76" t="s">
        <v>158</v>
      </c>
      <c r="N76" t="str">
        <f t="shared" si="20"/>
        <v>C</v>
      </c>
      <c r="O76" s="10" t="str">
        <f t="shared" si="21"/>
        <v>130</v>
      </c>
      <c r="P76" s="10">
        <v>130</v>
      </c>
      <c r="Q76" t="s">
        <v>56</v>
      </c>
      <c r="R76">
        <f t="shared" si="13"/>
        <v>60</v>
      </c>
      <c r="S76">
        <f t="shared" si="14"/>
        <v>38</v>
      </c>
      <c r="T76">
        <f t="shared" si="15"/>
        <v>3</v>
      </c>
      <c r="U76">
        <f t="shared" si="16"/>
        <v>6</v>
      </c>
      <c r="V76">
        <f t="shared" si="17"/>
        <v>6</v>
      </c>
      <c r="W76">
        <f t="shared" si="22"/>
        <v>37</v>
      </c>
      <c r="X76">
        <f t="shared" si="23"/>
        <v>1</v>
      </c>
      <c r="Y76">
        <f t="shared" si="24"/>
        <v>20</v>
      </c>
      <c r="Z76">
        <f t="shared" si="25"/>
        <v>527</v>
      </c>
      <c r="AA76">
        <f t="shared" si="18"/>
        <v>0.54694550204252435</v>
      </c>
      <c r="AB76">
        <f t="shared" si="19"/>
        <v>1</v>
      </c>
    </row>
    <row r="77" spans="1:28" x14ac:dyDescent="0.25">
      <c r="A77">
        <v>967</v>
      </c>
      <c r="B77">
        <v>1</v>
      </c>
      <c r="C77" t="s">
        <v>159</v>
      </c>
      <c r="D77" t="s">
        <v>13</v>
      </c>
      <c r="E77">
        <v>32.5</v>
      </c>
      <c r="F77">
        <v>0</v>
      </c>
      <c r="G77">
        <v>0</v>
      </c>
      <c r="H77">
        <v>113503</v>
      </c>
      <c r="J77" t="str">
        <f>RIGHT(H77,SUM(LEN(H77) - LEN(SUBSTITUTE(H77, {"0","1","2","3","4","5","6","7","8","9"},""))))</f>
        <v>113503</v>
      </c>
      <c r="K77">
        <v>113503</v>
      </c>
      <c r="L77">
        <v>211.5</v>
      </c>
      <c r="M77" t="s">
        <v>160</v>
      </c>
      <c r="N77" t="str">
        <f t="shared" si="20"/>
        <v>C</v>
      </c>
      <c r="O77" s="10" t="str">
        <f t="shared" si="21"/>
        <v>132</v>
      </c>
      <c r="P77" s="10">
        <v>132</v>
      </c>
      <c r="Q77" t="s">
        <v>56</v>
      </c>
      <c r="R77">
        <f t="shared" si="13"/>
        <v>-56</v>
      </c>
      <c r="S77">
        <f t="shared" si="14"/>
        <v>-24</v>
      </c>
      <c r="T77">
        <f t="shared" si="15"/>
        <v>3</v>
      </c>
      <c r="U77">
        <f t="shared" si="16"/>
        <v>6</v>
      </c>
      <c r="V77">
        <f t="shared" si="17"/>
        <v>6</v>
      </c>
      <c r="W77">
        <f t="shared" si="22"/>
        <v>37</v>
      </c>
      <c r="X77">
        <f t="shared" si="23"/>
        <v>1</v>
      </c>
      <c r="Y77">
        <f t="shared" si="24"/>
        <v>20</v>
      </c>
      <c r="Z77">
        <f t="shared" si="25"/>
        <v>349</v>
      </c>
      <c r="AA77">
        <f t="shared" si="18"/>
        <v>0.65646238945604163</v>
      </c>
      <c r="AB77">
        <f t="shared" si="19"/>
        <v>0</v>
      </c>
    </row>
    <row r="78" spans="1:28" x14ac:dyDescent="0.25">
      <c r="A78">
        <v>968</v>
      </c>
      <c r="B78">
        <v>3</v>
      </c>
      <c r="C78" t="s">
        <v>161</v>
      </c>
      <c r="D78" t="s">
        <v>13</v>
      </c>
      <c r="F78">
        <v>0</v>
      </c>
      <c r="G78">
        <v>0</v>
      </c>
      <c r="H78">
        <v>359306</v>
      </c>
      <c r="J78" t="str">
        <f>RIGHT(H78,SUM(LEN(H78) - LEN(SUBSTITUTE(H78, {"0","1","2","3","4","5","6","7","8","9"},""))))</f>
        <v>359306</v>
      </c>
      <c r="K78">
        <v>359306</v>
      </c>
      <c r="L78">
        <v>8.0500000000000007</v>
      </c>
      <c r="N78" t="str">
        <f t="shared" si="20"/>
        <v/>
      </c>
      <c r="O78" s="10" t="str">
        <f t="shared" si="21"/>
        <v/>
      </c>
      <c r="Q78" t="s">
        <v>48</v>
      </c>
      <c r="R78">
        <f t="shared" si="13"/>
        <v>-56</v>
      </c>
      <c r="S78">
        <f t="shared" si="14"/>
        <v>-24</v>
      </c>
      <c r="T78">
        <f t="shared" si="15"/>
        <v>-15</v>
      </c>
      <c r="U78">
        <f t="shared" si="16"/>
        <v>6</v>
      </c>
      <c r="V78">
        <f t="shared" si="17"/>
        <v>6</v>
      </c>
      <c r="W78">
        <f t="shared" si="22"/>
        <v>-15</v>
      </c>
      <c r="X78">
        <f t="shared" si="23"/>
        <v>1</v>
      </c>
      <c r="Y78">
        <f t="shared" si="24"/>
        <v>-59</v>
      </c>
      <c r="Z78">
        <f t="shared" si="25"/>
        <v>200</v>
      </c>
      <c r="AA78">
        <f t="shared" si="18"/>
        <v>0.73729999821580205</v>
      </c>
      <c r="AB78">
        <f t="shared" si="19"/>
        <v>0</v>
      </c>
    </row>
    <row r="79" spans="1:28" x14ac:dyDescent="0.25">
      <c r="A79">
        <v>969</v>
      </c>
      <c r="B79">
        <v>1</v>
      </c>
      <c r="C79" t="s">
        <v>162</v>
      </c>
      <c r="D79" t="s">
        <v>12</v>
      </c>
      <c r="E79">
        <v>55</v>
      </c>
      <c r="F79">
        <v>2</v>
      </c>
      <c r="G79">
        <v>0</v>
      </c>
      <c r="H79">
        <v>11770</v>
      </c>
      <c r="J79" t="str">
        <f>RIGHT(H79,SUM(LEN(H79) - LEN(SUBSTITUTE(H79, {"0","1","2","3","4","5","6","7","8","9"},""))))</f>
        <v>11770</v>
      </c>
      <c r="K79">
        <v>11770</v>
      </c>
      <c r="L79">
        <v>25.7</v>
      </c>
      <c r="M79" t="s">
        <v>163</v>
      </c>
      <c r="N79" t="str">
        <f t="shared" si="20"/>
        <v>C</v>
      </c>
      <c r="O79" s="10" t="str">
        <f t="shared" si="21"/>
        <v>101</v>
      </c>
      <c r="P79" s="10">
        <v>101</v>
      </c>
      <c r="Q79" t="s">
        <v>48</v>
      </c>
      <c r="R79">
        <f t="shared" si="13"/>
        <v>90</v>
      </c>
      <c r="S79">
        <f t="shared" si="14"/>
        <v>38</v>
      </c>
      <c r="T79">
        <f t="shared" si="15"/>
        <v>3</v>
      </c>
      <c r="U79">
        <f t="shared" si="16"/>
        <v>21</v>
      </c>
      <c r="V79">
        <f t="shared" si="17"/>
        <v>-10</v>
      </c>
      <c r="W79">
        <f t="shared" si="22"/>
        <v>37</v>
      </c>
      <c r="X79">
        <f t="shared" si="23"/>
        <v>1</v>
      </c>
      <c r="Y79">
        <f t="shared" si="24"/>
        <v>62</v>
      </c>
      <c r="Z79">
        <f t="shared" si="25"/>
        <v>598</v>
      </c>
      <c r="AA79">
        <f t="shared" si="18"/>
        <v>0.50128997483676951</v>
      </c>
      <c r="AB79">
        <f t="shared" si="19"/>
        <v>1</v>
      </c>
    </row>
    <row r="80" spans="1:28" x14ac:dyDescent="0.25">
      <c r="A80">
        <v>970</v>
      </c>
      <c r="B80">
        <v>2</v>
      </c>
      <c r="C80" t="s">
        <v>164</v>
      </c>
      <c r="D80" t="s">
        <v>13</v>
      </c>
      <c r="E80">
        <v>30</v>
      </c>
      <c r="F80">
        <v>0</v>
      </c>
      <c r="G80">
        <v>0</v>
      </c>
      <c r="H80">
        <v>248744</v>
      </c>
      <c r="J80" t="str">
        <f>RIGHT(H80,SUM(LEN(H80) - LEN(SUBSTITUTE(H80, {"0","1","2","3","4","5","6","7","8","9"},""))))</f>
        <v>248744</v>
      </c>
      <c r="K80">
        <v>248744</v>
      </c>
      <c r="L80">
        <v>13</v>
      </c>
      <c r="N80" t="str">
        <f t="shared" si="20"/>
        <v/>
      </c>
      <c r="O80" s="10" t="str">
        <f t="shared" si="21"/>
        <v/>
      </c>
      <c r="Q80" t="s">
        <v>48</v>
      </c>
      <c r="R80">
        <f t="shared" si="13"/>
        <v>-56</v>
      </c>
      <c r="S80">
        <f t="shared" si="14"/>
        <v>-24</v>
      </c>
      <c r="T80">
        <f t="shared" si="15"/>
        <v>3</v>
      </c>
      <c r="U80">
        <f t="shared" si="16"/>
        <v>6</v>
      </c>
      <c r="V80">
        <f t="shared" si="17"/>
        <v>6</v>
      </c>
      <c r="W80">
        <f t="shared" si="22"/>
        <v>-15</v>
      </c>
      <c r="X80">
        <f t="shared" si="23"/>
        <v>1</v>
      </c>
      <c r="Y80">
        <f t="shared" si="24"/>
        <v>20</v>
      </c>
      <c r="Z80">
        <f t="shared" si="25"/>
        <v>297</v>
      </c>
      <c r="AA80">
        <f t="shared" si="18"/>
        <v>0.68605209175575976</v>
      </c>
      <c r="AB80">
        <f t="shared" si="19"/>
        <v>0</v>
      </c>
    </row>
    <row r="81" spans="1:28" x14ac:dyDescent="0.25">
      <c r="A81">
        <v>971</v>
      </c>
      <c r="B81">
        <v>3</v>
      </c>
      <c r="C81" t="s">
        <v>165</v>
      </c>
      <c r="D81" t="s">
        <v>12</v>
      </c>
      <c r="E81">
        <v>24</v>
      </c>
      <c r="F81">
        <v>0</v>
      </c>
      <c r="G81">
        <v>0</v>
      </c>
      <c r="H81">
        <v>368702</v>
      </c>
      <c r="J81" t="str">
        <f>RIGHT(H81,SUM(LEN(H81) - LEN(SUBSTITUTE(H81, {"0","1","2","3","4","5","6","7","8","9"},""))))</f>
        <v>368702</v>
      </c>
      <c r="K81">
        <v>368702</v>
      </c>
      <c r="L81">
        <v>7.75</v>
      </c>
      <c r="N81" t="str">
        <f t="shared" si="20"/>
        <v/>
      </c>
      <c r="O81" s="10" t="str">
        <f t="shared" si="21"/>
        <v/>
      </c>
      <c r="Q81" t="s">
        <v>46</v>
      </c>
      <c r="R81">
        <f t="shared" si="13"/>
        <v>60</v>
      </c>
      <c r="S81">
        <f t="shared" si="14"/>
        <v>38</v>
      </c>
      <c r="T81">
        <f t="shared" si="15"/>
        <v>3</v>
      </c>
      <c r="U81">
        <f t="shared" si="16"/>
        <v>6</v>
      </c>
      <c r="V81">
        <f t="shared" si="17"/>
        <v>6</v>
      </c>
      <c r="W81">
        <f t="shared" si="22"/>
        <v>-15</v>
      </c>
      <c r="X81">
        <f t="shared" si="23"/>
        <v>1</v>
      </c>
      <c r="Y81">
        <f t="shared" si="24"/>
        <v>-26</v>
      </c>
      <c r="Z81">
        <f t="shared" si="25"/>
        <v>429</v>
      </c>
      <c r="AA81">
        <f t="shared" si="18"/>
        <v>0.60853834828405684</v>
      </c>
      <c r="AB81">
        <f t="shared" si="19"/>
        <v>0</v>
      </c>
    </row>
    <row r="82" spans="1:28" x14ac:dyDescent="0.25">
      <c r="A82">
        <v>972</v>
      </c>
      <c r="B82">
        <v>3</v>
      </c>
      <c r="C82" t="s">
        <v>166</v>
      </c>
      <c r="D82" t="s">
        <v>13</v>
      </c>
      <c r="E82">
        <v>6</v>
      </c>
      <c r="F82">
        <v>1</v>
      </c>
      <c r="G82">
        <v>1</v>
      </c>
      <c r="H82">
        <v>2678</v>
      </c>
      <c r="J82" t="str">
        <f>RIGHT(H82,SUM(LEN(H82) - LEN(SUBSTITUTE(H82, {"0","1","2","3","4","5","6","7","8","9"},""))))</f>
        <v>2678</v>
      </c>
      <c r="K82">
        <v>2678</v>
      </c>
      <c r="L82">
        <v>15.245799999999999</v>
      </c>
      <c r="N82" t="str">
        <f t="shared" si="20"/>
        <v/>
      </c>
      <c r="O82" s="10" t="str">
        <f t="shared" si="21"/>
        <v/>
      </c>
      <c r="Q82" t="s">
        <v>56</v>
      </c>
      <c r="R82">
        <f t="shared" si="13"/>
        <v>60</v>
      </c>
      <c r="S82">
        <f t="shared" si="14"/>
        <v>-24</v>
      </c>
      <c r="T82">
        <f t="shared" si="15"/>
        <v>46</v>
      </c>
      <c r="U82">
        <f t="shared" si="16"/>
        <v>21</v>
      </c>
      <c r="V82">
        <f t="shared" si="17"/>
        <v>-22</v>
      </c>
      <c r="W82">
        <f t="shared" si="22"/>
        <v>-15</v>
      </c>
      <c r="X82">
        <f t="shared" si="23"/>
        <v>1</v>
      </c>
      <c r="Y82">
        <f t="shared" si="24"/>
        <v>-17</v>
      </c>
      <c r="Z82">
        <f t="shared" si="25"/>
        <v>406</v>
      </c>
      <c r="AA82">
        <f t="shared" si="18"/>
        <v>0.62257949215563368</v>
      </c>
      <c r="AB82">
        <f t="shared" si="19"/>
        <v>0</v>
      </c>
    </row>
    <row r="83" spans="1:28" x14ac:dyDescent="0.25">
      <c r="A83">
        <v>973</v>
      </c>
      <c r="B83">
        <v>1</v>
      </c>
      <c r="C83" t="s">
        <v>167</v>
      </c>
      <c r="D83" t="s">
        <v>13</v>
      </c>
      <c r="E83">
        <v>67</v>
      </c>
      <c r="F83">
        <v>1</v>
      </c>
      <c r="G83">
        <v>0</v>
      </c>
      <c r="H83" t="s">
        <v>168</v>
      </c>
      <c r="I83" t="s">
        <v>632</v>
      </c>
      <c r="J83" t="str">
        <f>RIGHT(H83,SUM(LEN(H83) - LEN(SUBSTITUTE(H83, {"0","1","2","3","4","5","6","7","8","9"},""))))</f>
        <v>17483</v>
      </c>
      <c r="K83">
        <v>17483</v>
      </c>
      <c r="L83">
        <v>221.7792</v>
      </c>
      <c r="M83" t="s">
        <v>639</v>
      </c>
      <c r="N83" t="str">
        <f t="shared" si="20"/>
        <v>C</v>
      </c>
      <c r="O83" s="10" t="str">
        <f t="shared" si="21"/>
        <v>55</v>
      </c>
      <c r="P83" s="10">
        <v>55</v>
      </c>
      <c r="Q83" t="s">
        <v>48</v>
      </c>
      <c r="R83">
        <f t="shared" si="13"/>
        <v>-56</v>
      </c>
      <c r="S83">
        <f t="shared" si="14"/>
        <v>-24</v>
      </c>
      <c r="T83">
        <f t="shared" si="15"/>
        <v>3</v>
      </c>
      <c r="U83">
        <f t="shared" si="16"/>
        <v>21</v>
      </c>
      <c r="V83">
        <f t="shared" si="17"/>
        <v>-22</v>
      </c>
      <c r="W83">
        <f t="shared" si="22"/>
        <v>53</v>
      </c>
      <c r="X83">
        <f t="shared" si="23"/>
        <v>51</v>
      </c>
      <c r="Y83">
        <f t="shared" si="24"/>
        <v>62</v>
      </c>
      <c r="Z83">
        <f t="shared" si="25"/>
        <v>444</v>
      </c>
      <c r="AA83">
        <f t="shared" si="18"/>
        <v>0.59928168975780938</v>
      </c>
      <c r="AB83">
        <f t="shared" si="19"/>
        <v>0</v>
      </c>
    </row>
    <row r="84" spans="1:28" x14ac:dyDescent="0.25">
      <c r="A84">
        <v>974</v>
      </c>
      <c r="B84">
        <v>1</v>
      </c>
      <c r="C84" t="s">
        <v>169</v>
      </c>
      <c r="D84" t="s">
        <v>13</v>
      </c>
      <c r="E84">
        <v>49</v>
      </c>
      <c r="F84">
        <v>0</v>
      </c>
      <c r="G84">
        <v>0</v>
      </c>
      <c r="H84">
        <v>19924</v>
      </c>
      <c r="J84" t="str">
        <f>RIGHT(H84,SUM(LEN(H84) - LEN(SUBSTITUTE(H84, {"0","1","2","3","4","5","6","7","8","9"},""))))</f>
        <v>19924</v>
      </c>
      <c r="K84">
        <v>19924</v>
      </c>
      <c r="L84">
        <v>26</v>
      </c>
      <c r="N84" t="str">
        <f t="shared" si="20"/>
        <v/>
      </c>
      <c r="O84" s="10" t="str">
        <f t="shared" si="21"/>
        <v/>
      </c>
      <c r="Q84" t="s">
        <v>48</v>
      </c>
      <c r="R84">
        <f t="shared" si="13"/>
        <v>-56</v>
      </c>
      <c r="S84">
        <f t="shared" si="14"/>
        <v>-24</v>
      </c>
      <c r="T84">
        <f t="shared" si="15"/>
        <v>3</v>
      </c>
      <c r="U84">
        <f t="shared" si="16"/>
        <v>6</v>
      </c>
      <c r="V84">
        <f t="shared" si="17"/>
        <v>6</v>
      </c>
      <c r="W84">
        <f t="shared" si="22"/>
        <v>-15</v>
      </c>
      <c r="X84">
        <f t="shared" si="23"/>
        <v>1</v>
      </c>
      <c r="Y84">
        <f t="shared" si="24"/>
        <v>62</v>
      </c>
      <c r="Z84">
        <f t="shared" si="25"/>
        <v>339</v>
      </c>
      <c r="AA84">
        <f t="shared" si="18"/>
        <v>0.66225698029935964</v>
      </c>
      <c r="AB84">
        <f t="shared" si="19"/>
        <v>0</v>
      </c>
    </row>
    <row r="85" spans="1:28" x14ac:dyDescent="0.25">
      <c r="A85">
        <v>975</v>
      </c>
      <c r="B85">
        <v>3</v>
      </c>
      <c r="C85" t="s">
        <v>170</v>
      </c>
      <c r="D85" t="s">
        <v>13</v>
      </c>
      <c r="F85">
        <v>0</v>
      </c>
      <c r="G85">
        <v>0</v>
      </c>
      <c r="H85">
        <v>349238</v>
      </c>
      <c r="J85" t="str">
        <f>RIGHT(H85,SUM(LEN(H85) - LEN(SUBSTITUTE(H85, {"0","1","2","3","4","5","6","7","8","9"},""))))</f>
        <v>349238</v>
      </c>
      <c r="K85">
        <v>349238</v>
      </c>
      <c r="L85">
        <v>7.8958000000000004</v>
      </c>
      <c r="N85" t="str">
        <f t="shared" si="20"/>
        <v/>
      </c>
      <c r="O85" s="10" t="str">
        <f t="shared" si="21"/>
        <v/>
      </c>
      <c r="Q85" t="s">
        <v>48</v>
      </c>
      <c r="R85">
        <f t="shared" si="13"/>
        <v>-56</v>
      </c>
      <c r="S85">
        <f t="shared" si="14"/>
        <v>-24</v>
      </c>
      <c r="T85">
        <f t="shared" si="15"/>
        <v>-15</v>
      </c>
      <c r="U85">
        <f t="shared" si="16"/>
        <v>6</v>
      </c>
      <c r="V85">
        <f t="shared" si="17"/>
        <v>6</v>
      </c>
      <c r="W85">
        <f t="shared" si="22"/>
        <v>-15</v>
      </c>
      <c r="X85">
        <f t="shared" si="23"/>
        <v>1</v>
      </c>
      <c r="Y85">
        <f t="shared" si="24"/>
        <v>-59</v>
      </c>
      <c r="Z85">
        <f t="shared" si="25"/>
        <v>200</v>
      </c>
      <c r="AA85">
        <f t="shared" si="18"/>
        <v>0.73729999821580205</v>
      </c>
      <c r="AB85">
        <f t="shared" si="19"/>
        <v>0</v>
      </c>
    </row>
    <row r="86" spans="1:28" x14ac:dyDescent="0.25">
      <c r="A86">
        <v>976</v>
      </c>
      <c r="B86">
        <v>2</v>
      </c>
      <c r="C86" t="s">
        <v>171</v>
      </c>
      <c r="D86" t="s">
        <v>13</v>
      </c>
      <c r="F86">
        <v>0</v>
      </c>
      <c r="G86">
        <v>0</v>
      </c>
      <c r="H86">
        <v>240261</v>
      </c>
      <c r="J86" t="str">
        <f>RIGHT(H86,SUM(LEN(H86) - LEN(SUBSTITUTE(H86, {"0","1","2","3","4","5","6","7","8","9"},""))))</f>
        <v>240261</v>
      </c>
      <c r="K86">
        <v>240261</v>
      </c>
      <c r="L86">
        <v>10.708299999999999</v>
      </c>
      <c r="N86" t="str">
        <f t="shared" si="20"/>
        <v/>
      </c>
      <c r="O86" s="10" t="str">
        <f t="shared" si="21"/>
        <v/>
      </c>
      <c r="Q86" t="s">
        <v>46</v>
      </c>
      <c r="R86">
        <f t="shared" si="13"/>
        <v>-56</v>
      </c>
      <c r="S86">
        <f t="shared" si="14"/>
        <v>-24</v>
      </c>
      <c r="T86">
        <f t="shared" si="15"/>
        <v>-15</v>
      </c>
      <c r="U86">
        <f t="shared" si="16"/>
        <v>6</v>
      </c>
      <c r="V86">
        <f t="shared" si="17"/>
        <v>6</v>
      </c>
      <c r="W86">
        <f t="shared" si="22"/>
        <v>-15</v>
      </c>
      <c r="X86">
        <f t="shared" si="23"/>
        <v>1</v>
      </c>
      <c r="Y86">
        <f t="shared" si="24"/>
        <v>20</v>
      </c>
      <c r="Z86">
        <f t="shared" si="25"/>
        <v>279</v>
      </c>
      <c r="AA86">
        <f t="shared" si="18"/>
        <v>0.69596693343177396</v>
      </c>
      <c r="AB86">
        <f t="shared" si="19"/>
        <v>0</v>
      </c>
    </row>
    <row r="87" spans="1:28" x14ac:dyDescent="0.25">
      <c r="A87">
        <v>977</v>
      </c>
      <c r="B87">
        <v>3</v>
      </c>
      <c r="C87" t="s">
        <v>172</v>
      </c>
      <c r="D87" t="s">
        <v>13</v>
      </c>
      <c r="F87">
        <v>1</v>
      </c>
      <c r="G87">
        <v>0</v>
      </c>
      <c r="H87">
        <v>2660</v>
      </c>
      <c r="J87" t="str">
        <f>RIGHT(H87,SUM(LEN(H87) - LEN(SUBSTITUTE(H87, {"0","1","2","3","4","5","6","7","8","9"},""))))</f>
        <v>2660</v>
      </c>
      <c r="K87">
        <v>2660</v>
      </c>
      <c r="L87">
        <v>14.4542</v>
      </c>
      <c r="N87" t="str">
        <f t="shared" si="20"/>
        <v/>
      </c>
      <c r="O87" s="10" t="str">
        <f t="shared" si="21"/>
        <v/>
      </c>
      <c r="Q87" t="s">
        <v>56</v>
      </c>
      <c r="R87">
        <f t="shared" si="13"/>
        <v>-56</v>
      </c>
      <c r="S87">
        <f t="shared" si="14"/>
        <v>-24</v>
      </c>
      <c r="T87">
        <f t="shared" si="15"/>
        <v>-15</v>
      </c>
      <c r="U87">
        <f t="shared" si="16"/>
        <v>21</v>
      </c>
      <c r="V87">
        <f t="shared" si="17"/>
        <v>-22</v>
      </c>
      <c r="W87">
        <f t="shared" si="22"/>
        <v>-15</v>
      </c>
      <c r="X87">
        <f t="shared" si="23"/>
        <v>1</v>
      </c>
      <c r="Y87">
        <f t="shared" si="24"/>
        <v>-17</v>
      </c>
      <c r="Z87">
        <f t="shared" si="25"/>
        <v>229</v>
      </c>
      <c r="AA87">
        <f t="shared" si="18"/>
        <v>0.72255352178646437</v>
      </c>
      <c r="AB87">
        <f t="shared" si="19"/>
        <v>0</v>
      </c>
    </row>
    <row r="88" spans="1:28" x14ac:dyDescent="0.25">
      <c r="A88">
        <v>978</v>
      </c>
      <c r="B88">
        <v>3</v>
      </c>
      <c r="C88" t="s">
        <v>173</v>
      </c>
      <c r="D88" t="s">
        <v>12</v>
      </c>
      <c r="E88">
        <v>27</v>
      </c>
      <c r="F88">
        <v>0</v>
      </c>
      <c r="G88">
        <v>0</v>
      </c>
      <c r="H88">
        <v>330844</v>
      </c>
      <c r="J88" t="str">
        <f>RIGHT(H88,SUM(LEN(H88) - LEN(SUBSTITUTE(H88, {"0","1","2","3","4","5","6","7","8","9"},""))))</f>
        <v>330844</v>
      </c>
      <c r="K88">
        <v>330844</v>
      </c>
      <c r="L88">
        <v>7.8792</v>
      </c>
      <c r="N88" t="str">
        <f t="shared" si="20"/>
        <v/>
      </c>
      <c r="O88" s="10" t="str">
        <f t="shared" si="21"/>
        <v/>
      </c>
      <c r="Q88" t="s">
        <v>46</v>
      </c>
      <c r="R88">
        <f t="shared" si="13"/>
        <v>60</v>
      </c>
      <c r="S88">
        <f t="shared" si="14"/>
        <v>38</v>
      </c>
      <c r="T88">
        <f t="shared" si="15"/>
        <v>3</v>
      </c>
      <c r="U88">
        <f t="shared" si="16"/>
        <v>6</v>
      </c>
      <c r="V88">
        <f t="shared" si="17"/>
        <v>6</v>
      </c>
      <c r="W88">
        <f t="shared" si="22"/>
        <v>-15</v>
      </c>
      <c r="X88">
        <f t="shared" si="23"/>
        <v>1</v>
      </c>
      <c r="Y88">
        <f t="shared" si="24"/>
        <v>-59</v>
      </c>
      <c r="Z88">
        <f t="shared" si="25"/>
        <v>396</v>
      </c>
      <c r="AA88">
        <f t="shared" si="18"/>
        <v>0.62862227800338111</v>
      </c>
      <c r="AB88">
        <f t="shared" si="19"/>
        <v>0</v>
      </c>
    </row>
    <row r="89" spans="1:28" x14ac:dyDescent="0.25">
      <c r="A89">
        <v>979</v>
      </c>
      <c r="B89">
        <v>3</v>
      </c>
      <c r="C89" t="s">
        <v>174</v>
      </c>
      <c r="D89" t="s">
        <v>12</v>
      </c>
      <c r="E89">
        <v>18</v>
      </c>
      <c r="F89">
        <v>0</v>
      </c>
      <c r="G89">
        <v>0</v>
      </c>
      <c r="H89" t="s">
        <v>175</v>
      </c>
      <c r="I89" t="s">
        <v>648</v>
      </c>
      <c r="J89" t="str">
        <f>RIGHT(H89,SUM(LEN(H89) - LEN(SUBSTITUTE(H89, {"0","1","2","3","4","5","6","7","8","9"},""))))</f>
        <v xml:space="preserve"> 31416</v>
      </c>
      <c r="K89">
        <v>31416</v>
      </c>
      <c r="L89">
        <v>8.0500000000000007</v>
      </c>
      <c r="N89" t="str">
        <f t="shared" si="20"/>
        <v/>
      </c>
      <c r="O89" s="10" t="str">
        <f t="shared" si="21"/>
        <v/>
      </c>
      <c r="Q89" t="s">
        <v>48</v>
      </c>
      <c r="R89">
        <f t="shared" si="13"/>
        <v>60</v>
      </c>
      <c r="S89">
        <f t="shared" si="14"/>
        <v>38</v>
      </c>
      <c r="T89">
        <f t="shared" si="15"/>
        <v>-5</v>
      </c>
      <c r="U89">
        <f t="shared" si="16"/>
        <v>6</v>
      </c>
      <c r="V89">
        <f t="shared" si="17"/>
        <v>6</v>
      </c>
      <c r="W89">
        <f t="shared" si="22"/>
        <v>-15</v>
      </c>
      <c r="X89">
        <f t="shared" si="23"/>
        <v>-81</v>
      </c>
      <c r="Y89">
        <f t="shared" si="24"/>
        <v>20</v>
      </c>
      <c r="Z89">
        <f t="shared" si="25"/>
        <v>385</v>
      </c>
      <c r="AA89">
        <f t="shared" si="18"/>
        <v>0.63522311588834657</v>
      </c>
      <c r="AB89">
        <f t="shared" si="19"/>
        <v>0</v>
      </c>
    </row>
    <row r="90" spans="1:28" x14ac:dyDescent="0.25">
      <c r="A90">
        <v>980</v>
      </c>
      <c r="B90">
        <v>3</v>
      </c>
      <c r="C90" t="s">
        <v>176</v>
      </c>
      <c r="D90" t="s">
        <v>12</v>
      </c>
      <c r="F90">
        <v>0</v>
      </c>
      <c r="G90">
        <v>0</v>
      </c>
      <c r="H90">
        <v>364856</v>
      </c>
      <c r="J90" t="str">
        <f>RIGHT(H90,SUM(LEN(H90) - LEN(SUBSTITUTE(H90, {"0","1","2","3","4","5","6","7","8","9"},""))))</f>
        <v>364856</v>
      </c>
      <c r="K90">
        <v>364856</v>
      </c>
      <c r="L90">
        <v>7.75</v>
      </c>
      <c r="N90" t="str">
        <f t="shared" si="20"/>
        <v/>
      </c>
      <c r="O90" s="10" t="str">
        <f t="shared" si="21"/>
        <v/>
      </c>
      <c r="Q90" t="s">
        <v>46</v>
      </c>
      <c r="R90">
        <f t="shared" si="13"/>
        <v>-56</v>
      </c>
      <c r="S90">
        <f t="shared" si="14"/>
        <v>38</v>
      </c>
      <c r="T90">
        <f t="shared" si="15"/>
        <v>-15</v>
      </c>
      <c r="U90">
        <f t="shared" si="16"/>
        <v>6</v>
      </c>
      <c r="V90">
        <f t="shared" si="17"/>
        <v>6</v>
      </c>
      <c r="W90">
        <f t="shared" si="22"/>
        <v>-15</v>
      </c>
      <c r="X90">
        <f t="shared" si="23"/>
        <v>1</v>
      </c>
      <c r="Y90">
        <f t="shared" si="24"/>
        <v>-26</v>
      </c>
      <c r="Z90">
        <f t="shared" si="25"/>
        <v>295</v>
      </c>
      <c r="AA90">
        <f t="shared" si="18"/>
        <v>0.68716238881514558</v>
      </c>
      <c r="AB90">
        <f t="shared" si="19"/>
        <v>0</v>
      </c>
    </row>
    <row r="91" spans="1:28" x14ac:dyDescent="0.25">
      <c r="A91">
        <v>981</v>
      </c>
      <c r="B91">
        <v>2</v>
      </c>
      <c r="C91" t="s">
        <v>177</v>
      </c>
      <c r="D91" t="s">
        <v>13</v>
      </c>
      <c r="E91">
        <v>2</v>
      </c>
      <c r="F91">
        <v>1</v>
      </c>
      <c r="G91">
        <v>1</v>
      </c>
      <c r="H91">
        <v>29103</v>
      </c>
      <c r="J91" t="str">
        <f>RIGHT(H91,SUM(LEN(H91) - LEN(SUBSTITUTE(H91, {"0","1","2","3","4","5","6","7","8","9"},""))))</f>
        <v>29103</v>
      </c>
      <c r="K91">
        <v>29103</v>
      </c>
      <c r="L91">
        <v>23</v>
      </c>
      <c r="N91" t="str">
        <f t="shared" si="20"/>
        <v/>
      </c>
      <c r="O91" s="10" t="str">
        <f t="shared" si="21"/>
        <v/>
      </c>
      <c r="Q91" t="s">
        <v>48</v>
      </c>
      <c r="R91">
        <f t="shared" si="13"/>
        <v>60</v>
      </c>
      <c r="S91">
        <f t="shared" si="14"/>
        <v>-24</v>
      </c>
      <c r="T91">
        <f t="shared" si="15"/>
        <v>46</v>
      </c>
      <c r="U91">
        <f t="shared" si="16"/>
        <v>21</v>
      </c>
      <c r="V91">
        <f t="shared" si="17"/>
        <v>-22</v>
      </c>
      <c r="W91">
        <f t="shared" si="22"/>
        <v>-15</v>
      </c>
      <c r="X91">
        <f t="shared" si="23"/>
        <v>1</v>
      </c>
      <c r="Y91">
        <f t="shared" si="24"/>
        <v>20</v>
      </c>
      <c r="Z91">
        <f t="shared" si="25"/>
        <v>443</v>
      </c>
      <c r="AA91">
        <f t="shared" si="18"/>
        <v>0.59990108936573494</v>
      </c>
      <c r="AB91">
        <f t="shared" si="19"/>
        <v>0</v>
      </c>
    </row>
    <row r="92" spans="1:28" x14ac:dyDescent="0.25">
      <c r="A92">
        <v>982</v>
      </c>
      <c r="B92">
        <v>3</v>
      </c>
      <c r="C92" t="s">
        <v>178</v>
      </c>
      <c r="D92" t="s">
        <v>12</v>
      </c>
      <c r="E92">
        <v>22</v>
      </c>
      <c r="F92">
        <v>1</v>
      </c>
      <c r="G92">
        <v>0</v>
      </c>
      <c r="H92">
        <v>347072</v>
      </c>
      <c r="J92" t="str">
        <f>RIGHT(H92,SUM(LEN(H92) - LEN(SUBSTITUTE(H92, {"0","1","2","3","4","5","6","7","8","9"},""))))</f>
        <v>347072</v>
      </c>
      <c r="K92">
        <v>347072</v>
      </c>
      <c r="L92">
        <v>13.9</v>
      </c>
      <c r="N92" t="str">
        <f t="shared" si="20"/>
        <v/>
      </c>
      <c r="O92" s="10" t="str">
        <f t="shared" si="21"/>
        <v/>
      </c>
      <c r="Q92" t="s">
        <v>48</v>
      </c>
      <c r="R92">
        <f t="shared" si="13"/>
        <v>90</v>
      </c>
      <c r="S92">
        <f t="shared" si="14"/>
        <v>38</v>
      </c>
      <c r="T92">
        <f t="shared" si="15"/>
        <v>-5</v>
      </c>
      <c r="U92">
        <f t="shared" si="16"/>
        <v>21</v>
      </c>
      <c r="V92">
        <f t="shared" si="17"/>
        <v>-22</v>
      </c>
      <c r="W92">
        <f t="shared" si="22"/>
        <v>-15</v>
      </c>
      <c r="X92">
        <f t="shared" si="23"/>
        <v>1</v>
      </c>
      <c r="Y92">
        <f t="shared" si="24"/>
        <v>-59</v>
      </c>
      <c r="Z92">
        <f t="shared" si="25"/>
        <v>405</v>
      </c>
      <c r="AA92">
        <f t="shared" si="18"/>
        <v>0.62318552329368115</v>
      </c>
      <c r="AB92">
        <f t="shared" si="19"/>
        <v>0</v>
      </c>
    </row>
    <row r="93" spans="1:28" x14ac:dyDescent="0.25">
      <c r="A93">
        <v>983</v>
      </c>
      <c r="B93">
        <v>3</v>
      </c>
      <c r="C93" t="s">
        <v>179</v>
      </c>
      <c r="D93" t="s">
        <v>13</v>
      </c>
      <c r="F93">
        <v>0</v>
      </c>
      <c r="G93">
        <v>0</v>
      </c>
      <c r="H93">
        <v>345498</v>
      </c>
      <c r="J93" t="str">
        <f>RIGHT(H93,SUM(LEN(H93) - LEN(SUBSTITUTE(H93, {"0","1","2","3","4","5","6","7","8","9"},""))))</f>
        <v>345498</v>
      </c>
      <c r="K93">
        <v>345498</v>
      </c>
      <c r="L93">
        <v>7.7750000000000004</v>
      </c>
      <c r="N93" t="str">
        <f t="shared" si="20"/>
        <v/>
      </c>
      <c r="O93" s="10" t="str">
        <f t="shared" si="21"/>
        <v/>
      </c>
      <c r="Q93" t="s">
        <v>48</v>
      </c>
      <c r="R93">
        <f t="shared" si="13"/>
        <v>-56</v>
      </c>
      <c r="S93">
        <f t="shared" si="14"/>
        <v>-24</v>
      </c>
      <c r="T93">
        <f t="shared" si="15"/>
        <v>-15</v>
      </c>
      <c r="U93">
        <f t="shared" si="16"/>
        <v>6</v>
      </c>
      <c r="V93">
        <f t="shared" si="17"/>
        <v>6</v>
      </c>
      <c r="W93">
        <f t="shared" si="22"/>
        <v>-15</v>
      </c>
      <c r="X93">
        <f t="shared" si="23"/>
        <v>1</v>
      </c>
      <c r="Y93">
        <f t="shared" si="24"/>
        <v>-59</v>
      </c>
      <c r="Z93">
        <f t="shared" si="25"/>
        <v>200</v>
      </c>
      <c r="AA93">
        <f t="shared" si="18"/>
        <v>0.73729999821580205</v>
      </c>
      <c r="AB93">
        <f t="shared" si="19"/>
        <v>0</v>
      </c>
    </row>
    <row r="94" spans="1:28" x14ac:dyDescent="0.25">
      <c r="A94">
        <v>984</v>
      </c>
      <c r="B94">
        <v>1</v>
      </c>
      <c r="C94" t="s">
        <v>180</v>
      </c>
      <c r="D94" t="s">
        <v>12</v>
      </c>
      <c r="E94">
        <v>27</v>
      </c>
      <c r="F94">
        <v>1</v>
      </c>
      <c r="G94">
        <v>2</v>
      </c>
      <c r="H94" t="s">
        <v>181</v>
      </c>
      <c r="I94" t="s">
        <v>660</v>
      </c>
      <c r="J94" t="str">
        <f>RIGHT(H94,SUM(LEN(H94) - LEN(SUBSTITUTE(H94, {"0","1","2","3","4","5","6","7","8","9"},""))))</f>
        <v>12750</v>
      </c>
      <c r="K94">
        <v>12750</v>
      </c>
      <c r="L94">
        <v>52</v>
      </c>
      <c r="M94" t="s">
        <v>182</v>
      </c>
      <c r="N94" t="str">
        <f t="shared" si="20"/>
        <v>B</v>
      </c>
      <c r="O94" s="10" t="str">
        <f t="shared" si="21"/>
        <v>71</v>
      </c>
      <c r="P94" s="10">
        <v>71</v>
      </c>
      <c r="Q94" t="s">
        <v>48</v>
      </c>
      <c r="R94">
        <f t="shared" si="13"/>
        <v>90</v>
      </c>
      <c r="S94">
        <f t="shared" si="14"/>
        <v>38</v>
      </c>
      <c r="T94">
        <f t="shared" si="15"/>
        <v>3</v>
      </c>
      <c r="U94">
        <f t="shared" si="16"/>
        <v>21</v>
      </c>
      <c r="V94">
        <f t="shared" si="17"/>
        <v>-22</v>
      </c>
      <c r="W94">
        <f t="shared" si="22"/>
        <v>37</v>
      </c>
      <c r="X94">
        <f t="shared" si="23"/>
        <v>-81</v>
      </c>
      <c r="Y94">
        <f t="shared" si="24"/>
        <v>62</v>
      </c>
      <c r="Z94">
        <f t="shared" si="25"/>
        <v>504</v>
      </c>
      <c r="AA94">
        <f t="shared" si="18"/>
        <v>0.56160433348295191</v>
      </c>
      <c r="AB94">
        <f t="shared" si="19"/>
        <v>1</v>
      </c>
    </row>
    <row r="95" spans="1:28" x14ac:dyDescent="0.25">
      <c r="A95">
        <v>985</v>
      </c>
      <c r="B95">
        <v>3</v>
      </c>
      <c r="C95" t="s">
        <v>183</v>
      </c>
      <c r="D95" t="s">
        <v>13</v>
      </c>
      <c r="F95">
        <v>0</v>
      </c>
      <c r="G95">
        <v>0</v>
      </c>
      <c r="H95">
        <v>376563</v>
      </c>
      <c r="J95" t="str">
        <f>RIGHT(H95,SUM(LEN(H95) - LEN(SUBSTITUTE(H95, {"0","1","2","3","4","5","6","7","8","9"},""))))</f>
        <v>376563</v>
      </c>
      <c r="K95">
        <v>376563</v>
      </c>
      <c r="L95">
        <v>8.0500000000000007</v>
      </c>
      <c r="N95" t="str">
        <f t="shared" si="20"/>
        <v/>
      </c>
      <c r="O95" s="10" t="str">
        <f t="shared" si="21"/>
        <v/>
      </c>
      <c r="Q95" t="s">
        <v>48</v>
      </c>
      <c r="R95">
        <f t="shared" si="13"/>
        <v>-56</v>
      </c>
      <c r="S95">
        <f t="shared" si="14"/>
        <v>-24</v>
      </c>
      <c r="T95">
        <f t="shared" si="15"/>
        <v>-15</v>
      </c>
      <c r="U95">
        <f t="shared" si="16"/>
        <v>6</v>
      </c>
      <c r="V95">
        <f t="shared" si="17"/>
        <v>6</v>
      </c>
      <c r="W95">
        <f t="shared" si="22"/>
        <v>-15</v>
      </c>
      <c r="X95">
        <f t="shared" si="23"/>
        <v>1</v>
      </c>
      <c r="Y95">
        <f t="shared" si="24"/>
        <v>-26</v>
      </c>
      <c r="Z95">
        <f t="shared" si="25"/>
        <v>233</v>
      </c>
      <c r="AA95">
        <f t="shared" si="18"/>
        <v>0.72047996391112523</v>
      </c>
      <c r="AB95">
        <f t="shared" si="19"/>
        <v>0</v>
      </c>
    </row>
    <row r="96" spans="1:28" x14ac:dyDescent="0.25">
      <c r="A96">
        <v>986</v>
      </c>
      <c r="B96">
        <v>1</v>
      </c>
      <c r="C96" t="s">
        <v>184</v>
      </c>
      <c r="D96" t="s">
        <v>13</v>
      </c>
      <c r="E96">
        <v>25</v>
      </c>
      <c r="F96">
        <v>0</v>
      </c>
      <c r="G96">
        <v>0</v>
      </c>
      <c r="H96">
        <v>13905</v>
      </c>
      <c r="J96" t="str">
        <f>RIGHT(H96,SUM(LEN(H96) - LEN(SUBSTITUTE(H96, {"0","1","2","3","4","5","6","7","8","9"},""))))</f>
        <v>13905</v>
      </c>
      <c r="K96">
        <v>13905</v>
      </c>
      <c r="L96">
        <v>26</v>
      </c>
      <c r="N96" t="str">
        <f t="shared" si="20"/>
        <v/>
      </c>
      <c r="O96" s="10" t="str">
        <f t="shared" si="21"/>
        <v/>
      </c>
      <c r="Q96" t="s">
        <v>56</v>
      </c>
      <c r="R96">
        <f t="shared" si="13"/>
        <v>-56</v>
      </c>
      <c r="S96">
        <f t="shared" si="14"/>
        <v>-24</v>
      </c>
      <c r="T96">
        <f t="shared" si="15"/>
        <v>3</v>
      </c>
      <c r="U96">
        <f t="shared" si="16"/>
        <v>6</v>
      </c>
      <c r="V96">
        <f t="shared" si="17"/>
        <v>6</v>
      </c>
      <c r="W96">
        <f t="shared" si="22"/>
        <v>-15</v>
      </c>
      <c r="X96">
        <f t="shared" si="23"/>
        <v>1</v>
      </c>
      <c r="Y96">
        <f t="shared" si="24"/>
        <v>62</v>
      </c>
      <c r="Z96">
        <f t="shared" si="25"/>
        <v>339</v>
      </c>
      <c r="AA96">
        <f t="shared" si="18"/>
        <v>0.66225698029935964</v>
      </c>
      <c r="AB96">
        <f t="shared" si="19"/>
        <v>0</v>
      </c>
    </row>
    <row r="97" spans="1:28" x14ac:dyDescent="0.25">
      <c r="A97">
        <v>987</v>
      </c>
      <c r="B97">
        <v>3</v>
      </c>
      <c r="C97" t="s">
        <v>185</v>
      </c>
      <c r="D97" t="s">
        <v>13</v>
      </c>
      <c r="E97">
        <v>25</v>
      </c>
      <c r="F97">
        <v>0</v>
      </c>
      <c r="G97">
        <v>0</v>
      </c>
      <c r="H97">
        <v>350033</v>
      </c>
      <c r="J97" t="str">
        <f>RIGHT(H97,SUM(LEN(H97) - LEN(SUBSTITUTE(H97, {"0","1","2","3","4","5","6","7","8","9"},""))))</f>
        <v>350033</v>
      </c>
      <c r="K97">
        <v>350033</v>
      </c>
      <c r="L97">
        <v>7.7957999999999998</v>
      </c>
      <c r="N97" t="str">
        <f t="shared" si="20"/>
        <v/>
      </c>
      <c r="O97" s="10" t="str">
        <f t="shared" si="21"/>
        <v/>
      </c>
      <c r="Q97" t="s">
        <v>48</v>
      </c>
      <c r="R97">
        <f t="shared" si="13"/>
        <v>-56</v>
      </c>
      <c r="S97">
        <f t="shared" si="14"/>
        <v>-24</v>
      </c>
      <c r="T97">
        <f t="shared" si="15"/>
        <v>3</v>
      </c>
      <c r="U97">
        <f t="shared" si="16"/>
        <v>6</v>
      </c>
      <c r="V97">
        <f t="shared" si="17"/>
        <v>6</v>
      </c>
      <c r="W97">
        <f t="shared" si="22"/>
        <v>-15</v>
      </c>
      <c r="X97">
        <f t="shared" si="23"/>
        <v>1</v>
      </c>
      <c r="Y97">
        <f t="shared" si="24"/>
        <v>-59</v>
      </c>
      <c r="Z97">
        <f t="shared" si="25"/>
        <v>218</v>
      </c>
      <c r="AA97">
        <f t="shared" si="18"/>
        <v>0.72820667553691076</v>
      </c>
      <c r="AB97">
        <f t="shared" si="19"/>
        <v>0</v>
      </c>
    </row>
    <row r="98" spans="1:28" x14ac:dyDescent="0.25">
      <c r="A98">
        <v>988</v>
      </c>
      <c r="B98">
        <v>1</v>
      </c>
      <c r="C98" t="s">
        <v>186</v>
      </c>
      <c r="D98" t="s">
        <v>12</v>
      </c>
      <c r="E98">
        <v>76</v>
      </c>
      <c r="F98">
        <v>1</v>
      </c>
      <c r="G98">
        <v>0</v>
      </c>
      <c r="H98">
        <v>19877</v>
      </c>
      <c r="J98" t="str">
        <f>RIGHT(H98,SUM(LEN(H98) - LEN(SUBSTITUTE(H98, {"0","1","2","3","4","5","6","7","8","9"},""))))</f>
        <v>19877</v>
      </c>
      <c r="K98">
        <v>19877</v>
      </c>
      <c r="L98">
        <v>78.849999999999994</v>
      </c>
      <c r="M98" t="s">
        <v>187</v>
      </c>
      <c r="N98" t="str">
        <f t="shared" si="20"/>
        <v>C</v>
      </c>
      <c r="O98" s="10" t="str">
        <f t="shared" si="21"/>
        <v>46</v>
      </c>
      <c r="P98" s="10">
        <v>46</v>
      </c>
      <c r="Q98" t="s">
        <v>48</v>
      </c>
      <c r="R98">
        <f t="shared" si="13"/>
        <v>90</v>
      </c>
      <c r="S98">
        <f t="shared" si="14"/>
        <v>38</v>
      </c>
      <c r="T98">
        <f t="shared" si="15"/>
        <v>3</v>
      </c>
      <c r="U98">
        <f t="shared" si="16"/>
        <v>21</v>
      </c>
      <c r="V98">
        <f t="shared" si="17"/>
        <v>-22</v>
      </c>
      <c r="W98">
        <f t="shared" si="22"/>
        <v>53</v>
      </c>
      <c r="X98">
        <f t="shared" si="23"/>
        <v>1</v>
      </c>
      <c r="Y98">
        <f t="shared" si="24"/>
        <v>62</v>
      </c>
      <c r="Z98">
        <f t="shared" si="25"/>
        <v>602</v>
      </c>
      <c r="AA98">
        <f t="shared" si="18"/>
        <v>0.49871002516323043</v>
      </c>
      <c r="AB98">
        <f t="shared" si="19"/>
        <v>1</v>
      </c>
    </row>
    <row r="99" spans="1:28" x14ac:dyDescent="0.25">
      <c r="A99">
        <v>989</v>
      </c>
      <c r="B99">
        <v>3</v>
      </c>
      <c r="C99" t="s">
        <v>188</v>
      </c>
      <c r="D99" t="s">
        <v>13</v>
      </c>
      <c r="E99">
        <v>29</v>
      </c>
      <c r="F99">
        <v>0</v>
      </c>
      <c r="G99">
        <v>0</v>
      </c>
      <c r="H99" t="s">
        <v>189</v>
      </c>
      <c r="I99" t="s">
        <v>657</v>
      </c>
      <c r="J99" t="str">
        <f>RIGHT(H99,SUM(LEN(H99) - LEN(SUBSTITUTE(H99, {"0","1","2","3","4","5","6","7","8","9"},""))))</f>
        <v xml:space="preserve"> 3101268</v>
      </c>
      <c r="K99">
        <v>3101268</v>
      </c>
      <c r="L99">
        <v>7.9249999999999998</v>
      </c>
      <c r="N99" t="str">
        <f t="shared" si="20"/>
        <v/>
      </c>
      <c r="O99" s="10" t="str">
        <f t="shared" si="21"/>
        <v/>
      </c>
      <c r="Q99" t="s">
        <v>48</v>
      </c>
      <c r="R99">
        <f t="shared" si="13"/>
        <v>-56</v>
      </c>
      <c r="S99">
        <f t="shared" si="14"/>
        <v>-24</v>
      </c>
      <c r="T99">
        <f t="shared" si="15"/>
        <v>3</v>
      </c>
      <c r="U99">
        <f t="shared" si="16"/>
        <v>6</v>
      </c>
      <c r="V99">
        <f t="shared" si="17"/>
        <v>6</v>
      </c>
      <c r="W99">
        <f t="shared" si="22"/>
        <v>-15</v>
      </c>
      <c r="X99">
        <f t="shared" si="23"/>
        <v>1</v>
      </c>
      <c r="Y99">
        <f t="shared" si="24"/>
        <v>-26</v>
      </c>
      <c r="Z99">
        <f t="shared" si="25"/>
        <v>251</v>
      </c>
      <c r="AA99">
        <f t="shared" si="18"/>
        <v>0.7110326068057029</v>
      </c>
      <c r="AB99">
        <f t="shared" si="19"/>
        <v>0</v>
      </c>
    </row>
    <row r="100" spans="1:28" x14ac:dyDescent="0.25">
      <c r="A100">
        <v>990</v>
      </c>
      <c r="B100">
        <v>3</v>
      </c>
      <c r="C100" t="s">
        <v>190</v>
      </c>
      <c r="D100" t="s">
        <v>12</v>
      </c>
      <c r="E100">
        <v>20</v>
      </c>
      <c r="F100">
        <v>0</v>
      </c>
      <c r="G100">
        <v>0</v>
      </c>
      <c r="H100">
        <v>347471</v>
      </c>
      <c r="J100" t="str">
        <f>RIGHT(H100,SUM(LEN(H100) - LEN(SUBSTITUTE(H100, {"0","1","2","3","4","5","6","7","8","9"},""))))</f>
        <v>347471</v>
      </c>
      <c r="K100">
        <v>347471</v>
      </c>
      <c r="L100">
        <v>7.8541999999999996</v>
      </c>
      <c r="N100" t="str">
        <f t="shared" si="20"/>
        <v/>
      </c>
      <c r="O100" s="10" t="str">
        <f t="shared" si="21"/>
        <v/>
      </c>
      <c r="Q100" t="s">
        <v>48</v>
      </c>
      <c r="R100">
        <f t="shared" si="13"/>
        <v>60</v>
      </c>
      <c r="S100">
        <f t="shared" si="14"/>
        <v>38</v>
      </c>
      <c r="T100">
        <f t="shared" si="15"/>
        <v>-5</v>
      </c>
      <c r="U100">
        <f t="shared" si="16"/>
        <v>6</v>
      </c>
      <c r="V100">
        <f t="shared" si="17"/>
        <v>6</v>
      </c>
      <c r="W100">
        <f t="shared" si="22"/>
        <v>-15</v>
      </c>
      <c r="X100">
        <f t="shared" si="23"/>
        <v>1</v>
      </c>
      <c r="Y100">
        <f t="shared" si="24"/>
        <v>-59</v>
      </c>
      <c r="Z100">
        <f t="shared" si="25"/>
        <v>388</v>
      </c>
      <c r="AA100">
        <f t="shared" si="18"/>
        <v>0.63342780502045481</v>
      </c>
      <c r="AB100">
        <f t="shared" si="19"/>
        <v>0</v>
      </c>
    </row>
    <row r="101" spans="1:28" x14ac:dyDescent="0.25">
      <c r="A101">
        <v>991</v>
      </c>
      <c r="B101">
        <v>3</v>
      </c>
      <c r="C101" t="s">
        <v>191</v>
      </c>
      <c r="D101" t="s">
        <v>13</v>
      </c>
      <c r="E101">
        <v>33</v>
      </c>
      <c r="F101">
        <v>0</v>
      </c>
      <c r="G101">
        <v>0</v>
      </c>
      <c r="H101" t="s">
        <v>192</v>
      </c>
      <c r="I101" t="s">
        <v>648</v>
      </c>
      <c r="J101" t="str">
        <f>RIGHT(H101,SUM(LEN(H101) - LEN(SUBSTITUTE(H101, {"0","1","2","3","4","5","6","7","8","9"},""))))</f>
        <v xml:space="preserve"> 3338</v>
      </c>
      <c r="K101">
        <v>3338</v>
      </c>
      <c r="L101">
        <v>8.0500000000000007</v>
      </c>
      <c r="N101" t="str">
        <f t="shared" si="20"/>
        <v/>
      </c>
      <c r="O101" s="10" t="str">
        <f t="shared" si="21"/>
        <v/>
      </c>
      <c r="Q101" t="s">
        <v>48</v>
      </c>
      <c r="R101">
        <f t="shared" si="13"/>
        <v>-56</v>
      </c>
      <c r="S101">
        <f t="shared" si="14"/>
        <v>-24</v>
      </c>
      <c r="T101">
        <f t="shared" si="15"/>
        <v>3</v>
      </c>
      <c r="U101">
        <f t="shared" si="16"/>
        <v>6</v>
      </c>
      <c r="V101">
        <f t="shared" si="17"/>
        <v>6</v>
      </c>
      <c r="W101">
        <f t="shared" si="22"/>
        <v>-15</v>
      </c>
      <c r="X101">
        <f t="shared" si="23"/>
        <v>-81</v>
      </c>
      <c r="Y101">
        <f t="shared" si="24"/>
        <v>-17</v>
      </c>
      <c r="Z101">
        <f t="shared" si="25"/>
        <v>178</v>
      </c>
      <c r="AA101">
        <f t="shared" si="18"/>
        <v>0.74814460307865993</v>
      </c>
      <c r="AB101">
        <f t="shared" si="19"/>
        <v>0</v>
      </c>
    </row>
    <row r="102" spans="1:28" x14ac:dyDescent="0.25">
      <c r="A102">
        <v>992</v>
      </c>
      <c r="B102">
        <v>1</v>
      </c>
      <c r="C102" t="s">
        <v>193</v>
      </c>
      <c r="D102" t="s">
        <v>12</v>
      </c>
      <c r="E102">
        <v>43</v>
      </c>
      <c r="F102">
        <v>1</v>
      </c>
      <c r="G102">
        <v>0</v>
      </c>
      <c r="H102">
        <v>11778</v>
      </c>
      <c r="J102" t="str">
        <f>RIGHT(H102,SUM(LEN(H102) - LEN(SUBSTITUTE(H102, {"0","1","2","3","4","5","6","7","8","9"},""))))</f>
        <v>11778</v>
      </c>
      <c r="K102">
        <v>11778</v>
      </c>
      <c r="L102">
        <v>55.441699999999997</v>
      </c>
      <c r="M102" t="s">
        <v>194</v>
      </c>
      <c r="N102" t="str">
        <f t="shared" si="20"/>
        <v>C</v>
      </c>
      <c r="O102" s="10" t="str">
        <f t="shared" si="21"/>
        <v>116</v>
      </c>
      <c r="P102" s="10">
        <v>116</v>
      </c>
      <c r="Q102" t="s">
        <v>56</v>
      </c>
      <c r="R102">
        <f t="shared" si="13"/>
        <v>90</v>
      </c>
      <c r="S102">
        <f t="shared" si="14"/>
        <v>38</v>
      </c>
      <c r="T102">
        <f t="shared" si="15"/>
        <v>3</v>
      </c>
      <c r="U102">
        <f t="shared" si="16"/>
        <v>21</v>
      </c>
      <c r="V102">
        <f t="shared" si="17"/>
        <v>-22</v>
      </c>
      <c r="W102">
        <f t="shared" si="22"/>
        <v>37</v>
      </c>
      <c r="X102">
        <f t="shared" si="23"/>
        <v>1</v>
      </c>
      <c r="Y102">
        <f t="shared" si="24"/>
        <v>62</v>
      </c>
      <c r="Z102">
        <f t="shared" si="25"/>
        <v>586</v>
      </c>
      <c r="AA102">
        <f t="shared" si="18"/>
        <v>0.50902886231859545</v>
      </c>
      <c r="AB102">
        <f t="shared" si="19"/>
        <v>1</v>
      </c>
    </row>
    <row r="103" spans="1:28" x14ac:dyDescent="0.25">
      <c r="A103">
        <v>993</v>
      </c>
      <c r="B103">
        <v>2</v>
      </c>
      <c r="C103" t="s">
        <v>195</v>
      </c>
      <c r="D103" t="s">
        <v>13</v>
      </c>
      <c r="E103">
        <v>27</v>
      </c>
      <c r="F103">
        <v>1</v>
      </c>
      <c r="G103">
        <v>0</v>
      </c>
      <c r="H103">
        <v>228414</v>
      </c>
      <c r="J103" t="str">
        <f>RIGHT(H103,SUM(LEN(H103) - LEN(SUBSTITUTE(H103, {"0","1","2","3","4","5","6","7","8","9"},""))))</f>
        <v>228414</v>
      </c>
      <c r="K103">
        <v>228414</v>
      </c>
      <c r="L103">
        <v>26</v>
      </c>
      <c r="N103" t="str">
        <f t="shared" si="20"/>
        <v/>
      </c>
      <c r="O103" s="10" t="str">
        <f t="shared" si="21"/>
        <v/>
      </c>
      <c r="Q103" t="s">
        <v>48</v>
      </c>
      <c r="R103">
        <f t="shared" si="13"/>
        <v>-56</v>
      </c>
      <c r="S103">
        <f t="shared" si="14"/>
        <v>-24</v>
      </c>
      <c r="T103">
        <f t="shared" si="15"/>
        <v>3</v>
      </c>
      <c r="U103">
        <f t="shared" si="16"/>
        <v>21</v>
      </c>
      <c r="V103">
        <f t="shared" si="17"/>
        <v>-22</v>
      </c>
      <c r="W103">
        <f t="shared" si="22"/>
        <v>-15</v>
      </c>
      <c r="X103">
        <f t="shared" si="23"/>
        <v>1</v>
      </c>
      <c r="Y103">
        <f t="shared" si="24"/>
        <v>20</v>
      </c>
      <c r="Z103">
        <f t="shared" si="25"/>
        <v>284</v>
      </c>
      <c r="AA103">
        <f t="shared" si="18"/>
        <v>0.69323050025865363</v>
      </c>
      <c r="AB103">
        <f t="shared" si="19"/>
        <v>0</v>
      </c>
    </row>
    <row r="104" spans="1:28" x14ac:dyDescent="0.25">
      <c r="A104">
        <v>994</v>
      </c>
      <c r="B104">
        <v>3</v>
      </c>
      <c r="C104" t="s">
        <v>196</v>
      </c>
      <c r="D104" t="s">
        <v>13</v>
      </c>
      <c r="F104">
        <v>0</v>
      </c>
      <c r="G104">
        <v>0</v>
      </c>
      <c r="H104">
        <v>365235</v>
      </c>
      <c r="J104" t="str">
        <f>RIGHT(H104,SUM(LEN(H104) - LEN(SUBSTITUTE(H104, {"0","1","2","3","4","5","6","7","8","9"},""))))</f>
        <v>365235</v>
      </c>
      <c r="K104">
        <v>365235</v>
      </c>
      <c r="L104">
        <v>7.75</v>
      </c>
      <c r="N104" t="str">
        <f t="shared" si="20"/>
        <v/>
      </c>
      <c r="O104" s="10" t="str">
        <f t="shared" si="21"/>
        <v/>
      </c>
      <c r="Q104" t="s">
        <v>46</v>
      </c>
      <c r="R104">
        <f t="shared" si="13"/>
        <v>-56</v>
      </c>
      <c r="S104">
        <f t="shared" si="14"/>
        <v>-24</v>
      </c>
      <c r="T104">
        <f t="shared" si="15"/>
        <v>-15</v>
      </c>
      <c r="U104">
        <f t="shared" si="16"/>
        <v>6</v>
      </c>
      <c r="V104">
        <f t="shared" si="17"/>
        <v>6</v>
      </c>
      <c r="W104">
        <f t="shared" si="22"/>
        <v>-15</v>
      </c>
      <c r="X104">
        <f t="shared" si="23"/>
        <v>1</v>
      </c>
      <c r="Y104">
        <f t="shared" si="24"/>
        <v>-26</v>
      </c>
      <c r="Z104">
        <f t="shared" si="25"/>
        <v>233</v>
      </c>
      <c r="AA104">
        <f t="shared" si="18"/>
        <v>0.72047996391112523</v>
      </c>
      <c r="AB104">
        <f t="shared" si="19"/>
        <v>0</v>
      </c>
    </row>
    <row r="105" spans="1:28" x14ac:dyDescent="0.25">
      <c r="A105">
        <v>995</v>
      </c>
      <c r="B105">
        <v>3</v>
      </c>
      <c r="C105" t="s">
        <v>197</v>
      </c>
      <c r="D105" t="s">
        <v>13</v>
      </c>
      <c r="E105">
        <v>26</v>
      </c>
      <c r="F105">
        <v>0</v>
      </c>
      <c r="G105">
        <v>0</v>
      </c>
      <c r="H105">
        <v>347070</v>
      </c>
      <c r="J105" t="str">
        <f>RIGHT(H105,SUM(LEN(H105) - LEN(SUBSTITUTE(H105, {"0","1","2","3","4","5","6","7","8","9"},""))))</f>
        <v>347070</v>
      </c>
      <c r="K105">
        <v>347070</v>
      </c>
      <c r="L105">
        <v>7.7750000000000004</v>
      </c>
      <c r="N105" t="str">
        <f t="shared" si="20"/>
        <v/>
      </c>
      <c r="O105" s="10" t="str">
        <f t="shared" si="21"/>
        <v/>
      </c>
      <c r="Q105" t="s">
        <v>48</v>
      </c>
      <c r="R105">
        <f t="shared" si="13"/>
        <v>-56</v>
      </c>
      <c r="S105">
        <f t="shared" si="14"/>
        <v>-24</v>
      </c>
      <c r="T105">
        <f t="shared" si="15"/>
        <v>3</v>
      </c>
      <c r="U105">
        <f t="shared" si="16"/>
        <v>6</v>
      </c>
      <c r="V105">
        <f t="shared" si="17"/>
        <v>6</v>
      </c>
      <c r="W105">
        <f t="shared" si="22"/>
        <v>-15</v>
      </c>
      <c r="X105">
        <f t="shared" si="23"/>
        <v>1</v>
      </c>
      <c r="Y105">
        <f t="shared" si="24"/>
        <v>-59</v>
      </c>
      <c r="Z105">
        <f t="shared" si="25"/>
        <v>218</v>
      </c>
      <c r="AA105">
        <f t="shared" si="18"/>
        <v>0.72820667553691076</v>
      </c>
      <c r="AB105">
        <f t="shared" si="19"/>
        <v>0</v>
      </c>
    </row>
    <row r="106" spans="1:28" x14ac:dyDescent="0.25">
      <c r="A106">
        <v>996</v>
      </c>
      <c r="B106">
        <v>3</v>
      </c>
      <c r="C106" t="s">
        <v>198</v>
      </c>
      <c r="D106" t="s">
        <v>12</v>
      </c>
      <c r="E106">
        <v>16</v>
      </c>
      <c r="F106">
        <v>1</v>
      </c>
      <c r="G106">
        <v>1</v>
      </c>
      <c r="H106">
        <v>2625</v>
      </c>
      <c r="J106" t="str">
        <f>RIGHT(H106,SUM(LEN(H106) - LEN(SUBSTITUTE(H106, {"0","1","2","3","4","5","6","7","8","9"},""))))</f>
        <v>2625</v>
      </c>
      <c r="K106">
        <v>2625</v>
      </c>
      <c r="L106">
        <v>8.5167000000000002</v>
      </c>
      <c r="N106" t="str">
        <f t="shared" si="20"/>
        <v/>
      </c>
      <c r="O106" s="10" t="str">
        <f t="shared" si="21"/>
        <v/>
      </c>
      <c r="Q106" t="s">
        <v>56</v>
      </c>
      <c r="R106">
        <f t="shared" si="13"/>
        <v>90</v>
      </c>
      <c r="S106">
        <f t="shared" si="14"/>
        <v>38</v>
      </c>
      <c r="T106">
        <f t="shared" si="15"/>
        <v>-5</v>
      </c>
      <c r="U106">
        <f t="shared" si="16"/>
        <v>21</v>
      </c>
      <c r="V106">
        <f t="shared" si="17"/>
        <v>-22</v>
      </c>
      <c r="W106">
        <f t="shared" si="22"/>
        <v>-15</v>
      </c>
      <c r="X106">
        <f t="shared" si="23"/>
        <v>1</v>
      </c>
      <c r="Y106">
        <f t="shared" si="24"/>
        <v>-17</v>
      </c>
      <c r="Z106">
        <f t="shared" si="25"/>
        <v>447</v>
      </c>
      <c r="AA106">
        <f t="shared" si="18"/>
        <v>0.59742159387788718</v>
      </c>
      <c r="AB106">
        <f t="shared" si="19"/>
        <v>0</v>
      </c>
    </row>
    <row r="107" spans="1:28" x14ac:dyDescent="0.25">
      <c r="A107">
        <v>997</v>
      </c>
      <c r="B107">
        <v>3</v>
      </c>
      <c r="C107" t="s">
        <v>199</v>
      </c>
      <c r="D107" t="s">
        <v>13</v>
      </c>
      <c r="E107">
        <v>28</v>
      </c>
      <c r="F107">
        <v>0</v>
      </c>
      <c r="G107">
        <v>0</v>
      </c>
      <c r="H107" t="s">
        <v>200</v>
      </c>
      <c r="I107" t="s">
        <v>56</v>
      </c>
      <c r="J107" t="str">
        <f>RIGHT(H107,SUM(LEN(H107) - LEN(SUBSTITUTE(H107, {"0","1","2","3","4","5","6","7","8","9"},""))))</f>
        <v>4001</v>
      </c>
      <c r="K107">
        <v>4001</v>
      </c>
      <c r="L107">
        <v>22.524999999999999</v>
      </c>
      <c r="N107" t="str">
        <f t="shared" si="20"/>
        <v/>
      </c>
      <c r="O107" s="10" t="str">
        <f t="shared" si="21"/>
        <v/>
      </c>
      <c r="Q107" t="s">
        <v>48</v>
      </c>
      <c r="R107">
        <f t="shared" si="13"/>
        <v>-56</v>
      </c>
      <c r="S107">
        <f t="shared" si="14"/>
        <v>-24</v>
      </c>
      <c r="T107">
        <f t="shared" si="15"/>
        <v>3</v>
      </c>
      <c r="U107">
        <f t="shared" si="16"/>
        <v>6</v>
      </c>
      <c r="V107">
        <f t="shared" si="17"/>
        <v>6</v>
      </c>
      <c r="W107">
        <f t="shared" si="22"/>
        <v>-15</v>
      </c>
      <c r="X107">
        <f t="shared" si="23"/>
        <v>1</v>
      </c>
      <c r="Y107">
        <f t="shared" si="24"/>
        <v>-17</v>
      </c>
      <c r="Z107">
        <f t="shared" si="25"/>
        <v>260</v>
      </c>
      <c r="AA107">
        <f t="shared" si="18"/>
        <v>0.70623851031406715</v>
      </c>
      <c r="AB107">
        <f t="shared" si="19"/>
        <v>0</v>
      </c>
    </row>
    <row r="108" spans="1:28" x14ac:dyDescent="0.25">
      <c r="A108">
        <v>998</v>
      </c>
      <c r="B108">
        <v>3</v>
      </c>
      <c r="C108" t="s">
        <v>201</v>
      </c>
      <c r="D108" t="s">
        <v>13</v>
      </c>
      <c r="E108">
        <v>21</v>
      </c>
      <c r="F108">
        <v>0</v>
      </c>
      <c r="G108">
        <v>0</v>
      </c>
      <c r="H108">
        <v>330920</v>
      </c>
      <c r="J108" t="str">
        <f>RIGHT(H108,SUM(LEN(H108) - LEN(SUBSTITUTE(H108, {"0","1","2","3","4","5","6","7","8","9"},""))))</f>
        <v>330920</v>
      </c>
      <c r="K108">
        <v>330920</v>
      </c>
      <c r="L108">
        <v>7.8208000000000002</v>
      </c>
      <c r="N108" t="str">
        <f t="shared" si="20"/>
        <v/>
      </c>
      <c r="O108" s="10" t="str">
        <f t="shared" si="21"/>
        <v/>
      </c>
      <c r="Q108" t="s">
        <v>46</v>
      </c>
      <c r="R108">
        <f t="shared" si="13"/>
        <v>-56</v>
      </c>
      <c r="S108">
        <f t="shared" si="14"/>
        <v>-24</v>
      </c>
      <c r="T108">
        <f t="shared" si="15"/>
        <v>-5</v>
      </c>
      <c r="U108">
        <f t="shared" si="16"/>
        <v>6</v>
      </c>
      <c r="V108">
        <f t="shared" si="17"/>
        <v>6</v>
      </c>
      <c r="W108">
        <f t="shared" si="22"/>
        <v>-15</v>
      </c>
      <c r="X108">
        <f t="shared" si="23"/>
        <v>1</v>
      </c>
      <c r="Y108">
        <f t="shared" si="24"/>
        <v>-59</v>
      </c>
      <c r="Z108">
        <f t="shared" si="25"/>
        <v>210</v>
      </c>
      <c r="AA108">
        <f t="shared" si="18"/>
        <v>0.73227241468946735</v>
      </c>
      <c r="AB108">
        <f t="shared" si="19"/>
        <v>0</v>
      </c>
    </row>
    <row r="109" spans="1:28" x14ac:dyDescent="0.25">
      <c r="A109">
        <v>999</v>
      </c>
      <c r="B109">
        <v>3</v>
      </c>
      <c r="C109" t="s">
        <v>202</v>
      </c>
      <c r="D109" t="s">
        <v>13</v>
      </c>
      <c r="F109">
        <v>0</v>
      </c>
      <c r="G109">
        <v>0</v>
      </c>
      <c r="H109">
        <v>383162</v>
      </c>
      <c r="J109" t="str">
        <f>RIGHT(H109,SUM(LEN(H109) - LEN(SUBSTITUTE(H109, {"0","1","2","3","4","5","6","7","8","9"},""))))</f>
        <v>383162</v>
      </c>
      <c r="K109">
        <v>383162</v>
      </c>
      <c r="L109">
        <v>7.75</v>
      </c>
      <c r="N109" t="str">
        <f t="shared" si="20"/>
        <v/>
      </c>
      <c r="O109" s="10" t="str">
        <f t="shared" si="21"/>
        <v/>
      </c>
      <c r="Q109" t="s">
        <v>46</v>
      </c>
      <c r="R109">
        <f t="shared" si="13"/>
        <v>-56</v>
      </c>
      <c r="S109">
        <f t="shared" si="14"/>
        <v>-24</v>
      </c>
      <c r="T109">
        <f t="shared" si="15"/>
        <v>-15</v>
      </c>
      <c r="U109">
        <f t="shared" si="16"/>
        <v>6</v>
      </c>
      <c r="V109">
        <f t="shared" si="17"/>
        <v>6</v>
      </c>
      <c r="W109">
        <f t="shared" si="22"/>
        <v>-15</v>
      </c>
      <c r="X109">
        <f t="shared" si="23"/>
        <v>1</v>
      </c>
      <c r="Y109">
        <f t="shared" si="24"/>
        <v>-26</v>
      </c>
      <c r="Z109">
        <f t="shared" si="25"/>
        <v>233</v>
      </c>
      <c r="AA109">
        <f t="shared" si="18"/>
        <v>0.72047996391112523</v>
      </c>
      <c r="AB109">
        <f t="shared" si="19"/>
        <v>0</v>
      </c>
    </row>
    <row r="110" spans="1:28" x14ac:dyDescent="0.25">
      <c r="A110">
        <v>1000</v>
      </c>
      <c r="B110">
        <v>3</v>
      </c>
      <c r="C110" t="s">
        <v>203</v>
      </c>
      <c r="D110" t="s">
        <v>13</v>
      </c>
      <c r="F110">
        <v>0</v>
      </c>
      <c r="G110">
        <v>0</v>
      </c>
      <c r="H110">
        <v>3410</v>
      </c>
      <c r="J110" t="str">
        <f>RIGHT(H110,SUM(LEN(H110) - LEN(SUBSTITUTE(H110, {"0","1","2","3","4","5","6","7","8","9"},""))))</f>
        <v>3410</v>
      </c>
      <c r="K110">
        <v>3410</v>
      </c>
      <c r="L110">
        <v>8.7125000000000004</v>
      </c>
      <c r="N110" t="str">
        <f t="shared" si="20"/>
        <v/>
      </c>
      <c r="O110" s="10" t="str">
        <f t="shared" si="21"/>
        <v/>
      </c>
      <c r="Q110" t="s">
        <v>48</v>
      </c>
      <c r="R110">
        <f t="shared" si="13"/>
        <v>-56</v>
      </c>
      <c r="S110">
        <f t="shared" si="14"/>
        <v>-24</v>
      </c>
      <c r="T110">
        <f t="shared" si="15"/>
        <v>-15</v>
      </c>
      <c r="U110">
        <f t="shared" si="16"/>
        <v>6</v>
      </c>
      <c r="V110">
        <f t="shared" si="17"/>
        <v>6</v>
      </c>
      <c r="W110">
        <f t="shared" si="22"/>
        <v>-15</v>
      </c>
      <c r="X110">
        <f t="shared" si="23"/>
        <v>1</v>
      </c>
      <c r="Y110">
        <f t="shared" si="24"/>
        <v>-17</v>
      </c>
      <c r="Z110">
        <f t="shared" si="25"/>
        <v>242</v>
      </c>
      <c r="AA110">
        <f t="shared" si="18"/>
        <v>0.71577995145445872</v>
      </c>
      <c r="AB110">
        <f t="shared" si="19"/>
        <v>0</v>
      </c>
    </row>
    <row r="111" spans="1:28" x14ac:dyDescent="0.25">
      <c r="A111">
        <v>1001</v>
      </c>
      <c r="B111">
        <v>2</v>
      </c>
      <c r="C111" t="s">
        <v>204</v>
      </c>
      <c r="D111" t="s">
        <v>13</v>
      </c>
      <c r="E111">
        <v>18.5</v>
      </c>
      <c r="F111">
        <v>0</v>
      </c>
      <c r="G111">
        <v>0</v>
      </c>
      <c r="H111">
        <v>248734</v>
      </c>
      <c r="J111" t="str">
        <f>RIGHT(H111,SUM(LEN(H111) - LEN(SUBSTITUTE(H111, {"0","1","2","3","4","5","6","7","8","9"},""))))</f>
        <v>248734</v>
      </c>
      <c r="K111">
        <v>248734</v>
      </c>
      <c r="L111">
        <v>13</v>
      </c>
      <c r="M111" t="s">
        <v>205</v>
      </c>
      <c r="N111" t="str">
        <f t="shared" si="20"/>
        <v>F</v>
      </c>
      <c r="O111" s="10" t="str">
        <f t="shared" si="21"/>
        <v/>
      </c>
      <c r="Q111" t="s">
        <v>48</v>
      </c>
      <c r="R111">
        <f t="shared" si="13"/>
        <v>-56</v>
      </c>
      <c r="S111">
        <f t="shared" si="14"/>
        <v>-24</v>
      </c>
      <c r="T111">
        <f t="shared" si="15"/>
        <v>-5</v>
      </c>
      <c r="U111">
        <f t="shared" si="16"/>
        <v>6</v>
      </c>
      <c r="V111">
        <f t="shared" si="17"/>
        <v>6</v>
      </c>
      <c r="W111">
        <f t="shared" si="22"/>
        <v>-15</v>
      </c>
      <c r="X111">
        <f t="shared" si="23"/>
        <v>1</v>
      </c>
      <c r="Y111">
        <f t="shared" si="24"/>
        <v>20</v>
      </c>
      <c r="Z111">
        <f t="shared" si="25"/>
        <v>289</v>
      </c>
      <c r="AA111">
        <f t="shared" si="18"/>
        <v>0.69048039135381534</v>
      </c>
      <c r="AB111">
        <f t="shared" si="19"/>
        <v>0</v>
      </c>
    </row>
    <row r="112" spans="1:28" x14ac:dyDescent="0.25">
      <c r="A112">
        <v>1002</v>
      </c>
      <c r="B112">
        <v>2</v>
      </c>
      <c r="C112" t="s">
        <v>206</v>
      </c>
      <c r="D112" t="s">
        <v>13</v>
      </c>
      <c r="E112">
        <v>41</v>
      </c>
      <c r="F112">
        <v>0</v>
      </c>
      <c r="G112">
        <v>0</v>
      </c>
      <c r="H112">
        <v>237734</v>
      </c>
      <c r="J112" t="str">
        <f>RIGHT(H112,SUM(LEN(H112) - LEN(SUBSTITUTE(H112, {"0","1","2","3","4","5","6","7","8","9"},""))))</f>
        <v>237734</v>
      </c>
      <c r="K112">
        <v>237734</v>
      </c>
      <c r="L112">
        <v>15.0458</v>
      </c>
      <c r="N112" t="str">
        <f t="shared" si="20"/>
        <v/>
      </c>
      <c r="O112" s="10" t="str">
        <f t="shared" si="21"/>
        <v/>
      </c>
      <c r="Q112" t="s">
        <v>56</v>
      </c>
      <c r="R112">
        <f t="shared" si="13"/>
        <v>-56</v>
      </c>
      <c r="S112">
        <f t="shared" si="14"/>
        <v>-24</v>
      </c>
      <c r="T112">
        <f t="shared" si="15"/>
        <v>3</v>
      </c>
      <c r="U112">
        <f t="shared" si="16"/>
        <v>6</v>
      </c>
      <c r="V112">
        <f t="shared" si="17"/>
        <v>6</v>
      </c>
      <c r="W112">
        <f t="shared" si="22"/>
        <v>-15</v>
      </c>
      <c r="X112">
        <f t="shared" si="23"/>
        <v>1</v>
      </c>
      <c r="Y112">
        <f t="shared" si="24"/>
        <v>20</v>
      </c>
      <c r="Z112">
        <f t="shared" si="25"/>
        <v>297</v>
      </c>
      <c r="AA112">
        <f t="shared" si="18"/>
        <v>0.68605209175575976</v>
      </c>
      <c r="AB112">
        <f t="shared" si="19"/>
        <v>0</v>
      </c>
    </row>
    <row r="113" spans="1:28" x14ac:dyDescent="0.25">
      <c r="A113">
        <v>1003</v>
      </c>
      <c r="B113">
        <v>3</v>
      </c>
      <c r="C113" t="s">
        <v>207</v>
      </c>
      <c r="D113" t="s">
        <v>12</v>
      </c>
      <c r="F113">
        <v>0</v>
      </c>
      <c r="G113">
        <v>0</v>
      </c>
      <c r="H113">
        <v>330968</v>
      </c>
      <c r="J113" t="str">
        <f>RIGHT(H113,SUM(LEN(H113) - LEN(SUBSTITUTE(H113, {"0","1","2","3","4","5","6","7","8","9"},""))))</f>
        <v>330968</v>
      </c>
      <c r="K113">
        <v>330968</v>
      </c>
      <c r="L113">
        <v>7.7792000000000003</v>
      </c>
      <c r="N113" t="str">
        <f t="shared" si="20"/>
        <v/>
      </c>
      <c r="O113" s="10" t="str">
        <f t="shared" si="21"/>
        <v/>
      </c>
      <c r="Q113" t="s">
        <v>46</v>
      </c>
      <c r="R113">
        <f t="shared" si="13"/>
        <v>60</v>
      </c>
      <c r="S113">
        <f t="shared" si="14"/>
        <v>38</v>
      </c>
      <c r="T113">
        <f t="shared" si="15"/>
        <v>-15</v>
      </c>
      <c r="U113">
        <f t="shared" si="16"/>
        <v>6</v>
      </c>
      <c r="V113">
        <f t="shared" si="17"/>
        <v>6</v>
      </c>
      <c r="W113">
        <f t="shared" si="22"/>
        <v>-15</v>
      </c>
      <c r="X113">
        <f t="shared" si="23"/>
        <v>1</v>
      </c>
      <c r="Y113">
        <f t="shared" si="24"/>
        <v>-59</v>
      </c>
      <c r="Z113">
        <f t="shared" si="25"/>
        <v>378</v>
      </c>
      <c r="AA113">
        <f t="shared" si="18"/>
        <v>0.63939750351122426</v>
      </c>
      <c r="AB113">
        <f t="shared" si="19"/>
        <v>0</v>
      </c>
    </row>
    <row r="114" spans="1:28" x14ac:dyDescent="0.25">
      <c r="A114">
        <v>1004</v>
      </c>
      <c r="B114">
        <v>1</v>
      </c>
      <c r="C114" t="s">
        <v>208</v>
      </c>
      <c r="D114" t="s">
        <v>12</v>
      </c>
      <c r="E114">
        <v>36</v>
      </c>
      <c r="F114">
        <v>0</v>
      </c>
      <c r="G114">
        <v>0</v>
      </c>
      <c r="H114" t="s">
        <v>209</v>
      </c>
      <c r="I114" t="s">
        <v>632</v>
      </c>
      <c r="J114" t="str">
        <f>RIGHT(H114,SUM(LEN(H114) - LEN(SUBSTITUTE(H114, {"0","1","2","3","4","5","6","7","8","9"},""))))</f>
        <v>17531</v>
      </c>
      <c r="K114">
        <v>17531</v>
      </c>
      <c r="L114">
        <v>31.679200000000002</v>
      </c>
      <c r="M114" t="s">
        <v>210</v>
      </c>
      <c r="N114" t="str">
        <f t="shared" si="20"/>
        <v>A</v>
      </c>
      <c r="O114" s="10" t="str">
        <f t="shared" si="21"/>
        <v>29</v>
      </c>
      <c r="P114" s="10">
        <v>29</v>
      </c>
      <c r="Q114" t="s">
        <v>56</v>
      </c>
      <c r="R114">
        <f t="shared" si="13"/>
        <v>60</v>
      </c>
      <c r="S114">
        <f t="shared" si="14"/>
        <v>38</v>
      </c>
      <c r="T114">
        <f t="shared" si="15"/>
        <v>3</v>
      </c>
      <c r="U114">
        <f t="shared" si="16"/>
        <v>6</v>
      </c>
      <c r="V114">
        <f t="shared" si="17"/>
        <v>6</v>
      </c>
      <c r="W114">
        <f t="shared" si="22"/>
        <v>53</v>
      </c>
      <c r="X114">
        <f t="shared" si="23"/>
        <v>51</v>
      </c>
      <c r="Y114">
        <f t="shared" si="24"/>
        <v>62</v>
      </c>
      <c r="Z114">
        <f t="shared" si="25"/>
        <v>635</v>
      </c>
      <c r="AA114">
        <f t="shared" si="18"/>
        <v>0.47744071685921985</v>
      </c>
      <c r="AB114">
        <f t="shared" si="19"/>
        <v>1</v>
      </c>
    </row>
    <row r="115" spans="1:28" x14ac:dyDescent="0.25">
      <c r="A115">
        <v>1005</v>
      </c>
      <c r="B115">
        <v>3</v>
      </c>
      <c r="C115" t="s">
        <v>211</v>
      </c>
      <c r="D115" t="s">
        <v>12</v>
      </c>
      <c r="E115">
        <v>18.5</v>
      </c>
      <c r="F115">
        <v>0</v>
      </c>
      <c r="G115">
        <v>0</v>
      </c>
      <c r="H115">
        <v>329944</v>
      </c>
      <c r="J115" t="str">
        <f>RIGHT(H115,SUM(LEN(H115) - LEN(SUBSTITUTE(H115, {"0","1","2","3","4","5","6","7","8","9"},""))))</f>
        <v>329944</v>
      </c>
      <c r="K115">
        <v>329944</v>
      </c>
      <c r="L115">
        <v>7.2832999999999997</v>
      </c>
      <c r="N115" t="str">
        <f t="shared" si="20"/>
        <v/>
      </c>
      <c r="O115" s="10" t="str">
        <f t="shared" si="21"/>
        <v/>
      </c>
      <c r="Q115" t="s">
        <v>46</v>
      </c>
      <c r="R115">
        <f t="shared" si="13"/>
        <v>60</v>
      </c>
      <c r="S115">
        <f t="shared" si="14"/>
        <v>38</v>
      </c>
      <c r="T115">
        <f t="shared" si="15"/>
        <v>-5</v>
      </c>
      <c r="U115">
        <f t="shared" si="16"/>
        <v>6</v>
      </c>
      <c r="V115">
        <f t="shared" si="17"/>
        <v>6</v>
      </c>
      <c r="W115">
        <f t="shared" si="22"/>
        <v>-15</v>
      </c>
      <c r="X115">
        <f t="shared" si="23"/>
        <v>1</v>
      </c>
      <c r="Y115">
        <f t="shared" si="24"/>
        <v>-59</v>
      </c>
      <c r="Z115">
        <f t="shared" si="25"/>
        <v>388</v>
      </c>
      <c r="AA115">
        <f t="shared" si="18"/>
        <v>0.63342780502045481</v>
      </c>
      <c r="AB115">
        <f t="shared" si="19"/>
        <v>0</v>
      </c>
    </row>
    <row r="116" spans="1:28" x14ac:dyDescent="0.25">
      <c r="A116">
        <v>1006</v>
      </c>
      <c r="B116">
        <v>1</v>
      </c>
      <c r="C116" t="s">
        <v>212</v>
      </c>
      <c r="D116" t="s">
        <v>12</v>
      </c>
      <c r="E116">
        <v>63</v>
      </c>
      <c r="F116">
        <v>1</v>
      </c>
      <c r="G116">
        <v>0</v>
      </c>
      <c r="H116" t="s">
        <v>168</v>
      </c>
      <c r="I116" t="s">
        <v>632</v>
      </c>
      <c r="J116" t="str">
        <f>RIGHT(H116,SUM(LEN(H116) - LEN(SUBSTITUTE(H116, {"0","1","2","3","4","5","6","7","8","9"},""))))</f>
        <v>17483</v>
      </c>
      <c r="K116">
        <v>17483</v>
      </c>
      <c r="L116">
        <v>221.7792</v>
      </c>
      <c r="M116" t="s">
        <v>639</v>
      </c>
      <c r="N116" t="str">
        <f t="shared" si="20"/>
        <v>C</v>
      </c>
      <c r="O116" s="10" t="str">
        <f t="shared" si="21"/>
        <v>55</v>
      </c>
      <c r="P116" s="10">
        <v>55</v>
      </c>
      <c r="Q116" t="s">
        <v>48</v>
      </c>
      <c r="R116">
        <f t="shared" si="13"/>
        <v>90</v>
      </c>
      <c r="S116">
        <f t="shared" si="14"/>
        <v>38</v>
      </c>
      <c r="T116">
        <f t="shared" si="15"/>
        <v>3</v>
      </c>
      <c r="U116">
        <f t="shared" si="16"/>
        <v>21</v>
      </c>
      <c r="V116">
        <f t="shared" si="17"/>
        <v>-22</v>
      </c>
      <c r="W116">
        <f t="shared" si="22"/>
        <v>53</v>
      </c>
      <c r="X116">
        <f t="shared" si="23"/>
        <v>51</v>
      </c>
      <c r="Y116">
        <f t="shared" si="24"/>
        <v>62</v>
      </c>
      <c r="Z116">
        <f t="shared" si="25"/>
        <v>652</v>
      </c>
      <c r="AA116">
        <f t="shared" si="18"/>
        <v>0.46651079378705163</v>
      </c>
      <c r="AB116">
        <f t="shared" si="19"/>
        <v>1</v>
      </c>
    </row>
    <row r="117" spans="1:28" x14ac:dyDescent="0.25">
      <c r="A117">
        <v>1007</v>
      </c>
      <c r="B117">
        <v>3</v>
      </c>
      <c r="C117" t="s">
        <v>213</v>
      </c>
      <c r="D117" t="s">
        <v>13</v>
      </c>
      <c r="E117">
        <v>18</v>
      </c>
      <c r="F117">
        <v>1</v>
      </c>
      <c r="G117">
        <v>0</v>
      </c>
      <c r="H117">
        <v>2680</v>
      </c>
      <c r="J117" t="str">
        <f>RIGHT(H117,SUM(LEN(H117) - LEN(SUBSTITUTE(H117, {"0","1","2","3","4","5","6","7","8","9"},""))))</f>
        <v>2680</v>
      </c>
      <c r="K117">
        <v>2680</v>
      </c>
      <c r="L117">
        <v>14.4542</v>
      </c>
      <c r="N117" t="str">
        <f t="shared" si="20"/>
        <v/>
      </c>
      <c r="O117" s="10" t="str">
        <f t="shared" si="21"/>
        <v/>
      </c>
      <c r="Q117" t="s">
        <v>56</v>
      </c>
      <c r="R117">
        <f t="shared" si="13"/>
        <v>-56</v>
      </c>
      <c r="S117">
        <f t="shared" si="14"/>
        <v>-24</v>
      </c>
      <c r="T117">
        <f t="shared" si="15"/>
        <v>-5</v>
      </c>
      <c r="U117">
        <f t="shared" si="16"/>
        <v>21</v>
      </c>
      <c r="V117">
        <f t="shared" si="17"/>
        <v>-22</v>
      </c>
      <c r="W117">
        <f t="shared" si="22"/>
        <v>-15</v>
      </c>
      <c r="X117">
        <f t="shared" si="23"/>
        <v>1</v>
      </c>
      <c r="Y117">
        <f t="shared" si="24"/>
        <v>-17</v>
      </c>
      <c r="Z117">
        <f t="shared" si="25"/>
        <v>239</v>
      </c>
      <c r="AA117">
        <f t="shared" si="18"/>
        <v>0.71735190900386647</v>
      </c>
      <c r="AB117">
        <f t="shared" si="19"/>
        <v>0</v>
      </c>
    </row>
    <row r="118" spans="1:28" x14ac:dyDescent="0.25">
      <c r="A118">
        <v>1008</v>
      </c>
      <c r="B118">
        <v>3</v>
      </c>
      <c r="C118" t="s">
        <v>214</v>
      </c>
      <c r="D118" t="s">
        <v>13</v>
      </c>
      <c r="F118">
        <v>0</v>
      </c>
      <c r="G118">
        <v>0</v>
      </c>
      <c r="H118">
        <v>2681</v>
      </c>
      <c r="J118" t="str">
        <f>RIGHT(H118,SUM(LEN(H118) - LEN(SUBSTITUTE(H118, {"0","1","2","3","4","5","6","7","8","9"},""))))</f>
        <v>2681</v>
      </c>
      <c r="K118">
        <v>2681</v>
      </c>
      <c r="L118">
        <v>6.4375</v>
      </c>
      <c r="N118" t="str">
        <f t="shared" si="20"/>
        <v/>
      </c>
      <c r="O118" s="10" t="str">
        <f t="shared" si="21"/>
        <v/>
      </c>
      <c r="Q118" t="s">
        <v>56</v>
      </c>
      <c r="R118">
        <f t="shared" si="13"/>
        <v>-56</v>
      </c>
      <c r="S118">
        <f t="shared" si="14"/>
        <v>-24</v>
      </c>
      <c r="T118">
        <f t="shared" si="15"/>
        <v>-15</v>
      </c>
      <c r="U118">
        <f t="shared" si="16"/>
        <v>6</v>
      </c>
      <c r="V118">
        <f t="shared" si="17"/>
        <v>6</v>
      </c>
      <c r="W118">
        <f t="shared" si="22"/>
        <v>-15</v>
      </c>
      <c r="X118">
        <f t="shared" si="23"/>
        <v>1</v>
      </c>
      <c r="Y118">
        <f t="shared" si="24"/>
        <v>-17</v>
      </c>
      <c r="Z118">
        <f t="shared" si="25"/>
        <v>242</v>
      </c>
      <c r="AA118">
        <f t="shared" si="18"/>
        <v>0.71577995145445872</v>
      </c>
      <c r="AB118">
        <f t="shared" si="19"/>
        <v>0</v>
      </c>
    </row>
    <row r="119" spans="1:28" x14ac:dyDescent="0.25">
      <c r="A119">
        <v>1009</v>
      </c>
      <c r="B119">
        <v>3</v>
      </c>
      <c r="C119" t="s">
        <v>215</v>
      </c>
      <c r="D119" t="s">
        <v>12</v>
      </c>
      <c r="E119">
        <v>1</v>
      </c>
      <c r="F119">
        <v>1</v>
      </c>
      <c r="G119">
        <v>1</v>
      </c>
      <c r="H119" t="s">
        <v>216</v>
      </c>
      <c r="I119" t="s">
        <v>633</v>
      </c>
      <c r="J119" t="str">
        <f>RIGHT(H119,SUM(LEN(H119) - LEN(SUBSTITUTE(H119, {"0","1","2","3","4","5","6","7","8","9"},""))))</f>
        <v>9549</v>
      </c>
      <c r="K119">
        <v>9549</v>
      </c>
      <c r="L119">
        <v>16.7</v>
      </c>
      <c r="M119" t="s">
        <v>217</v>
      </c>
      <c r="N119" t="str">
        <f t="shared" si="20"/>
        <v>G</v>
      </c>
      <c r="O119" s="10" t="str">
        <f t="shared" si="21"/>
        <v>6</v>
      </c>
      <c r="P119" s="10">
        <v>6</v>
      </c>
      <c r="Q119" t="s">
        <v>48</v>
      </c>
      <c r="R119">
        <f t="shared" si="13"/>
        <v>60</v>
      </c>
      <c r="S119">
        <f t="shared" si="14"/>
        <v>38</v>
      </c>
      <c r="T119">
        <f t="shared" si="15"/>
        <v>46</v>
      </c>
      <c r="U119">
        <f t="shared" si="16"/>
        <v>21</v>
      </c>
      <c r="V119">
        <f t="shared" si="17"/>
        <v>-22</v>
      </c>
      <c r="W119">
        <f t="shared" si="22"/>
        <v>53</v>
      </c>
      <c r="X119">
        <f t="shared" si="23"/>
        <v>51</v>
      </c>
      <c r="Y119">
        <f t="shared" si="24"/>
        <v>-17</v>
      </c>
      <c r="Z119">
        <f t="shared" si="25"/>
        <v>586</v>
      </c>
      <c r="AA119">
        <f t="shared" si="18"/>
        <v>0.50902886231859545</v>
      </c>
      <c r="AB119">
        <f t="shared" si="19"/>
        <v>1</v>
      </c>
    </row>
    <row r="120" spans="1:28" x14ac:dyDescent="0.25">
      <c r="A120">
        <v>1010</v>
      </c>
      <c r="B120">
        <v>1</v>
      </c>
      <c r="C120" t="s">
        <v>218</v>
      </c>
      <c r="D120" t="s">
        <v>13</v>
      </c>
      <c r="E120">
        <v>36</v>
      </c>
      <c r="F120">
        <v>0</v>
      </c>
      <c r="G120">
        <v>0</v>
      </c>
      <c r="H120">
        <v>13050</v>
      </c>
      <c r="J120" t="str">
        <f>RIGHT(H120,SUM(LEN(H120) - LEN(SUBSTITUTE(H120, {"0","1","2","3","4","5","6","7","8","9"},""))))</f>
        <v>13050</v>
      </c>
      <c r="K120">
        <v>13050</v>
      </c>
      <c r="L120">
        <v>75.241699999999994</v>
      </c>
      <c r="M120" t="s">
        <v>219</v>
      </c>
      <c r="N120" t="str">
        <f t="shared" si="20"/>
        <v>C</v>
      </c>
      <c r="O120" s="10" t="str">
        <f t="shared" si="21"/>
        <v>6</v>
      </c>
      <c r="P120" s="10">
        <v>6</v>
      </c>
      <c r="Q120" t="s">
        <v>56</v>
      </c>
      <c r="R120">
        <f t="shared" si="13"/>
        <v>-56</v>
      </c>
      <c r="S120">
        <f t="shared" si="14"/>
        <v>-24</v>
      </c>
      <c r="T120">
        <f t="shared" si="15"/>
        <v>3</v>
      </c>
      <c r="U120">
        <f t="shared" si="16"/>
        <v>6</v>
      </c>
      <c r="V120">
        <f t="shared" si="17"/>
        <v>6</v>
      </c>
      <c r="W120">
        <f t="shared" si="22"/>
        <v>53</v>
      </c>
      <c r="X120">
        <f t="shared" si="23"/>
        <v>1</v>
      </c>
      <c r="Y120">
        <f t="shared" si="24"/>
        <v>62</v>
      </c>
      <c r="Z120">
        <f t="shared" si="25"/>
        <v>407</v>
      </c>
      <c r="AA120">
        <f t="shared" si="18"/>
        <v>0.62197307758230036</v>
      </c>
      <c r="AB120">
        <f t="shared" si="19"/>
        <v>0</v>
      </c>
    </row>
    <row r="121" spans="1:28" x14ac:dyDescent="0.25">
      <c r="A121">
        <v>1011</v>
      </c>
      <c r="B121">
        <v>2</v>
      </c>
      <c r="C121" t="s">
        <v>220</v>
      </c>
      <c r="D121" t="s">
        <v>12</v>
      </c>
      <c r="E121">
        <v>29</v>
      </c>
      <c r="F121">
        <v>1</v>
      </c>
      <c r="G121">
        <v>0</v>
      </c>
      <c r="H121" t="s">
        <v>221</v>
      </c>
      <c r="I121" t="s">
        <v>650</v>
      </c>
      <c r="J121" t="str">
        <f>RIGHT(H121,SUM(LEN(H121) - LEN(SUBSTITUTE(H121, {"0","1","2","3","4","5","6","7","8","9"},""))))</f>
        <v>29037</v>
      </c>
      <c r="K121">
        <v>29037</v>
      </c>
      <c r="L121">
        <v>26</v>
      </c>
      <c r="N121" t="str">
        <f t="shared" si="20"/>
        <v/>
      </c>
      <c r="O121" s="10" t="str">
        <f t="shared" si="21"/>
        <v/>
      </c>
      <c r="Q121" t="s">
        <v>48</v>
      </c>
      <c r="R121">
        <f t="shared" si="13"/>
        <v>90</v>
      </c>
      <c r="S121">
        <f t="shared" si="14"/>
        <v>38</v>
      </c>
      <c r="T121">
        <f t="shared" si="15"/>
        <v>3</v>
      </c>
      <c r="U121">
        <f t="shared" si="16"/>
        <v>21</v>
      </c>
      <c r="V121">
        <f t="shared" si="17"/>
        <v>-22</v>
      </c>
      <c r="W121">
        <f t="shared" si="22"/>
        <v>-15</v>
      </c>
      <c r="X121">
        <f t="shared" si="23"/>
        <v>51</v>
      </c>
      <c r="Y121">
        <f t="shared" si="24"/>
        <v>20</v>
      </c>
      <c r="Z121">
        <f t="shared" si="25"/>
        <v>542</v>
      </c>
      <c r="AA121">
        <f t="shared" si="18"/>
        <v>0.53733970537036657</v>
      </c>
      <c r="AB121">
        <f t="shared" si="19"/>
        <v>1</v>
      </c>
    </row>
    <row r="122" spans="1:28" x14ac:dyDescent="0.25">
      <c r="A122">
        <v>1012</v>
      </c>
      <c r="B122">
        <v>2</v>
      </c>
      <c r="C122" t="s">
        <v>222</v>
      </c>
      <c r="D122" t="s">
        <v>12</v>
      </c>
      <c r="E122">
        <v>12</v>
      </c>
      <c r="F122">
        <v>0</v>
      </c>
      <c r="G122">
        <v>0</v>
      </c>
      <c r="H122" t="s">
        <v>223</v>
      </c>
      <c r="I122" t="s">
        <v>634</v>
      </c>
      <c r="J122" t="str">
        <f>RIGHT(H122,SUM(LEN(H122) - LEN(SUBSTITUTE(H122, {"0","1","2","3","4","5","6","7","8","9"},""))))</f>
        <v>33595</v>
      </c>
      <c r="K122">
        <v>33595</v>
      </c>
      <c r="L122">
        <v>15.75</v>
      </c>
      <c r="N122" t="str">
        <f t="shared" si="20"/>
        <v/>
      </c>
      <c r="O122" s="10" t="str">
        <f t="shared" si="21"/>
        <v/>
      </c>
      <c r="Q122" t="s">
        <v>48</v>
      </c>
      <c r="R122">
        <f t="shared" si="13"/>
        <v>60</v>
      </c>
      <c r="S122">
        <f t="shared" si="14"/>
        <v>38</v>
      </c>
      <c r="T122">
        <f t="shared" si="15"/>
        <v>-5</v>
      </c>
      <c r="U122">
        <f t="shared" si="16"/>
        <v>6</v>
      </c>
      <c r="V122">
        <f t="shared" si="17"/>
        <v>6</v>
      </c>
      <c r="W122">
        <f t="shared" si="22"/>
        <v>-15</v>
      </c>
      <c r="X122">
        <f t="shared" si="23"/>
        <v>-9</v>
      </c>
      <c r="Y122">
        <f t="shared" si="24"/>
        <v>20</v>
      </c>
      <c r="Z122">
        <f t="shared" si="25"/>
        <v>457</v>
      </c>
      <c r="AA122">
        <f t="shared" si="18"/>
        <v>0.59120127877347972</v>
      </c>
      <c r="AB122">
        <f t="shared" si="19"/>
        <v>0</v>
      </c>
    </row>
    <row r="123" spans="1:28" x14ac:dyDescent="0.25">
      <c r="A123">
        <v>1013</v>
      </c>
      <c r="B123">
        <v>3</v>
      </c>
      <c r="C123" t="s">
        <v>224</v>
      </c>
      <c r="D123" t="s">
        <v>13</v>
      </c>
      <c r="F123">
        <v>1</v>
      </c>
      <c r="G123">
        <v>0</v>
      </c>
      <c r="H123">
        <v>367227</v>
      </c>
      <c r="J123" t="str">
        <f>RIGHT(H123,SUM(LEN(H123) - LEN(SUBSTITUTE(H123, {"0","1","2","3","4","5","6","7","8","9"},""))))</f>
        <v>367227</v>
      </c>
      <c r="K123">
        <v>367227</v>
      </c>
      <c r="L123">
        <v>7.75</v>
      </c>
      <c r="N123" t="str">
        <f t="shared" si="20"/>
        <v/>
      </c>
      <c r="O123" s="10" t="str">
        <f t="shared" si="21"/>
        <v/>
      </c>
      <c r="Q123" t="s">
        <v>46</v>
      </c>
      <c r="R123">
        <f t="shared" si="13"/>
        <v>-56</v>
      </c>
      <c r="S123">
        <f t="shared" si="14"/>
        <v>-24</v>
      </c>
      <c r="T123">
        <f t="shared" si="15"/>
        <v>-15</v>
      </c>
      <c r="U123">
        <f t="shared" si="16"/>
        <v>21</v>
      </c>
      <c r="V123">
        <f t="shared" si="17"/>
        <v>-22</v>
      </c>
      <c r="W123">
        <f t="shared" si="22"/>
        <v>-15</v>
      </c>
      <c r="X123">
        <f t="shared" si="23"/>
        <v>1</v>
      </c>
      <c r="Y123">
        <f t="shared" si="24"/>
        <v>-26</v>
      </c>
      <c r="Z123">
        <f t="shared" si="25"/>
        <v>220</v>
      </c>
      <c r="AA123">
        <f t="shared" si="18"/>
        <v>0.72718421544723011</v>
      </c>
      <c r="AB123">
        <f t="shared" si="19"/>
        <v>0</v>
      </c>
    </row>
    <row r="124" spans="1:28" x14ac:dyDescent="0.25">
      <c r="A124">
        <v>1014</v>
      </c>
      <c r="B124">
        <v>1</v>
      </c>
      <c r="C124" t="s">
        <v>225</v>
      </c>
      <c r="D124" t="s">
        <v>12</v>
      </c>
      <c r="E124">
        <v>35</v>
      </c>
      <c r="F124">
        <v>1</v>
      </c>
      <c r="G124">
        <v>0</v>
      </c>
      <c r="H124">
        <v>13236</v>
      </c>
      <c r="J124" t="str">
        <f>RIGHT(H124,SUM(LEN(H124) - LEN(SUBSTITUTE(H124, {"0","1","2","3","4","5","6","7","8","9"},""))))</f>
        <v>13236</v>
      </c>
      <c r="K124">
        <v>13236</v>
      </c>
      <c r="L124">
        <v>57.75</v>
      </c>
      <c r="M124" t="s">
        <v>226</v>
      </c>
      <c r="N124" t="str">
        <f t="shared" si="20"/>
        <v>C</v>
      </c>
      <c r="O124" s="10" t="str">
        <f t="shared" si="21"/>
        <v>28</v>
      </c>
      <c r="P124" s="10">
        <v>28</v>
      </c>
      <c r="Q124" t="s">
        <v>56</v>
      </c>
      <c r="R124">
        <f t="shared" si="13"/>
        <v>90</v>
      </c>
      <c r="S124">
        <f t="shared" si="14"/>
        <v>38</v>
      </c>
      <c r="T124">
        <f t="shared" si="15"/>
        <v>3</v>
      </c>
      <c r="U124">
        <f t="shared" si="16"/>
        <v>21</v>
      </c>
      <c r="V124">
        <f t="shared" si="17"/>
        <v>-22</v>
      </c>
      <c r="W124">
        <f t="shared" si="22"/>
        <v>53</v>
      </c>
      <c r="X124">
        <f t="shared" si="23"/>
        <v>1</v>
      </c>
      <c r="Y124">
        <f t="shared" si="24"/>
        <v>62</v>
      </c>
      <c r="Z124">
        <f t="shared" si="25"/>
        <v>602</v>
      </c>
      <c r="AA124">
        <f t="shared" si="18"/>
        <v>0.49871002516323043</v>
      </c>
      <c r="AB124">
        <f t="shared" si="19"/>
        <v>1</v>
      </c>
    </row>
    <row r="125" spans="1:28" x14ac:dyDescent="0.25">
      <c r="A125">
        <v>1015</v>
      </c>
      <c r="B125">
        <v>3</v>
      </c>
      <c r="C125" t="s">
        <v>227</v>
      </c>
      <c r="D125" t="s">
        <v>13</v>
      </c>
      <c r="E125">
        <v>28</v>
      </c>
      <c r="F125">
        <v>0</v>
      </c>
      <c r="G125">
        <v>0</v>
      </c>
      <c r="H125">
        <v>392095</v>
      </c>
      <c r="J125" t="str">
        <f>RIGHT(H125,SUM(LEN(H125) - LEN(SUBSTITUTE(H125, {"0","1","2","3","4","5","6","7","8","9"},""))))</f>
        <v>392095</v>
      </c>
      <c r="K125">
        <v>392095</v>
      </c>
      <c r="L125">
        <v>7.25</v>
      </c>
      <c r="N125" t="str">
        <f t="shared" si="20"/>
        <v/>
      </c>
      <c r="O125" s="10" t="str">
        <f t="shared" si="21"/>
        <v/>
      </c>
      <c r="Q125" t="s">
        <v>48</v>
      </c>
      <c r="R125">
        <f t="shared" si="13"/>
        <v>-56</v>
      </c>
      <c r="S125">
        <f t="shared" si="14"/>
        <v>-24</v>
      </c>
      <c r="T125">
        <f t="shared" si="15"/>
        <v>3</v>
      </c>
      <c r="U125">
        <f t="shared" si="16"/>
        <v>6</v>
      </c>
      <c r="V125">
        <f t="shared" si="17"/>
        <v>6</v>
      </c>
      <c r="W125">
        <f t="shared" si="22"/>
        <v>-15</v>
      </c>
      <c r="X125">
        <f t="shared" si="23"/>
        <v>1</v>
      </c>
      <c r="Y125">
        <f t="shared" si="24"/>
        <v>-26</v>
      </c>
      <c r="Z125">
        <f t="shared" si="25"/>
        <v>251</v>
      </c>
      <c r="AA125">
        <f t="shared" si="18"/>
        <v>0.7110326068057029</v>
      </c>
      <c r="AB125">
        <f t="shared" si="19"/>
        <v>0</v>
      </c>
    </row>
    <row r="126" spans="1:28" x14ac:dyDescent="0.25">
      <c r="A126">
        <v>1016</v>
      </c>
      <c r="B126">
        <v>3</v>
      </c>
      <c r="C126" t="s">
        <v>228</v>
      </c>
      <c r="D126" t="s">
        <v>13</v>
      </c>
      <c r="F126">
        <v>0</v>
      </c>
      <c r="G126">
        <v>0</v>
      </c>
      <c r="H126">
        <v>368783</v>
      </c>
      <c r="J126" t="str">
        <f>RIGHT(H126,SUM(LEN(H126) - LEN(SUBSTITUTE(H126, {"0","1","2","3","4","5","6","7","8","9"},""))))</f>
        <v>368783</v>
      </c>
      <c r="K126">
        <v>368783</v>
      </c>
      <c r="L126">
        <v>7.75</v>
      </c>
      <c r="N126" t="str">
        <f t="shared" si="20"/>
        <v/>
      </c>
      <c r="O126" s="10" t="str">
        <f t="shared" si="21"/>
        <v/>
      </c>
      <c r="Q126" t="s">
        <v>46</v>
      </c>
      <c r="R126">
        <f t="shared" si="13"/>
        <v>-56</v>
      </c>
      <c r="S126">
        <f t="shared" si="14"/>
        <v>-24</v>
      </c>
      <c r="T126">
        <f t="shared" si="15"/>
        <v>-15</v>
      </c>
      <c r="U126">
        <f t="shared" si="16"/>
        <v>6</v>
      </c>
      <c r="V126">
        <f t="shared" si="17"/>
        <v>6</v>
      </c>
      <c r="W126">
        <f t="shared" si="22"/>
        <v>-15</v>
      </c>
      <c r="X126">
        <f t="shared" si="23"/>
        <v>1</v>
      </c>
      <c r="Y126">
        <f t="shared" si="24"/>
        <v>-26</v>
      </c>
      <c r="Z126">
        <f t="shared" si="25"/>
        <v>233</v>
      </c>
      <c r="AA126">
        <f t="shared" si="18"/>
        <v>0.72047996391112523</v>
      </c>
      <c r="AB126">
        <f t="shared" si="19"/>
        <v>0</v>
      </c>
    </row>
    <row r="127" spans="1:28" x14ac:dyDescent="0.25">
      <c r="A127">
        <v>1017</v>
      </c>
      <c r="B127">
        <v>3</v>
      </c>
      <c r="C127" t="s">
        <v>229</v>
      </c>
      <c r="D127" t="s">
        <v>12</v>
      </c>
      <c r="E127">
        <v>17</v>
      </c>
      <c r="F127">
        <v>0</v>
      </c>
      <c r="G127">
        <v>1</v>
      </c>
      <c r="H127">
        <v>371362</v>
      </c>
      <c r="J127" t="str">
        <f>RIGHT(H127,SUM(LEN(H127) - LEN(SUBSTITUTE(H127, {"0","1","2","3","4","5","6","7","8","9"},""))))</f>
        <v>371362</v>
      </c>
      <c r="K127">
        <v>371362</v>
      </c>
      <c r="L127">
        <v>16.100000000000001</v>
      </c>
      <c r="N127" t="str">
        <f t="shared" si="20"/>
        <v/>
      </c>
      <c r="O127" s="10" t="str">
        <f t="shared" si="21"/>
        <v/>
      </c>
      <c r="Q127" t="s">
        <v>48</v>
      </c>
      <c r="R127">
        <f t="shared" si="13"/>
        <v>60</v>
      </c>
      <c r="S127">
        <f t="shared" si="14"/>
        <v>38</v>
      </c>
      <c r="T127">
        <f t="shared" si="15"/>
        <v>-5</v>
      </c>
      <c r="U127">
        <f t="shared" si="16"/>
        <v>6</v>
      </c>
      <c r="V127">
        <f t="shared" si="17"/>
        <v>6</v>
      </c>
      <c r="W127">
        <f t="shared" si="22"/>
        <v>-15</v>
      </c>
      <c r="X127">
        <f t="shared" si="23"/>
        <v>1</v>
      </c>
      <c r="Y127">
        <f t="shared" si="24"/>
        <v>-26</v>
      </c>
      <c r="Z127">
        <f t="shared" si="25"/>
        <v>421</v>
      </c>
      <c r="AA127">
        <f t="shared" si="18"/>
        <v>0.61344394861939378</v>
      </c>
      <c r="AB127">
        <f t="shared" si="19"/>
        <v>0</v>
      </c>
    </row>
    <row r="128" spans="1:28" x14ac:dyDescent="0.25">
      <c r="A128">
        <v>1018</v>
      </c>
      <c r="B128">
        <v>3</v>
      </c>
      <c r="C128" t="s">
        <v>230</v>
      </c>
      <c r="D128" t="s">
        <v>13</v>
      </c>
      <c r="E128">
        <v>22</v>
      </c>
      <c r="F128">
        <v>0</v>
      </c>
      <c r="G128">
        <v>0</v>
      </c>
      <c r="H128">
        <v>350045</v>
      </c>
      <c r="J128" t="str">
        <f>RIGHT(H128,SUM(LEN(H128) - LEN(SUBSTITUTE(H128, {"0","1","2","3","4","5","6","7","8","9"},""))))</f>
        <v>350045</v>
      </c>
      <c r="K128">
        <v>350045</v>
      </c>
      <c r="L128">
        <v>7.7957999999999998</v>
      </c>
      <c r="N128" t="str">
        <f t="shared" si="20"/>
        <v/>
      </c>
      <c r="O128" s="10" t="str">
        <f t="shared" si="21"/>
        <v/>
      </c>
      <c r="Q128" t="s">
        <v>48</v>
      </c>
      <c r="R128">
        <f t="shared" si="13"/>
        <v>-56</v>
      </c>
      <c r="S128">
        <f t="shared" si="14"/>
        <v>-24</v>
      </c>
      <c r="T128">
        <f t="shared" si="15"/>
        <v>-5</v>
      </c>
      <c r="U128">
        <f t="shared" si="16"/>
        <v>6</v>
      </c>
      <c r="V128">
        <f t="shared" si="17"/>
        <v>6</v>
      </c>
      <c r="W128">
        <f t="shared" si="22"/>
        <v>-15</v>
      </c>
      <c r="X128">
        <f t="shared" si="23"/>
        <v>1</v>
      </c>
      <c r="Y128">
        <f t="shared" si="24"/>
        <v>-59</v>
      </c>
      <c r="Z128">
        <f t="shared" si="25"/>
        <v>210</v>
      </c>
      <c r="AA128">
        <f t="shared" si="18"/>
        <v>0.73227241468946735</v>
      </c>
      <c r="AB128">
        <f t="shared" si="19"/>
        <v>0</v>
      </c>
    </row>
    <row r="129" spans="1:28" x14ac:dyDescent="0.25">
      <c r="A129">
        <v>1019</v>
      </c>
      <c r="B129">
        <v>3</v>
      </c>
      <c r="C129" t="s">
        <v>231</v>
      </c>
      <c r="D129" t="s">
        <v>12</v>
      </c>
      <c r="F129">
        <v>2</v>
      </c>
      <c r="G129">
        <v>0</v>
      </c>
      <c r="H129">
        <v>367226</v>
      </c>
      <c r="J129" t="str">
        <f>RIGHT(H129,SUM(LEN(H129) - LEN(SUBSTITUTE(H129, {"0","1","2","3","4","5","6","7","8","9"},""))))</f>
        <v>367226</v>
      </c>
      <c r="K129">
        <v>367226</v>
      </c>
      <c r="L129">
        <v>23.25</v>
      </c>
      <c r="N129" t="str">
        <f t="shared" si="20"/>
        <v/>
      </c>
      <c r="O129" s="10" t="str">
        <f t="shared" si="21"/>
        <v/>
      </c>
      <c r="Q129" t="s">
        <v>46</v>
      </c>
      <c r="R129">
        <f t="shared" si="13"/>
        <v>60</v>
      </c>
      <c r="S129">
        <f t="shared" si="14"/>
        <v>38</v>
      </c>
      <c r="T129">
        <f t="shared" si="15"/>
        <v>-15</v>
      </c>
      <c r="U129">
        <f t="shared" si="16"/>
        <v>21</v>
      </c>
      <c r="V129">
        <f t="shared" si="17"/>
        <v>-10</v>
      </c>
      <c r="W129">
        <f t="shared" si="22"/>
        <v>-15</v>
      </c>
      <c r="X129">
        <f t="shared" si="23"/>
        <v>1</v>
      </c>
      <c r="Y129">
        <f t="shared" si="24"/>
        <v>-26</v>
      </c>
      <c r="Z129">
        <f t="shared" si="25"/>
        <v>410</v>
      </c>
      <c r="AA129">
        <f t="shared" si="18"/>
        <v>0.62015154983467513</v>
      </c>
      <c r="AB129">
        <f t="shared" si="19"/>
        <v>0</v>
      </c>
    </row>
    <row r="130" spans="1:28" x14ac:dyDescent="0.25">
      <c r="A130">
        <v>1020</v>
      </c>
      <c r="B130">
        <v>2</v>
      </c>
      <c r="C130" t="s">
        <v>232</v>
      </c>
      <c r="D130" t="s">
        <v>13</v>
      </c>
      <c r="E130">
        <v>42</v>
      </c>
      <c r="F130">
        <v>0</v>
      </c>
      <c r="G130">
        <v>0</v>
      </c>
      <c r="H130">
        <v>211535</v>
      </c>
      <c r="J130" t="str">
        <f>RIGHT(H130,SUM(LEN(H130) - LEN(SUBSTITUTE(H130, {"0","1","2","3","4","5","6","7","8","9"},""))))</f>
        <v>211535</v>
      </c>
      <c r="K130">
        <v>211535</v>
      </c>
      <c r="L130">
        <v>13</v>
      </c>
      <c r="N130" t="str">
        <f t="shared" si="20"/>
        <v/>
      </c>
      <c r="O130" s="10" t="str">
        <f t="shared" si="21"/>
        <v/>
      </c>
      <c r="Q130" t="s">
        <v>48</v>
      </c>
      <c r="R130">
        <f t="shared" ref="R130:R193" si="26">IF(ISNUMBER(SEARCH("Mrs", C130)),90,IF(ISNUMBER(SEARCH("Miss", C130)),60,IF(ISNUMBER(SEARCH("Master", C130)),60,IF(ISNUMBER(SEARCH("Mrs", C130)),-56,-56))))</f>
        <v>-56</v>
      </c>
      <c r="S130">
        <f t="shared" ref="S130:S193" si="27">IF(D130="male", -24, 38)</f>
        <v>-24</v>
      </c>
      <c r="T130">
        <f t="shared" ref="T130:T193" si="28">IF(E130="",-15,IF(E130&lt;8,46,IF(E130&lt;24,-5,3)))</f>
        <v>3</v>
      </c>
      <c r="U130">
        <f t="shared" ref="U130:U193" si="29">IF(F130&lt;1, 6, IF(F130&lt;3,21,-45))</f>
        <v>6</v>
      </c>
      <c r="V130">
        <f t="shared" ref="V130:V193" si="30">IF(F130&lt;1, 6, IF(F130&lt;2,-22,-10))</f>
        <v>6</v>
      </c>
      <c r="W130">
        <f t="shared" si="22"/>
        <v>-15</v>
      </c>
      <c r="X130">
        <f t="shared" si="23"/>
        <v>1</v>
      </c>
      <c r="Y130">
        <f t="shared" si="24"/>
        <v>20</v>
      </c>
      <c r="Z130">
        <f t="shared" si="25"/>
        <v>297</v>
      </c>
      <c r="AA130">
        <f t="shared" ref="AA130:AA193" si="31" xml:space="preserve"> 1/(1+EXP(-(600-Z130)/387.6036))</f>
        <v>0.68605209175575976</v>
      </c>
      <c r="AB130">
        <f t="shared" ref="AB130:AB193" si="32">IF(AA130&gt;0.58,0,1)</f>
        <v>0</v>
      </c>
    </row>
    <row r="131" spans="1:28" x14ac:dyDescent="0.25">
      <c r="A131">
        <v>1021</v>
      </c>
      <c r="B131">
        <v>3</v>
      </c>
      <c r="C131" t="s">
        <v>233</v>
      </c>
      <c r="D131" t="s">
        <v>13</v>
      </c>
      <c r="E131">
        <v>24</v>
      </c>
      <c r="F131">
        <v>0</v>
      </c>
      <c r="G131">
        <v>0</v>
      </c>
      <c r="H131">
        <v>342441</v>
      </c>
      <c r="J131" t="str">
        <f>RIGHT(H131,SUM(LEN(H131) - LEN(SUBSTITUTE(H131, {"0","1","2","3","4","5","6","7","8","9"},""))))</f>
        <v>342441</v>
      </c>
      <c r="K131">
        <v>342441</v>
      </c>
      <c r="L131">
        <v>8.0500000000000007</v>
      </c>
      <c r="N131" t="str">
        <f t="shared" ref="N131:N194" si="33">LEFT(M131,1)</f>
        <v/>
      </c>
      <c r="O131" s="10" t="str">
        <f t="shared" ref="O131:O194" si="34">IF(LEFT(M131,4)="",MID(M131,2,3), MID(M131,2,4))</f>
        <v/>
      </c>
      <c r="Q131" t="s">
        <v>48</v>
      </c>
      <c r="R131">
        <f t="shared" si="26"/>
        <v>-56</v>
      </c>
      <c r="S131">
        <f t="shared" si="27"/>
        <v>-24</v>
      </c>
      <c r="T131">
        <f t="shared" si="28"/>
        <v>3</v>
      </c>
      <c r="U131">
        <f t="shared" si="29"/>
        <v>6</v>
      </c>
      <c r="V131">
        <f t="shared" si="30"/>
        <v>6</v>
      </c>
      <c r="W131">
        <f t="shared" ref="W131:W194" si="35">IF(P131="",-15, IF(P131 &lt; 60, 53, 37))</f>
        <v>-15</v>
      </c>
      <c r="X131">
        <f t="shared" ref="X131:X194" si="36">IF(OR(I131="SC",I131="SWPP",I131="FCC",I131="SCAH",I131="PP",I131="PC"),51,IF(OR(I131="PPP",I131="SCPARIS",I131="STONO",I131="C",I131=""),1,IF(OR(I131="CA",I131="WEP",I131="LINE"),-9,-81)))</f>
        <v>1</v>
      </c>
      <c r="Y131">
        <f t="shared" ref="Y131:Y194" si="37">IF(K131="",-17, IF(K131&lt;10000,-17, IF(K131&lt;20000,62, IF(K131&lt;270000,20, IF(K131&lt;360000,-59, -26)))))</f>
        <v>-59</v>
      </c>
      <c r="Z131">
        <f t="shared" ref="Z131:Z194" si="38">356+SUM(R131:Y131)</f>
        <v>218</v>
      </c>
      <c r="AA131">
        <f t="shared" si="31"/>
        <v>0.72820667553691076</v>
      </c>
      <c r="AB131">
        <f t="shared" si="32"/>
        <v>0</v>
      </c>
    </row>
    <row r="132" spans="1:28" x14ac:dyDescent="0.25">
      <c r="A132">
        <v>1022</v>
      </c>
      <c r="B132">
        <v>3</v>
      </c>
      <c r="C132" t="s">
        <v>234</v>
      </c>
      <c r="D132" t="s">
        <v>13</v>
      </c>
      <c r="E132">
        <v>32</v>
      </c>
      <c r="F132">
        <v>0</v>
      </c>
      <c r="G132">
        <v>0</v>
      </c>
      <c r="H132" t="s">
        <v>235</v>
      </c>
      <c r="I132" t="s">
        <v>661</v>
      </c>
      <c r="J132" t="str">
        <f>RIGHT(H132,SUM(LEN(H132) - LEN(SUBSTITUTE(H132, {"0","1","2","3","4","5","6","7","8","9"},""))))</f>
        <v>369943</v>
      </c>
      <c r="K132">
        <v>369943</v>
      </c>
      <c r="L132">
        <v>8.0500000000000007</v>
      </c>
      <c r="N132" t="str">
        <f t="shared" si="33"/>
        <v/>
      </c>
      <c r="O132" s="10" t="str">
        <f t="shared" si="34"/>
        <v/>
      </c>
      <c r="Q132" t="s">
        <v>48</v>
      </c>
      <c r="R132">
        <f t="shared" si="26"/>
        <v>-56</v>
      </c>
      <c r="S132">
        <f t="shared" si="27"/>
        <v>-24</v>
      </c>
      <c r="T132">
        <f t="shared" si="28"/>
        <v>3</v>
      </c>
      <c r="U132">
        <f t="shared" si="29"/>
        <v>6</v>
      </c>
      <c r="V132">
        <f t="shared" si="30"/>
        <v>6</v>
      </c>
      <c r="W132">
        <f t="shared" si="35"/>
        <v>-15</v>
      </c>
      <c r="X132">
        <f t="shared" si="36"/>
        <v>-81</v>
      </c>
      <c r="Y132">
        <f t="shared" si="37"/>
        <v>-26</v>
      </c>
      <c r="Z132">
        <f t="shared" si="38"/>
        <v>169</v>
      </c>
      <c r="AA132">
        <f t="shared" si="31"/>
        <v>0.75249448003063446</v>
      </c>
      <c r="AB132">
        <f t="shared" si="32"/>
        <v>0</v>
      </c>
    </row>
    <row r="133" spans="1:28" x14ac:dyDescent="0.25">
      <c r="A133">
        <v>1023</v>
      </c>
      <c r="B133">
        <v>1</v>
      </c>
      <c r="C133" t="s">
        <v>236</v>
      </c>
      <c r="D133" t="s">
        <v>13</v>
      </c>
      <c r="E133">
        <v>53</v>
      </c>
      <c r="F133">
        <v>0</v>
      </c>
      <c r="G133">
        <v>0</v>
      </c>
      <c r="H133">
        <v>113780</v>
      </c>
      <c r="J133" t="str">
        <f>RIGHT(H133,SUM(LEN(H133) - LEN(SUBSTITUTE(H133, {"0","1","2","3","4","5","6","7","8","9"},""))))</f>
        <v>113780</v>
      </c>
      <c r="K133">
        <v>113780</v>
      </c>
      <c r="L133">
        <v>28.5</v>
      </c>
      <c r="M133" t="s">
        <v>237</v>
      </c>
      <c r="N133" t="str">
        <f t="shared" si="33"/>
        <v>C</v>
      </c>
      <c r="O133" s="10" t="str">
        <f t="shared" si="34"/>
        <v>51</v>
      </c>
      <c r="P133" s="10">
        <v>51</v>
      </c>
      <c r="Q133" t="s">
        <v>56</v>
      </c>
      <c r="R133">
        <f t="shared" si="26"/>
        <v>-56</v>
      </c>
      <c r="S133">
        <f t="shared" si="27"/>
        <v>-24</v>
      </c>
      <c r="T133">
        <f t="shared" si="28"/>
        <v>3</v>
      </c>
      <c r="U133">
        <f t="shared" si="29"/>
        <v>6</v>
      </c>
      <c r="V133">
        <f t="shared" si="30"/>
        <v>6</v>
      </c>
      <c r="W133">
        <f t="shared" si="35"/>
        <v>53</v>
      </c>
      <c r="X133">
        <f t="shared" si="36"/>
        <v>1</v>
      </c>
      <c r="Y133">
        <f t="shared" si="37"/>
        <v>20</v>
      </c>
      <c r="Z133">
        <f t="shared" si="38"/>
        <v>365</v>
      </c>
      <c r="AA133">
        <f t="shared" si="31"/>
        <v>0.64709392717584879</v>
      </c>
      <c r="AB133">
        <f t="shared" si="32"/>
        <v>0</v>
      </c>
    </row>
    <row r="134" spans="1:28" x14ac:dyDescent="0.25">
      <c r="A134">
        <v>1024</v>
      </c>
      <c r="B134">
        <v>3</v>
      </c>
      <c r="C134" t="s">
        <v>238</v>
      </c>
      <c r="D134" t="s">
        <v>12</v>
      </c>
      <c r="F134">
        <v>0</v>
      </c>
      <c r="G134">
        <v>4</v>
      </c>
      <c r="H134">
        <v>4133</v>
      </c>
      <c r="J134" t="str">
        <f>RIGHT(H134,SUM(LEN(H134) - LEN(SUBSTITUTE(H134, {"0","1","2","3","4","5","6","7","8","9"},""))))</f>
        <v>4133</v>
      </c>
      <c r="K134">
        <v>4133</v>
      </c>
      <c r="L134">
        <v>25.466699999999999</v>
      </c>
      <c r="N134" t="str">
        <f t="shared" si="33"/>
        <v/>
      </c>
      <c r="O134" s="10" t="str">
        <f t="shared" si="34"/>
        <v/>
      </c>
      <c r="Q134" t="s">
        <v>48</v>
      </c>
      <c r="R134">
        <f t="shared" si="26"/>
        <v>90</v>
      </c>
      <c r="S134">
        <f t="shared" si="27"/>
        <v>38</v>
      </c>
      <c r="T134">
        <f t="shared" si="28"/>
        <v>-15</v>
      </c>
      <c r="U134">
        <f t="shared" si="29"/>
        <v>6</v>
      </c>
      <c r="V134">
        <f t="shared" si="30"/>
        <v>6</v>
      </c>
      <c r="W134">
        <f t="shared" si="35"/>
        <v>-15</v>
      </c>
      <c r="X134">
        <f t="shared" si="36"/>
        <v>1</v>
      </c>
      <c r="Y134">
        <f t="shared" si="37"/>
        <v>-17</v>
      </c>
      <c r="Z134">
        <f t="shared" si="38"/>
        <v>450</v>
      </c>
      <c r="AA134">
        <f t="shared" si="31"/>
        <v>0.59555869075866796</v>
      </c>
      <c r="AB134">
        <f t="shared" si="32"/>
        <v>0</v>
      </c>
    </row>
    <row r="135" spans="1:28" x14ac:dyDescent="0.25">
      <c r="A135">
        <v>1025</v>
      </c>
      <c r="B135">
        <v>3</v>
      </c>
      <c r="C135" t="s">
        <v>239</v>
      </c>
      <c r="D135" t="s">
        <v>13</v>
      </c>
      <c r="F135">
        <v>1</v>
      </c>
      <c r="G135">
        <v>0</v>
      </c>
      <c r="H135">
        <v>2621</v>
      </c>
      <c r="J135" t="str">
        <f>RIGHT(H135,SUM(LEN(H135) - LEN(SUBSTITUTE(H135, {"0","1","2","3","4","5","6","7","8","9"},""))))</f>
        <v>2621</v>
      </c>
      <c r="K135">
        <v>2621</v>
      </c>
      <c r="L135">
        <v>6.4375</v>
      </c>
      <c r="N135" t="str">
        <f t="shared" si="33"/>
        <v/>
      </c>
      <c r="O135" s="10" t="str">
        <f t="shared" si="34"/>
        <v/>
      </c>
      <c r="Q135" t="s">
        <v>56</v>
      </c>
      <c r="R135">
        <f t="shared" si="26"/>
        <v>-56</v>
      </c>
      <c r="S135">
        <f t="shared" si="27"/>
        <v>-24</v>
      </c>
      <c r="T135">
        <f t="shared" si="28"/>
        <v>-15</v>
      </c>
      <c r="U135">
        <f t="shared" si="29"/>
        <v>21</v>
      </c>
      <c r="V135">
        <f t="shared" si="30"/>
        <v>-22</v>
      </c>
      <c r="W135">
        <f t="shared" si="35"/>
        <v>-15</v>
      </c>
      <c r="X135">
        <f t="shared" si="36"/>
        <v>1</v>
      </c>
      <c r="Y135">
        <f t="shared" si="37"/>
        <v>-17</v>
      </c>
      <c r="Z135">
        <f t="shared" si="38"/>
        <v>229</v>
      </c>
      <c r="AA135">
        <f t="shared" si="31"/>
        <v>0.72255352178646437</v>
      </c>
      <c r="AB135">
        <f t="shared" si="32"/>
        <v>0</v>
      </c>
    </row>
    <row r="136" spans="1:28" x14ac:dyDescent="0.25">
      <c r="A136">
        <v>1026</v>
      </c>
      <c r="B136">
        <v>3</v>
      </c>
      <c r="C136" t="s">
        <v>240</v>
      </c>
      <c r="D136" t="s">
        <v>13</v>
      </c>
      <c r="E136">
        <v>43</v>
      </c>
      <c r="F136">
        <v>0</v>
      </c>
      <c r="G136">
        <v>0</v>
      </c>
      <c r="H136">
        <v>349226</v>
      </c>
      <c r="J136" t="str">
        <f>RIGHT(H136,SUM(LEN(H136) - LEN(SUBSTITUTE(H136, {"0","1","2","3","4","5","6","7","8","9"},""))))</f>
        <v>349226</v>
      </c>
      <c r="K136">
        <v>349226</v>
      </c>
      <c r="L136">
        <v>7.8958000000000004</v>
      </c>
      <c r="N136" t="str">
        <f t="shared" si="33"/>
        <v/>
      </c>
      <c r="O136" s="10" t="str">
        <f t="shared" si="34"/>
        <v/>
      </c>
      <c r="Q136" t="s">
        <v>48</v>
      </c>
      <c r="R136">
        <f t="shared" si="26"/>
        <v>-56</v>
      </c>
      <c r="S136">
        <f t="shared" si="27"/>
        <v>-24</v>
      </c>
      <c r="T136">
        <f t="shared" si="28"/>
        <v>3</v>
      </c>
      <c r="U136">
        <f t="shared" si="29"/>
        <v>6</v>
      </c>
      <c r="V136">
        <f t="shared" si="30"/>
        <v>6</v>
      </c>
      <c r="W136">
        <f t="shared" si="35"/>
        <v>-15</v>
      </c>
      <c r="X136">
        <f t="shared" si="36"/>
        <v>1</v>
      </c>
      <c r="Y136">
        <f t="shared" si="37"/>
        <v>-59</v>
      </c>
      <c r="Z136">
        <f t="shared" si="38"/>
        <v>218</v>
      </c>
      <c r="AA136">
        <f t="shared" si="31"/>
        <v>0.72820667553691076</v>
      </c>
      <c r="AB136">
        <f t="shared" si="32"/>
        <v>0</v>
      </c>
    </row>
    <row r="137" spans="1:28" x14ac:dyDescent="0.25">
      <c r="A137">
        <v>1027</v>
      </c>
      <c r="B137">
        <v>3</v>
      </c>
      <c r="C137" t="s">
        <v>241</v>
      </c>
      <c r="D137" t="s">
        <v>13</v>
      </c>
      <c r="E137">
        <v>24</v>
      </c>
      <c r="F137">
        <v>0</v>
      </c>
      <c r="G137">
        <v>0</v>
      </c>
      <c r="H137">
        <v>350409</v>
      </c>
      <c r="J137" t="str">
        <f>RIGHT(H137,SUM(LEN(H137) - LEN(SUBSTITUTE(H137, {"0","1","2","3","4","5","6","7","8","9"},""))))</f>
        <v>350409</v>
      </c>
      <c r="K137">
        <v>350409</v>
      </c>
      <c r="L137">
        <v>7.8541999999999996</v>
      </c>
      <c r="N137" t="str">
        <f t="shared" si="33"/>
        <v/>
      </c>
      <c r="O137" s="10" t="str">
        <f t="shared" si="34"/>
        <v/>
      </c>
      <c r="Q137" t="s">
        <v>48</v>
      </c>
      <c r="R137">
        <f t="shared" si="26"/>
        <v>-56</v>
      </c>
      <c r="S137">
        <f t="shared" si="27"/>
        <v>-24</v>
      </c>
      <c r="T137">
        <f t="shared" si="28"/>
        <v>3</v>
      </c>
      <c r="U137">
        <f t="shared" si="29"/>
        <v>6</v>
      </c>
      <c r="V137">
        <f t="shared" si="30"/>
        <v>6</v>
      </c>
      <c r="W137">
        <f t="shared" si="35"/>
        <v>-15</v>
      </c>
      <c r="X137">
        <f t="shared" si="36"/>
        <v>1</v>
      </c>
      <c r="Y137">
        <f t="shared" si="37"/>
        <v>-59</v>
      </c>
      <c r="Z137">
        <f t="shared" si="38"/>
        <v>218</v>
      </c>
      <c r="AA137">
        <f t="shared" si="31"/>
        <v>0.72820667553691076</v>
      </c>
      <c r="AB137">
        <f t="shared" si="32"/>
        <v>0</v>
      </c>
    </row>
    <row r="138" spans="1:28" x14ac:dyDescent="0.25">
      <c r="A138">
        <v>1028</v>
      </c>
      <c r="B138">
        <v>3</v>
      </c>
      <c r="C138" t="s">
        <v>242</v>
      </c>
      <c r="D138" t="s">
        <v>13</v>
      </c>
      <c r="E138">
        <v>26.5</v>
      </c>
      <c r="F138">
        <v>0</v>
      </c>
      <c r="G138">
        <v>0</v>
      </c>
      <c r="H138">
        <v>2656</v>
      </c>
      <c r="J138" t="str">
        <f>RIGHT(H138,SUM(LEN(H138) - LEN(SUBSTITUTE(H138, {"0","1","2","3","4","5","6","7","8","9"},""))))</f>
        <v>2656</v>
      </c>
      <c r="K138">
        <v>2656</v>
      </c>
      <c r="L138">
        <v>7.2249999999999996</v>
      </c>
      <c r="N138" t="str">
        <f t="shared" si="33"/>
        <v/>
      </c>
      <c r="O138" s="10" t="str">
        <f t="shared" si="34"/>
        <v/>
      </c>
      <c r="Q138" t="s">
        <v>56</v>
      </c>
      <c r="R138">
        <f t="shared" si="26"/>
        <v>-56</v>
      </c>
      <c r="S138">
        <f t="shared" si="27"/>
        <v>-24</v>
      </c>
      <c r="T138">
        <f t="shared" si="28"/>
        <v>3</v>
      </c>
      <c r="U138">
        <f t="shared" si="29"/>
        <v>6</v>
      </c>
      <c r="V138">
        <f t="shared" si="30"/>
        <v>6</v>
      </c>
      <c r="W138">
        <f t="shared" si="35"/>
        <v>-15</v>
      </c>
      <c r="X138">
        <f t="shared" si="36"/>
        <v>1</v>
      </c>
      <c r="Y138">
        <f t="shared" si="37"/>
        <v>-17</v>
      </c>
      <c r="Z138">
        <f t="shared" si="38"/>
        <v>260</v>
      </c>
      <c r="AA138">
        <f t="shared" si="31"/>
        <v>0.70623851031406715</v>
      </c>
      <c r="AB138">
        <f t="shared" si="32"/>
        <v>0</v>
      </c>
    </row>
    <row r="139" spans="1:28" x14ac:dyDescent="0.25">
      <c r="A139">
        <v>1029</v>
      </c>
      <c r="B139">
        <v>2</v>
      </c>
      <c r="C139" t="s">
        <v>243</v>
      </c>
      <c r="D139" t="s">
        <v>13</v>
      </c>
      <c r="E139">
        <v>26</v>
      </c>
      <c r="F139">
        <v>0</v>
      </c>
      <c r="G139">
        <v>0</v>
      </c>
      <c r="H139">
        <v>248659</v>
      </c>
      <c r="J139" t="str">
        <f>RIGHT(H139,SUM(LEN(H139) - LEN(SUBSTITUTE(H139, {"0","1","2","3","4","5","6","7","8","9"},""))))</f>
        <v>248659</v>
      </c>
      <c r="K139">
        <v>248659</v>
      </c>
      <c r="L139">
        <v>13</v>
      </c>
      <c r="N139" t="str">
        <f t="shared" si="33"/>
        <v/>
      </c>
      <c r="O139" s="10" t="str">
        <f t="shared" si="34"/>
        <v/>
      </c>
      <c r="Q139" t="s">
        <v>48</v>
      </c>
      <c r="R139">
        <f t="shared" si="26"/>
        <v>-56</v>
      </c>
      <c r="S139">
        <f t="shared" si="27"/>
        <v>-24</v>
      </c>
      <c r="T139">
        <f t="shared" si="28"/>
        <v>3</v>
      </c>
      <c r="U139">
        <f t="shared" si="29"/>
        <v>6</v>
      </c>
      <c r="V139">
        <f t="shared" si="30"/>
        <v>6</v>
      </c>
      <c r="W139">
        <f t="shared" si="35"/>
        <v>-15</v>
      </c>
      <c r="X139">
        <f t="shared" si="36"/>
        <v>1</v>
      </c>
      <c r="Y139">
        <f t="shared" si="37"/>
        <v>20</v>
      </c>
      <c r="Z139">
        <f t="shared" si="38"/>
        <v>297</v>
      </c>
      <c r="AA139">
        <f t="shared" si="31"/>
        <v>0.68605209175575976</v>
      </c>
      <c r="AB139">
        <f t="shared" si="32"/>
        <v>0</v>
      </c>
    </row>
    <row r="140" spans="1:28" x14ac:dyDescent="0.25">
      <c r="A140">
        <v>1030</v>
      </c>
      <c r="B140">
        <v>3</v>
      </c>
      <c r="C140" t="s">
        <v>244</v>
      </c>
      <c r="D140" t="s">
        <v>12</v>
      </c>
      <c r="E140">
        <v>23</v>
      </c>
      <c r="F140">
        <v>0</v>
      </c>
      <c r="G140">
        <v>0</v>
      </c>
      <c r="H140" t="s">
        <v>245</v>
      </c>
      <c r="I140" t="s">
        <v>651</v>
      </c>
      <c r="J140" t="str">
        <f>RIGHT(H140,SUM(LEN(H140) - LEN(SUBSTITUTE(H140, {"0","1","2","3","4","5","6","7","8","9"},""))))</f>
        <v>392083</v>
      </c>
      <c r="K140">
        <v>392083</v>
      </c>
      <c r="L140">
        <v>8.0500000000000007</v>
      </c>
      <c r="N140" t="str">
        <f t="shared" si="33"/>
        <v/>
      </c>
      <c r="O140" s="10" t="str">
        <f t="shared" si="34"/>
        <v/>
      </c>
      <c r="Q140" t="s">
        <v>48</v>
      </c>
      <c r="R140">
        <f t="shared" si="26"/>
        <v>60</v>
      </c>
      <c r="S140">
        <f t="shared" si="27"/>
        <v>38</v>
      </c>
      <c r="T140">
        <f t="shared" si="28"/>
        <v>-5</v>
      </c>
      <c r="U140">
        <f t="shared" si="29"/>
        <v>6</v>
      </c>
      <c r="V140">
        <f t="shared" si="30"/>
        <v>6</v>
      </c>
      <c r="W140">
        <f t="shared" si="35"/>
        <v>-15</v>
      </c>
      <c r="X140">
        <f t="shared" si="36"/>
        <v>-81</v>
      </c>
      <c r="Y140">
        <f t="shared" si="37"/>
        <v>-26</v>
      </c>
      <c r="Z140">
        <f t="shared" si="38"/>
        <v>339</v>
      </c>
      <c r="AA140">
        <f t="shared" si="31"/>
        <v>0.66225698029935964</v>
      </c>
      <c r="AB140">
        <f t="shared" si="32"/>
        <v>0</v>
      </c>
    </row>
    <row r="141" spans="1:28" x14ac:dyDescent="0.25">
      <c r="A141">
        <v>1031</v>
      </c>
      <c r="B141">
        <v>3</v>
      </c>
      <c r="C141" t="s">
        <v>246</v>
      </c>
      <c r="D141" t="s">
        <v>13</v>
      </c>
      <c r="E141">
        <v>40</v>
      </c>
      <c r="F141">
        <v>1</v>
      </c>
      <c r="G141">
        <v>6</v>
      </c>
      <c r="H141" t="s">
        <v>247</v>
      </c>
      <c r="I141" t="s">
        <v>634</v>
      </c>
      <c r="J141" t="str">
        <f>RIGHT(H141,SUM(LEN(H141) - LEN(SUBSTITUTE(H141, {"0","1","2","3","4","5","6","7","8","9"},""))))</f>
        <v>2144</v>
      </c>
      <c r="K141">
        <v>2144</v>
      </c>
      <c r="L141">
        <v>46.9</v>
      </c>
      <c r="N141" t="str">
        <f t="shared" si="33"/>
        <v/>
      </c>
      <c r="O141" s="10" t="str">
        <f t="shared" si="34"/>
        <v/>
      </c>
      <c r="Q141" t="s">
        <v>48</v>
      </c>
      <c r="R141">
        <f t="shared" si="26"/>
        <v>-56</v>
      </c>
      <c r="S141">
        <f t="shared" si="27"/>
        <v>-24</v>
      </c>
      <c r="T141">
        <f t="shared" si="28"/>
        <v>3</v>
      </c>
      <c r="U141">
        <f t="shared" si="29"/>
        <v>21</v>
      </c>
      <c r="V141">
        <f t="shared" si="30"/>
        <v>-22</v>
      </c>
      <c r="W141">
        <f t="shared" si="35"/>
        <v>-15</v>
      </c>
      <c r="X141">
        <f t="shared" si="36"/>
        <v>-9</v>
      </c>
      <c r="Y141">
        <f t="shared" si="37"/>
        <v>-17</v>
      </c>
      <c r="Z141">
        <f t="shared" si="38"/>
        <v>237</v>
      </c>
      <c r="AA141">
        <f t="shared" si="31"/>
        <v>0.71839694861103065</v>
      </c>
      <c r="AB141">
        <f t="shared" si="32"/>
        <v>0</v>
      </c>
    </row>
    <row r="142" spans="1:28" x14ac:dyDescent="0.25">
      <c r="A142">
        <v>1032</v>
      </c>
      <c r="B142">
        <v>3</v>
      </c>
      <c r="C142" t="s">
        <v>248</v>
      </c>
      <c r="D142" t="s">
        <v>12</v>
      </c>
      <c r="E142">
        <v>10</v>
      </c>
      <c r="F142">
        <v>5</v>
      </c>
      <c r="G142">
        <v>2</v>
      </c>
      <c r="H142" t="s">
        <v>247</v>
      </c>
      <c r="I142" t="s">
        <v>634</v>
      </c>
      <c r="J142" t="str">
        <f>RIGHT(H142,SUM(LEN(H142) - LEN(SUBSTITUTE(H142, {"0","1","2","3","4","5","6","7","8","9"},""))))</f>
        <v>2144</v>
      </c>
      <c r="K142">
        <v>2144</v>
      </c>
      <c r="L142">
        <v>46.9</v>
      </c>
      <c r="N142" t="str">
        <f t="shared" si="33"/>
        <v/>
      </c>
      <c r="O142" s="10" t="str">
        <f t="shared" si="34"/>
        <v/>
      </c>
      <c r="Q142" t="s">
        <v>48</v>
      </c>
      <c r="R142">
        <f t="shared" si="26"/>
        <v>60</v>
      </c>
      <c r="S142">
        <f t="shared" si="27"/>
        <v>38</v>
      </c>
      <c r="T142">
        <f t="shared" si="28"/>
        <v>-5</v>
      </c>
      <c r="U142">
        <f t="shared" si="29"/>
        <v>-45</v>
      </c>
      <c r="V142">
        <f t="shared" si="30"/>
        <v>-10</v>
      </c>
      <c r="W142">
        <f t="shared" si="35"/>
        <v>-15</v>
      </c>
      <c r="X142">
        <f t="shared" si="36"/>
        <v>-9</v>
      </c>
      <c r="Y142">
        <f t="shared" si="37"/>
        <v>-17</v>
      </c>
      <c r="Z142">
        <f t="shared" si="38"/>
        <v>353</v>
      </c>
      <c r="AA142">
        <f t="shared" si="31"/>
        <v>0.65413132503953886</v>
      </c>
      <c r="AB142">
        <f t="shared" si="32"/>
        <v>0</v>
      </c>
    </row>
    <row r="143" spans="1:28" x14ac:dyDescent="0.25">
      <c r="A143">
        <v>1033</v>
      </c>
      <c r="B143">
        <v>1</v>
      </c>
      <c r="C143" t="s">
        <v>249</v>
      </c>
      <c r="D143" t="s">
        <v>12</v>
      </c>
      <c r="E143">
        <v>33</v>
      </c>
      <c r="F143">
        <v>0</v>
      </c>
      <c r="G143">
        <v>0</v>
      </c>
      <c r="H143">
        <v>113781</v>
      </c>
      <c r="J143" t="str">
        <f>RIGHT(H143,SUM(LEN(H143) - LEN(SUBSTITUTE(H143, {"0","1","2","3","4","5","6","7","8","9"},""))))</f>
        <v>113781</v>
      </c>
      <c r="K143">
        <v>113781</v>
      </c>
      <c r="L143">
        <v>151.55000000000001</v>
      </c>
      <c r="N143" t="str">
        <f t="shared" si="33"/>
        <v/>
      </c>
      <c r="O143" s="10" t="str">
        <f t="shared" si="34"/>
        <v/>
      </c>
      <c r="Q143" t="s">
        <v>48</v>
      </c>
      <c r="R143">
        <f t="shared" si="26"/>
        <v>60</v>
      </c>
      <c r="S143">
        <f t="shared" si="27"/>
        <v>38</v>
      </c>
      <c r="T143">
        <f t="shared" si="28"/>
        <v>3</v>
      </c>
      <c r="U143">
        <f t="shared" si="29"/>
        <v>6</v>
      </c>
      <c r="V143">
        <f t="shared" si="30"/>
        <v>6</v>
      </c>
      <c r="W143">
        <f t="shared" si="35"/>
        <v>-15</v>
      </c>
      <c r="X143">
        <f t="shared" si="36"/>
        <v>1</v>
      </c>
      <c r="Y143">
        <f t="shared" si="37"/>
        <v>20</v>
      </c>
      <c r="Z143">
        <f t="shared" si="38"/>
        <v>475</v>
      </c>
      <c r="AA143">
        <f t="shared" si="31"/>
        <v>0.57993204198942661</v>
      </c>
      <c r="AB143">
        <f t="shared" si="32"/>
        <v>1</v>
      </c>
    </row>
    <row r="144" spans="1:28" x14ac:dyDescent="0.25">
      <c r="A144">
        <v>1034</v>
      </c>
      <c r="B144">
        <v>1</v>
      </c>
      <c r="C144" t="s">
        <v>250</v>
      </c>
      <c r="D144" t="s">
        <v>13</v>
      </c>
      <c r="E144">
        <v>61</v>
      </c>
      <c r="F144">
        <v>1</v>
      </c>
      <c r="G144">
        <v>3</v>
      </c>
      <c r="H144" t="s">
        <v>83</v>
      </c>
      <c r="I144" t="s">
        <v>632</v>
      </c>
      <c r="J144" t="str">
        <f>RIGHT(H144,SUM(LEN(H144) - LEN(SUBSTITUTE(H144, {"0","1","2","3","4","5","6","7","8","9"},""))))</f>
        <v>17608</v>
      </c>
      <c r="K144">
        <v>17608</v>
      </c>
      <c r="L144">
        <v>262.375</v>
      </c>
      <c r="M144" t="s">
        <v>637</v>
      </c>
      <c r="N144" t="str">
        <f t="shared" si="33"/>
        <v>B</v>
      </c>
      <c r="O144" s="10" t="str">
        <f t="shared" si="34"/>
        <v>57</v>
      </c>
      <c r="P144" s="10">
        <v>57</v>
      </c>
      <c r="Q144" t="s">
        <v>56</v>
      </c>
      <c r="R144">
        <f t="shared" si="26"/>
        <v>-56</v>
      </c>
      <c r="S144">
        <f t="shared" si="27"/>
        <v>-24</v>
      </c>
      <c r="T144">
        <f t="shared" si="28"/>
        <v>3</v>
      </c>
      <c r="U144">
        <f t="shared" si="29"/>
        <v>21</v>
      </c>
      <c r="V144">
        <f t="shared" si="30"/>
        <v>-22</v>
      </c>
      <c r="W144">
        <f t="shared" si="35"/>
        <v>53</v>
      </c>
      <c r="X144">
        <f t="shared" si="36"/>
        <v>51</v>
      </c>
      <c r="Y144">
        <f t="shared" si="37"/>
        <v>62</v>
      </c>
      <c r="Z144">
        <f t="shared" si="38"/>
        <v>444</v>
      </c>
      <c r="AA144">
        <f t="shared" si="31"/>
        <v>0.59928168975780938</v>
      </c>
      <c r="AB144">
        <f t="shared" si="32"/>
        <v>0</v>
      </c>
    </row>
    <row r="145" spans="1:28" x14ac:dyDescent="0.25">
      <c r="A145">
        <v>1035</v>
      </c>
      <c r="B145">
        <v>2</v>
      </c>
      <c r="C145" t="s">
        <v>251</v>
      </c>
      <c r="D145" t="s">
        <v>13</v>
      </c>
      <c r="E145">
        <v>28</v>
      </c>
      <c r="F145">
        <v>0</v>
      </c>
      <c r="G145">
        <v>0</v>
      </c>
      <c r="H145">
        <v>244358</v>
      </c>
      <c r="J145" t="str">
        <f>RIGHT(H145,SUM(LEN(H145) - LEN(SUBSTITUTE(H145, {"0","1","2","3","4","5","6","7","8","9"},""))))</f>
        <v>244358</v>
      </c>
      <c r="K145">
        <v>244358</v>
      </c>
      <c r="L145">
        <v>26</v>
      </c>
      <c r="N145" t="str">
        <f t="shared" si="33"/>
        <v/>
      </c>
      <c r="O145" s="10" t="str">
        <f t="shared" si="34"/>
        <v/>
      </c>
      <c r="Q145" t="s">
        <v>48</v>
      </c>
      <c r="R145">
        <f t="shared" si="26"/>
        <v>-56</v>
      </c>
      <c r="S145">
        <f t="shared" si="27"/>
        <v>-24</v>
      </c>
      <c r="T145">
        <f t="shared" si="28"/>
        <v>3</v>
      </c>
      <c r="U145">
        <f t="shared" si="29"/>
        <v>6</v>
      </c>
      <c r="V145">
        <f t="shared" si="30"/>
        <v>6</v>
      </c>
      <c r="W145">
        <f t="shared" si="35"/>
        <v>-15</v>
      </c>
      <c r="X145">
        <f t="shared" si="36"/>
        <v>1</v>
      </c>
      <c r="Y145">
        <f t="shared" si="37"/>
        <v>20</v>
      </c>
      <c r="Z145">
        <f t="shared" si="38"/>
        <v>297</v>
      </c>
      <c r="AA145">
        <f t="shared" si="31"/>
        <v>0.68605209175575976</v>
      </c>
      <c r="AB145">
        <f t="shared" si="32"/>
        <v>0</v>
      </c>
    </row>
    <row r="146" spans="1:28" x14ac:dyDescent="0.25">
      <c r="A146">
        <v>1036</v>
      </c>
      <c r="B146">
        <v>1</v>
      </c>
      <c r="C146" t="s">
        <v>252</v>
      </c>
      <c r="D146" t="s">
        <v>13</v>
      </c>
      <c r="E146">
        <v>42</v>
      </c>
      <c r="F146">
        <v>0</v>
      </c>
      <c r="G146">
        <v>0</v>
      </c>
      <c r="H146">
        <v>17475</v>
      </c>
      <c r="J146" t="str">
        <f>RIGHT(H146,SUM(LEN(H146) - LEN(SUBSTITUTE(H146, {"0","1","2","3","4","5","6","7","8","9"},""))))</f>
        <v>17475</v>
      </c>
      <c r="K146">
        <v>17475</v>
      </c>
      <c r="L146">
        <v>26.55</v>
      </c>
      <c r="N146" t="str">
        <f t="shared" si="33"/>
        <v/>
      </c>
      <c r="O146" s="10" t="str">
        <f t="shared" si="34"/>
        <v/>
      </c>
      <c r="Q146" t="s">
        <v>48</v>
      </c>
      <c r="R146">
        <f t="shared" si="26"/>
        <v>-56</v>
      </c>
      <c r="S146">
        <f t="shared" si="27"/>
        <v>-24</v>
      </c>
      <c r="T146">
        <f t="shared" si="28"/>
        <v>3</v>
      </c>
      <c r="U146">
        <f t="shared" si="29"/>
        <v>6</v>
      </c>
      <c r="V146">
        <f t="shared" si="30"/>
        <v>6</v>
      </c>
      <c r="W146">
        <f t="shared" si="35"/>
        <v>-15</v>
      </c>
      <c r="X146">
        <f t="shared" si="36"/>
        <v>1</v>
      </c>
      <c r="Y146">
        <f t="shared" si="37"/>
        <v>62</v>
      </c>
      <c r="Z146">
        <f t="shared" si="38"/>
        <v>339</v>
      </c>
      <c r="AA146">
        <f t="shared" si="31"/>
        <v>0.66225698029935964</v>
      </c>
      <c r="AB146">
        <f t="shared" si="32"/>
        <v>0</v>
      </c>
    </row>
    <row r="147" spans="1:28" x14ac:dyDescent="0.25">
      <c r="A147">
        <v>1037</v>
      </c>
      <c r="B147">
        <v>3</v>
      </c>
      <c r="C147" t="s">
        <v>253</v>
      </c>
      <c r="D147" t="s">
        <v>13</v>
      </c>
      <c r="E147">
        <v>31</v>
      </c>
      <c r="F147">
        <v>3</v>
      </c>
      <c r="G147">
        <v>0</v>
      </c>
      <c r="H147">
        <v>345763</v>
      </c>
      <c r="J147" t="str">
        <f>RIGHT(H147,SUM(LEN(H147) - LEN(SUBSTITUTE(H147, {"0","1","2","3","4","5","6","7","8","9"},""))))</f>
        <v>345763</v>
      </c>
      <c r="K147">
        <v>345763</v>
      </c>
      <c r="L147">
        <v>18</v>
      </c>
      <c r="N147" t="str">
        <f t="shared" si="33"/>
        <v/>
      </c>
      <c r="O147" s="10" t="str">
        <f t="shared" si="34"/>
        <v/>
      </c>
      <c r="Q147" t="s">
        <v>48</v>
      </c>
      <c r="R147">
        <f t="shared" si="26"/>
        <v>-56</v>
      </c>
      <c r="S147">
        <f t="shared" si="27"/>
        <v>-24</v>
      </c>
      <c r="T147">
        <f t="shared" si="28"/>
        <v>3</v>
      </c>
      <c r="U147">
        <f t="shared" si="29"/>
        <v>-45</v>
      </c>
      <c r="V147">
        <f t="shared" si="30"/>
        <v>-10</v>
      </c>
      <c r="W147">
        <f t="shared" si="35"/>
        <v>-15</v>
      </c>
      <c r="X147">
        <f t="shared" si="36"/>
        <v>1</v>
      </c>
      <c r="Y147">
        <f t="shared" si="37"/>
        <v>-59</v>
      </c>
      <c r="Z147">
        <f t="shared" si="38"/>
        <v>151</v>
      </c>
      <c r="AA147">
        <f t="shared" si="31"/>
        <v>0.76104186014733</v>
      </c>
      <c r="AB147">
        <f t="shared" si="32"/>
        <v>0</v>
      </c>
    </row>
    <row r="148" spans="1:28" x14ac:dyDescent="0.25">
      <c r="A148">
        <v>1038</v>
      </c>
      <c r="B148">
        <v>1</v>
      </c>
      <c r="C148" t="s">
        <v>254</v>
      </c>
      <c r="D148" t="s">
        <v>13</v>
      </c>
      <c r="F148">
        <v>0</v>
      </c>
      <c r="G148">
        <v>0</v>
      </c>
      <c r="H148">
        <v>17463</v>
      </c>
      <c r="J148" t="str">
        <f>RIGHT(H148,SUM(LEN(H148) - LEN(SUBSTITUTE(H148, {"0","1","2","3","4","5","6","7","8","9"},""))))</f>
        <v>17463</v>
      </c>
      <c r="K148">
        <v>17463</v>
      </c>
      <c r="L148">
        <v>51.862499999999997</v>
      </c>
      <c r="M148" t="s">
        <v>255</v>
      </c>
      <c r="N148" t="str">
        <f t="shared" si="33"/>
        <v>E</v>
      </c>
      <c r="O148" s="10" t="str">
        <f t="shared" si="34"/>
        <v>46</v>
      </c>
      <c r="P148" s="10">
        <v>46</v>
      </c>
      <c r="Q148" t="s">
        <v>48</v>
      </c>
      <c r="R148">
        <f t="shared" si="26"/>
        <v>-56</v>
      </c>
      <c r="S148">
        <f t="shared" si="27"/>
        <v>-24</v>
      </c>
      <c r="T148">
        <f t="shared" si="28"/>
        <v>-15</v>
      </c>
      <c r="U148">
        <f t="shared" si="29"/>
        <v>6</v>
      </c>
      <c r="V148">
        <f t="shared" si="30"/>
        <v>6</v>
      </c>
      <c r="W148">
        <f t="shared" si="35"/>
        <v>53</v>
      </c>
      <c r="X148">
        <f t="shared" si="36"/>
        <v>1</v>
      </c>
      <c r="Y148">
        <f t="shared" si="37"/>
        <v>62</v>
      </c>
      <c r="Z148">
        <f t="shared" si="38"/>
        <v>389</v>
      </c>
      <c r="AA148">
        <f t="shared" si="31"/>
        <v>0.63282854110629971</v>
      </c>
      <c r="AB148">
        <f t="shared" si="32"/>
        <v>0</v>
      </c>
    </row>
    <row r="149" spans="1:28" x14ac:dyDescent="0.25">
      <c r="A149">
        <v>1039</v>
      </c>
      <c r="B149">
        <v>3</v>
      </c>
      <c r="C149" t="s">
        <v>256</v>
      </c>
      <c r="D149" t="s">
        <v>13</v>
      </c>
      <c r="E149">
        <v>22</v>
      </c>
      <c r="F149">
        <v>0</v>
      </c>
      <c r="G149">
        <v>0</v>
      </c>
      <c r="H149" t="s">
        <v>257</v>
      </c>
      <c r="I149" t="s">
        <v>652</v>
      </c>
      <c r="J149" t="str">
        <f>RIGHT(H149,SUM(LEN(H149) - LEN(SUBSTITUTE(H149, {"0","1","2","3","4","5","6","7","8","9"},""))))</f>
        <v xml:space="preserve"> 23568</v>
      </c>
      <c r="K149">
        <v>23568</v>
      </c>
      <c r="L149">
        <v>8.0500000000000007</v>
      </c>
      <c r="N149" t="str">
        <f t="shared" si="33"/>
        <v/>
      </c>
      <c r="O149" s="10" t="str">
        <f t="shared" si="34"/>
        <v/>
      </c>
      <c r="Q149" t="s">
        <v>48</v>
      </c>
      <c r="R149">
        <f t="shared" si="26"/>
        <v>-56</v>
      </c>
      <c r="S149">
        <f t="shared" si="27"/>
        <v>-24</v>
      </c>
      <c r="T149">
        <f t="shared" si="28"/>
        <v>-5</v>
      </c>
      <c r="U149">
        <f t="shared" si="29"/>
        <v>6</v>
      </c>
      <c r="V149">
        <f t="shared" si="30"/>
        <v>6</v>
      </c>
      <c r="W149">
        <f t="shared" si="35"/>
        <v>-15</v>
      </c>
      <c r="X149">
        <f t="shared" si="36"/>
        <v>-81</v>
      </c>
      <c r="Y149">
        <f t="shared" si="37"/>
        <v>20</v>
      </c>
      <c r="Z149">
        <f t="shared" si="38"/>
        <v>207</v>
      </c>
      <c r="AA149">
        <f t="shared" si="31"/>
        <v>0.73378708121872616</v>
      </c>
      <c r="AB149">
        <f t="shared" si="32"/>
        <v>0</v>
      </c>
    </row>
    <row r="150" spans="1:28" x14ac:dyDescent="0.25">
      <c r="A150">
        <v>1040</v>
      </c>
      <c r="B150">
        <v>1</v>
      </c>
      <c r="C150" t="s">
        <v>258</v>
      </c>
      <c r="D150" t="s">
        <v>13</v>
      </c>
      <c r="F150">
        <v>0</v>
      </c>
      <c r="G150">
        <v>0</v>
      </c>
      <c r="H150">
        <v>113791</v>
      </c>
      <c r="J150" t="str">
        <f>RIGHT(H150,SUM(LEN(H150) - LEN(SUBSTITUTE(H150, {"0","1","2","3","4","5","6","7","8","9"},""))))</f>
        <v>113791</v>
      </c>
      <c r="K150">
        <v>113791</v>
      </c>
      <c r="L150">
        <v>26.55</v>
      </c>
      <c r="N150" t="str">
        <f t="shared" si="33"/>
        <v/>
      </c>
      <c r="O150" s="10" t="str">
        <f t="shared" si="34"/>
        <v/>
      </c>
      <c r="Q150" t="s">
        <v>48</v>
      </c>
      <c r="R150">
        <f t="shared" si="26"/>
        <v>-56</v>
      </c>
      <c r="S150">
        <f t="shared" si="27"/>
        <v>-24</v>
      </c>
      <c r="T150">
        <f t="shared" si="28"/>
        <v>-15</v>
      </c>
      <c r="U150">
        <f t="shared" si="29"/>
        <v>6</v>
      </c>
      <c r="V150">
        <f t="shared" si="30"/>
        <v>6</v>
      </c>
      <c r="W150">
        <f t="shared" si="35"/>
        <v>-15</v>
      </c>
      <c r="X150">
        <f t="shared" si="36"/>
        <v>1</v>
      </c>
      <c r="Y150">
        <f t="shared" si="37"/>
        <v>20</v>
      </c>
      <c r="Z150">
        <f t="shared" si="38"/>
        <v>279</v>
      </c>
      <c r="AA150">
        <f t="shared" si="31"/>
        <v>0.69596693343177396</v>
      </c>
      <c r="AB150">
        <f t="shared" si="32"/>
        <v>0</v>
      </c>
    </row>
    <row r="151" spans="1:28" x14ac:dyDescent="0.25">
      <c r="A151">
        <v>1041</v>
      </c>
      <c r="B151">
        <v>2</v>
      </c>
      <c r="C151" t="s">
        <v>259</v>
      </c>
      <c r="D151" t="s">
        <v>13</v>
      </c>
      <c r="E151">
        <v>30</v>
      </c>
      <c r="F151">
        <v>1</v>
      </c>
      <c r="G151">
        <v>1</v>
      </c>
      <c r="H151">
        <v>250651</v>
      </c>
      <c r="J151" t="str">
        <f>RIGHT(H151,SUM(LEN(H151) - LEN(SUBSTITUTE(H151, {"0","1","2","3","4","5","6","7","8","9"},""))))</f>
        <v>250651</v>
      </c>
      <c r="K151">
        <v>250651</v>
      </c>
      <c r="L151">
        <v>26</v>
      </c>
      <c r="N151" t="str">
        <f t="shared" si="33"/>
        <v/>
      </c>
      <c r="O151" s="10" t="str">
        <f t="shared" si="34"/>
        <v/>
      </c>
      <c r="Q151" t="s">
        <v>48</v>
      </c>
      <c r="R151">
        <f t="shared" si="26"/>
        <v>-56</v>
      </c>
      <c r="S151">
        <f t="shared" si="27"/>
        <v>-24</v>
      </c>
      <c r="T151">
        <f t="shared" si="28"/>
        <v>3</v>
      </c>
      <c r="U151">
        <f t="shared" si="29"/>
        <v>21</v>
      </c>
      <c r="V151">
        <f t="shared" si="30"/>
        <v>-22</v>
      </c>
      <c r="W151">
        <f t="shared" si="35"/>
        <v>-15</v>
      </c>
      <c r="X151">
        <f t="shared" si="36"/>
        <v>1</v>
      </c>
      <c r="Y151">
        <f t="shared" si="37"/>
        <v>20</v>
      </c>
      <c r="Z151">
        <f t="shared" si="38"/>
        <v>284</v>
      </c>
      <c r="AA151">
        <f t="shared" si="31"/>
        <v>0.69323050025865363</v>
      </c>
      <c r="AB151">
        <f t="shared" si="32"/>
        <v>0</v>
      </c>
    </row>
    <row r="152" spans="1:28" x14ac:dyDescent="0.25">
      <c r="A152">
        <v>1042</v>
      </c>
      <c r="B152">
        <v>1</v>
      </c>
      <c r="C152" t="s">
        <v>260</v>
      </c>
      <c r="D152" t="s">
        <v>12</v>
      </c>
      <c r="E152">
        <v>23</v>
      </c>
      <c r="F152">
        <v>0</v>
      </c>
      <c r="G152">
        <v>1</v>
      </c>
      <c r="H152">
        <v>11767</v>
      </c>
      <c r="J152" t="str">
        <f>RIGHT(H152,SUM(LEN(H152) - LEN(SUBSTITUTE(H152, {"0","1","2","3","4","5","6","7","8","9"},""))))</f>
        <v>11767</v>
      </c>
      <c r="K152">
        <v>11767</v>
      </c>
      <c r="L152">
        <v>83.158299999999997</v>
      </c>
      <c r="M152" t="s">
        <v>261</v>
      </c>
      <c r="N152" t="str">
        <f t="shared" si="33"/>
        <v>C</v>
      </c>
      <c r="O152" s="10" t="str">
        <f t="shared" si="34"/>
        <v>54</v>
      </c>
      <c r="P152" s="10">
        <v>54</v>
      </c>
      <c r="Q152" t="s">
        <v>56</v>
      </c>
      <c r="R152">
        <f t="shared" si="26"/>
        <v>90</v>
      </c>
      <c r="S152">
        <f t="shared" si="27"/>
        <v>38</v>
      </c>
      <c r="T152">
        <f t="shared" si="28"/>
        <v>-5</v>
      </c>
      <c r="U152">
        <f t="shared" si="29"/>
        <v>6</v>
      </c>
      <c r="V152">
        <f t="shared" si="30"/>
        <v>6</v>
      </c>
      <c r="W152">
        <f t="shared" si="35"/>
        <v>53</v>
      </c>
      <c r="X152">
        <f t="shared" si="36"/>
        <v>1</v>
      </c>
      <c r="Y152">
        <f t="shared" si="37"/>
        <v>62</v>
      </c>
      <c r="Z152">
        <f t="shared" si="38"/>
        <v>607</v>
      </c>
      <c r="AA152">
        <f t="shared" si="31"/>
        <v>0.49548520076265845</v>
      </c>
      <c r="AB152">
        <f t="shared" si="32"/>
        <v>1</v>
      </c>
    </row>
    <row r="153" spans="1:28" x14ac:dyDescent="0.25">
      <c r="A153">
        <v>1043</v>
      </c>
      <c r="B153">
        <v>3</v>
      </c>
      <c r="C153" t="s">
        <v>262</v>
      </c>
      <c r="D153" t="s">
        <v>13</v>
      </c>
      <c r="F153">
        <v>0</v>
      </c>
      <c r="G153">
        <v>0</v>
      </c>
      <c r="H153">
        <v>349255</v>
      </c>
      <c r="J153" t="str">
        <f>RIGHT(H153,SUM(LEN(H153) - LEN(SUBSTITUTE(H153, {"0","1","2","3","4","5","6","7","8","9"},""))))</f>
        <v>349255</v>
      </c>
      <c r="K153">
        <v>349255</v>
      </c>
      <c r="L153">
        <v>7.8958000000000004</v>
      </c>
      <c r="N153" t="str">
        <f t="shared" si="33"/>
        <v/>
      </c>
      <c r="O153" s="10" t="str">
        <f t="shared" si="34"/>
        <v/>
      </c>
      <c r="Q153" t="s">
        <v>56</v>
      </c>
      <c r="R153">
        <f t="shared" si="26"/>
        <v>-56</v>
      </c>
      <c r="S153">
        <f t="shared" si="27"/>
        <v>-24</v>
      </c>
      <c r="T153">
        <f t="shared" si="28"/>
        <v>-15</v>
      </c>
      <c r="U153">
        <f t="shared" si="29"/>
        <v>6</v>
      </c>
      <c r="V153">
        <f t="shared" si="30"/>
        <v>6</v>
      </c>
      <c r="W153">
        <f t="shared" si="35"/>
        <v>-15</v>
      </c>
      <c r="X153">
        <f t="shared" si="36"/>
        <v>1</v>
      </c>
      <c r="Y153">
        <f t="shared" si="37"/>
        <v>-59</v>
      </c>
      <c r="Z153">
        <f t="shared" si="38"/>
        <v>200</v>
      </c>
      <c r="AA153">
        <f t="shared" si="31"/>
        <v>0.73729999821580205</v>
      </c>
      <c r="AB153">
        <f t="shared" si="32"/>
        <v>0</v>
      </c>
    </row>
    <row r="154" spans="1:28" x14ac:dyDescent="0.25">
      <c r="A154">
        <v>1044</v>
      </c>
      <c r="B154">
        <v>3</v>
      </c>
      <c r="C154" t="s">
        <v>263</v>
      </c>
      <c r="D154" t="s">
        <v>13</v>
      </c>
      <c r="E154">
        <v>60.5</v>
      </c>
      <c r="F154">
        <v>0</v>
      </c>
      <c r="G154">
        <v>0</v>
      </c>
      <c r="H154">
        <v>3701</v>
      </c>
      <c r="J154" t="str">
        <f>RIGHT(H154,SUM(LEN(H154) - LEN(SUBSTITUTE(H154, {"0","1","2","3","4","5","6","7","8","9"},""))))</f>
        <v>3701</v>
      </c>
      <c r="K154">
        <v>3701</v>
      </c>
      <c r="N154" t="str">
        <f t="shared" si="33"/>
        <v/>
      </c>
      <c r="O154" s="10" t="str">
        <f t="shared" si="34"/>
        <v/>
      </c>
      <c r="Q154" t="s">
        <v>48</v>
      </c>
      <c r="R154">
        <f t="shared" si="26"/>
        <v>-56</v>
      </c>
      <c r="S154">
        <f t="shared" si="27"/>
        <v>-24</v>
      </c>
      <c r="T154">
        <f t="shared" si="28"/>
        <v>3</v>
      </c>
      <c r="U154">
        <f t="shared" si="29"/>
        <v>6</v>
      </c>
      <c r="V154">
        <f t="shared" si="30"/>
        <v>6</v>
      </c>
      <c r="W154">
        <f t="shared" si="35"/>
        <v>-15</v>
      </c>
      <c r="X154">
        <f t="shared" si="36"/>
        <v>1</v>
      </c>
      <c r="Y154">
        <f t="shared" si="37"/>
        <v>-17</v>
      </c>
      <c r="Z154">
        <f t="shared" si="38"/>
        <v>260</v>
      </c>
      <c r="AA154">
        <f t="shared" si="31"/>
        <v>0.70623851031406715</v>
      </c>
      <c r="AB154">
        <f t="shared" si="32"/>
        <v>0</v>
      </c>
    </row>
    <row r="155" spans="1:28" x14ac:dyDescent="0.25">
      <c r="A155">
        <v>1045</v>
      </c>
      <c r="B155">
        <v>3</v>
      </c>
      <c r="C155" t="s">
        <v>264</v>
      </c>
      <c r="D155" t="s">
        <v>12</v>
      </c>
      <c r="E155">
        <v>36</v>
      </c>
      <c r="F155">
        <v>0</v>
      </c>
      <c r="G155">
        <v>2</v>
      </c>
      <c r="H155">
        <v>350405</v>
      </c>
      <c r="J155" t="str">
        <f>RIGHT(H155,SUM(LEN(H155) - LEN(SUBSTITUTE(H155, {"0","1","2","3","4","5","6","7","8","9"},""))))</f>
        <v>350405</v>
      </c>
      <c r="K155">
        <v>350405</v>
      </c>
      <c r="L155">
        <v>12.183299999999999</v>
      </c>
      <c r="N155" t="str">
        <f t="shared" si="33"/>
        <v/>
      </c>
      <c r="O155" s="10" t="str">
        <f t="shared" si="34"/>
        <v/>
      </c>
      <c r="Q155" t="s">
        <v>48</v>
      </c>
      <c r="R155">
        <f t="shared" si="26"/>
        <v>90</v>
      </c>
      <c r="S155">
        <f t="shared" si="27"/>
        <v>38</v>
      </c>
      <c r="T155">
        <f t="shared" si="28"/>
        <v>3</v>
      </c>
      <c r="U155">
        <f t="shared" si="29"/>
        <v>6</v>
      </c>
      <c r="V155">
        <f t="shared" si="30"/>
        <v>6</v>
      </c>
      <c r="W155">
        <f t="shared" si="35"/>
        <v>-15</v>
      </c>
      <c r="X155">
        <f t="shared" si="36"/>
        <v>1</v>
      </c>
      <c r="Y155">
        <f t="shared" si="37"/>
        <v>-59</v>
      </c>
      <c r="Z155">
        <f t="shared" si="38"/>
        <v>426</v>
      </c>
      <c r="AA155">
        <f t="shared" si="31"/>
        <v>0.61038057797053047</v>
      </c>
      <c r="AB155">
        <f t="shared" si="32"/>
        <v>0</v>
      </c>
    </row>
    <row r="156" spans="1:28" x14ac:dyDescent="0.25">
      <c r="A156">
        <v>1046</v>
      </c>
      <c r="B156">
        <v>3</v>
      </c>
      <c r="C156" t="s">
        <v>265</v>
      </c>
      <c r="D156" t="s">
        <v>13</v>
      </c>
      <c r="E156">
        <v>13</v>
      </c>
      <c r="F156">
        <v>4</v>
      </c>
      <c r="G156">
        <v>2</v>
      </c>
      <c r="H156">
        <v>347077</v>
      </c>
      <c r="J156" t="str">
        <f>RIGHT(H156,SUM(LEN(H156) - LEN(SUBSTITUTE(H156, {"0","1","2","3","4","5","6","7","8","9"},""))))</f>
        <v>347077</v>
      </c>
      <c r="K156">
        <v>347077</v>
      </c>
      <c r="L156">
        <v>31.387499999999999</v>
      </c>
      <c r="N156" t="str">
        <f t="shared" si="33"/>
        <v/>
      </c>
      <c r="O156" s="10" t="str">
        <f t="shared" si="34"/>
        <v/>
      </c>
      <c r="Q156" t="s">
        <v>48</v>
      </c>
      <c r="R156">
        <f t="shared" si="26"/>
        <v>60</v>
      </c>
      <c r="S156">
        <f t="shared" si="27"/>
        <v>-24</v>
      </c>
      <c r="T156">
        <f t="shared" si="28"/>
        <v>-5</v>
      </c>
      <c r="U156">
        <f t="shared" si="29"/>
        <v>-45</v>
      </c>
      <c r="V156">
        <f t="shared" si="30"/>
        <v>-10</v>
      </c>
      <c r="W156">
        <f t="shared" si="35"/>
        <v>-15</v>
      </c>
      <c r="X156">
        <f t="shared" si="36"/>
        <v>1</v>
      </c>
      <c r="Y156">
        <f t="shared" si="37"/>
        <v>-59</v>
      </c>
      <c r="Z156">
        <f t="shared" si="38"/>
        <v>259</v>
      </c>
      <c r="AA156">
        <f t="shared" si="31"/>
        <v>0.70677347756153153</v>
      </c>
      <c r="AB156">
        <f t="shared" si="32"/>
        <v>0</v>
      </c>
    </row>
    <row r="157" spans="1:28" x14ac:dyDescent="0.25">
      <c r="A157">
        <v>1047</v>
      </c>
      <c r="B157">
        <v>3</v>
      </c>
      <c r="C157" t="s">
        <v>266</v>
      </c>
      <c r="D157" t="s">
        <v>13</v>
      </c>
      <c r="E157">
        <v>24</v>
      </c>
      <c r="F157">
        <v>0</v>
      </c>
      <c r="G157">
        <v>0</v>
      </c>
      <c r="H157" t="s">
        <v>267</v>
      </c>
      <c r="I157" t="s">
        <v>662</v>
      </c>
      <c r="J157" t="str">
        <f>RIGHT(H157,SUM(LEN(H157) - LEN(SUBSTITUTE(H157, {"0","1","2","3","4","5","6","7","8","9"},""))))</f>
        <v>752</v>
      </c>
      <c r="K157">
        <v>752</v>
      </c>
      <c r="L157">
        <v>7.55</v>
      </c>
      <c r="N157" t="str">
        <f t="shared" si="33"/>
        <v/>
      </c>
      <c r="O157" s="10" t="str">
        <f t="shared" si="34"/>
        <v/>
      </c>
      <c r="Q157" t="s">
        <v>48</v>
      </c>
      <c r="R157">
        <f t="shared" si="26"/>
        <v>-56</v>
      </c>
      <c r="S157">
        <f t="shared" si="27"/>
        <v>-24</v>
      </c>
      <c r="T157">
        <f t="shared" si="28"/>
        <v>3</v>
      </c>
      <c r="U157">
        <f t="shared" si="29"/>
        <v>6</v>
      </c>
      <c r="V157">
        <f t="shared" si="30"/>
        <v>6</v>
      </c>
      <c r="W157">
        <f t="shared" si="35"/>
        <v>-15</v>
      </c>
      <c r="X157">
        <f t="shared" si="36"/>
        <v>-81</v>
      </c>
      <c r="Y157">
        <f t="shared" si="37"/>
        <v>-17</v>
      </c>
      <c r="Z157">
        <f t="shared" si="38"/>
        <v>178</v>
      </c>
      <c r="AA157">
        <f t="shared" si="31"/>
        <v>0.74814460307865993</v>
      </c>
      <c r="AB157">
        <f t="shared" si="32"/>
        <v>0</v>
      </c>
    </row>
    <row r="158" spans="1:28" x14ac:dyDescent="0.25">
      <c r="A158">
        <v>1048</v>
      </c>
      <c r="B158">
        <v>1</v>
      </c>
      <c r="C158" t="s">
        <v>268</v>
      </c>
      <c r="D158" t="s">
        <v>12</v>
      </c>
      <c r="E158">
        <v>29</v>
      </c>
      <c r="F158">
        <v>0</v>
      </c>
      <c r="G158">
        <v>0</v>
      </c>
      <c r="H158" t="s">
        <v>168</v>
      </c>
      <c r="I158" t="s">
        <v>632</v>
      </c>
      <c r="J158" t="str">
        <f>RIGHT(H158,SUM(LEN(H158) - LEN(SUBSTITUTE(H158, {"0","1","2","3","4","5","6","7","8","9"},""))))</f>
        <v>17483</v>
      </c>
      <c r="K158">
        <v>17483</v>
      </c>
      <c r="L158">
        <v>221.7792</v>
      </c>
      <c r="M158" t="s">
        <v>269</v>
      </c>
      <c r="N158" t="str">
        <f t="shared" si="33"/>
        <v>C</v>
      </c>
      <c r="O158" s="10" t="str">
        <f t="shared" si="34"/>
        <v>97</v>
      </c>
      <c r="P158" s="10">
        <v>97</v>
      </c>
      <c r="Q158" t="s">
        <v>48</v>
      </c>
      <c r="R158">
        <f t="shared" si="26"/>
        <v>60</v>
      </c>
      <c r="S158">
        <f t="shared" si="27"/>
        <v>38</v>
      </c>
      <c r="T158">
        <f t="shared" si="28"/>
        <v>3</v>
      </c>
      <c r="U158">
        <f t="shared" si="29"/>
        <v>6</v>
      </c>
      <c r="V158">
        <f t="shared" si="30"/>
        <v>6</v>
      </c>
      <c r="W158">
        <f t="shared" si="35"/>
        <v>37</v>
      </c>
      <c r="X158">
        <f t="shared" si="36"/>
        <v>51</v>
      </c>
      <c r="Y158">
        <f t="shared" si="37"/>
        <v>62</v>
      </c>
      <c r="Z158">
        <f t="shared" si="38"/>
        <v>619</v>
      </c>
      <c r="AA158">
        <f t="shared" si="31"/>
        <v>0.48774766516731699</v>
      </c>
      <c r="AB158">
        <f t="shared" si="32"/>
        <v>1</v>
      </c>
    </row>
    <row r="159" spans="1:28" x14ac:dyDescent="0.25">
      <c r="A159">
        <v>1049</v>
      </c>
      <c r="B159">
        <v>3</v>
      </c>
      <c r="C159" t="s">
        <v>270</v>
      </c>
      <c r="D159" t="s">
        <v>12</v>
      </c>
      <c r="E159">
        <v>23</v>
      </c>
      <c r="F159">
        <v>0</v>
      </c>
      <c r="G159">
        <v>0</v>
      </c>
      <c r="H159">
        <v>347469</v>
      </c>
      <c r="J159" t="str">
        <f>RIGHT(H159,SUM(LEN(H159) - LEN(SUBSTITUTE(H159, {"0","1","2","3","4","5","6","7","8","9"},""))))</f>
        <v>347469</v>
      </c>
      <c r="K159">
        <v>347469</v>
      </c>
      <c r="L159">
        <v>7.8541999999999996</v>
      </c>
      <c r="N159" t="str">
        <f t="shared" si="33"/>
        <v/>
      </c>
      <c r="O159" s="10" t="str">
        <f t="shared" si="34"/>
        <v/>
      </c>
      <c r="Q159" t="s">
        <v>48</v>
      </c>
      <c r="R159">
        <f t="shared" si="26"/>
        <v>60</v>
      </c>
      <c r="S159">
        <f t="shared" si="27"/>
        <v>38</v>
      </c>
      <c r="T159">
        <f t="shared" si="28"/>
        <v>-5</v>
      </c>
      <c r="U159">
        <f t="shared" si="29"/>
        <v>6</v>
      </c>
      <c r="V159">
        <f t="shared" si="30"/>
        <v>6</v>
      </c>
      <c r="W159">
        <f t="shared" si="35"/>
        <v>-15</v>
      </c>
      <c r="X159">
        <f t="shared" si="36"/>
        <v>1</v>
      </c>
      <c r="Y159">
        <f t="shared" si="37"/>
        <v>-59</v>
      </c>
      <c r="Z159">
        <f t="shared" si="38"/>
        <v>388</v>
      </c>
      <c r="AA159">
        <f t="shared" si="31"/>
        <v>0.63342780502045481</v>
      </c>
      <c r="AB159">
        <f t="shared" si="32"/>
        <v>0</v>
      </c>
    </row>
    <row r="160" spans="1:28" x14ac:dyDescent="0.25">
      <c r="A160">
        <v>1050</v>
      </c>
      <c r="B160">
        <v>1</v>
      </c>
      <c r="C160" t="s">
        <v>271</v>
      </c>
      <c r="D160" t="s">
        <v>13</v>
      </c>
      <c r="E160">
        <v>42</v>
      </c>
      <c r="F160">
        <v>0</v>
      </c>
      <c r="G160">
        <v>0</v>
      </c>
      <c r="H160">
        <v>110489</v>
      </c>
      <c r="J160" t="str">
        <f>RIGHT(H160,SUM(LEN(H160) - LEN(SUBSTITUTE(H160, {"0","1","2","3","4","5","6","7","8","9"},""))))</f>
        <v>110489</v>
      </c>
      <c r="K160">
        <v>110489</v>
      </c>
      <c r="L160">
        <v>26.55</v>
      </c>
      <c r="M160" t="s">
        <v>272</v>
      </c>
      <c r="N160" t="str">
        <f t="shared" si="33"/>
        <v>D</v>
      </c>
      <c r="O160" s="10" t="str">
        <f t="shared" si="34"/>
        <v>22</v>
      </c>
      <c r="P160" s="10">
        <v>22</v>
      </c>
      <c r="Q160" t="s">
        <v>48</v>
      </c>
      <c r="R160">
        <f t="shared" si="26"/>
        <v>-56</v>
      </c>
      <c r="S160">
        <f t="shared" si="27"/>
        <v>-24</v>
      </c>
      <c r="T160">
        <f t="shared" si="28"/>
        <v>3</v>
      </c>
      <c r="U160">
        <f t="shared" si="29"/>
        <v>6</v>
      </c>
      <c r="V160">
        <f t="shared" si="30"/>
        <v>6</v>
      </c>
      <c r="W160">
        <f t="shared" si="35"/>
        <v>53</v>
      </c>
      <c r="X160">
        <f t="shared" si="36"/>
        <v>1</v>
      </c>
      <c r="Y160">
        <f t="shared" si="37"/>
        <v>20</v>
      </c>
      <c r="Z160">
        <f t="shared" si="38"/>
        <v>365</v>
      </c>
      <c r="AA160">
        <f t="shared" si="31"/>
        <v>0.64709392717584879</v>
      </c>
      <c r="AB160">
        <f t="shared" si="32"/>
        <v>0</v>
      </c>
    </row>
    <row r="161" spans="1:28" x14ac:dyDescent="0.25">
      <c r="A161">
        <v>1051</v>
      </c>
      <c r="B161">
        <v>3</v>
      </c>
      <c r="C161" t="s">
        <v>273</v>
      </c>
      <c r="D161" t="s">
        <v>12</v>
      </c>
      <c r="E161">
        <v>26</v>
      </c>
      <c r="F161">
        <v>0</v>
      </c>
      <c r="G161">
        <v>2</v>
      </c>
      <c r="H161" t="s">
        <v>274</v>
      </c>
      <c r="I161" t="s">
        <v>651</v>
      </c>
      <c r="J161" t="str">
        <f>RIGHT(H161,SUM(LEN(H161) - LEN(SUBSTITUTE(H161, {"0","1","2","3","4","5","6","7","8","9"},""))))</f>
        <v>3101315</v>
      </c>
      <c r="K161">
        <v>3101315</v>
      </c>
      <c r="L161">
        <v>13.775</v>
      </c>
      <c r="N161" t="str">
        <f t="shared" si="33"/>
        <v/>
      </c>
      <c r="O161" s="10" t="str">
        <f t="shared" si="34"/>
        <v/>
      </c>
      <c r="Q161" t="s">
        <v>48</v>
      </c>
      <c r="R161">
        <f t="shared" si="26"/>
        <v>90</v>
      </c>
      <c r="S161">
        <f t="shared" si="27"/>
        <v>38</v>
      </c>
      <c r="T161">
        <f t="shared" si="28"/>
        <v>3</v>
      </c>
      <c r="U161">
        <f t="shared" si="29"/>
        <v>6</v>
      </c>
      <c r="V161">
        <f t="shared" si="30"/>
        <v>6</v>
      </c>
      <c r="W161">
        <f t="shared" si="35"/>
        <v>-15</v>
      </c>
      <c r="X161">
        <f t="shared" si="36"/>
        <v>-81</v>
      </c>
      <c r="Y161">
        <f t="shared" si="37"/>
        <v>-26</v>
      </c>
      <c r="Z161">
        <f t="shared" si="38"/>
        <v>377</v>
      </c>
      <c r="AA161">
        <f t="shared" si="31"/>
        <v>0.63999214534783666</v>
      </c>
      <c r="AB161">
        <f t="shared" si="32"/>
        <v>0</v>
      </c>
    </row>
    <row r="162" spans="1:28" x14ac:dyDescent="0.25">
      <c r="A162">
        <v>1052</v>
      </c>
      <c r="B162">
        <v>3</v>
      </c>
      <c r="C162" t="s">
        <v>275</v>
      </c>
      <c r="D162" t="s">
        <v>12</v>
      </c>
      <c r="F162">
        <v>0</v>
      </c>
      <c r="G162">
        <v>0</v>
      </c>
      <c r="H162">
        <v>335432</v>
      </c>
      <c r="J162" t="str">
        <f>RIGHT(H162,SUM(LEN(H162) - LEN(SUBSTITUTE(H162, {"0","1","2","3","4","5","6","7","8","9"},""))))</f>
        <v>335432</v>
      </c>
      <c r="K162">
        <v>335432</v>
      </c>
      <c r="L162">
        <v>7.7332999999999998</v>
      </c>
      <c r="N162" t="str">
        <f t="shared" si="33"/>
        <v/>
      </c>
      <c r="O162" s="10" t="str">
        <f t="shared" si="34"/>
        <v/>
      </c>
      <c r="Q162" t="s">
        <v>46</v>
      </c>
      <c r="R162">
        <f t="shared" si="26"/>
        <v>60</v>
      </c>
      <c r="S162">
        <f t="shared" si="27"/>
        <v>38</v>
      </c>
      <c r="T162">
        <f t="shared" si="28"/>
        <v>-15</v>
      </c>
      <c r="U162">
        <f t="shared" si="29"/>
        <v>6</v>
      </c>
      <c r="V162">
        <f t="shared" si="30"/>
        <v>6</v>
      </c>
      <c r="W162">
        <f t="shared" si="35"/>
        <v>-15</v>
      </c>
      <c r="X162">
        <f t="shared" si="36"/>
        <v>1</v>
      </c>
      <c r="Y162">
        <f t="shared" si="37"/>
        <v>-59</v>
      </c>
      <c r="Z162">
        <f t="shared" si="38"/>
        <v>378</v>
      </c>
      <c r="AA162">
        <f t="shared" si="31"/>
        <v>0.63939750351122426</v>
      </c>
      <c r="AB162">
        <f t="shared" si="32"/>
        <v>0</v>
      </c>
    </row>
    <row r="163" spans="1:28" x14ac:dyDescent="0.25">
      <c r="A163">
        <v>1053</v>
      </c>
      <c r="B163">
        <v>3</v>
      </c>
      <c r="C163" t="s">
        <v>276</v>
      </c>
      <c r="D163" t="s">
        <v>13</v>
      </c>
      <c r="E163">
        <v>7</v>
      </c>
      <c r="F163">
        <v>1</v>
      </c>
      <c r="G163">
        <v>1</v>
      </c>
      <c r="H163">
        <v>2650</v>
      </c>
      <c r="J163" t="str">
        <f>RIGHT(H163,SUM(LEN(H163) - LEN(SUBSTITUTE(H163, {"0","1","2","3","4","5","6","7","8","9"},""))))</f>
        <v>2650</v>
      </c>
      <c r="K163">
        <v>2650</v>
      </c>
      <c r="L163">
        <v>15.245799999999999</v>
      </c>
      <c r="N163" t="str">
        <f t="shared" si="33"/>
        <v/>
      </c>
      <c r="O163" s="10" t="str">
        <f t="shared" si="34"/>
        <v/>
      </c>
      <c r="Q163" t="s">
        <v>56</v>
      </c>
      <c r="R163">
        <f t="shared" si="26"/>
        <v>60</v>
      </c>
      <c r="S163">
        <f t="shared" si="27"/>
        <v>-24</v>
      </c>
      <c r="T163">
        <f t="shared" si="28"/>
        <v>46</v>
      </c>
      <c r="U163">
        <f t="shared" si="29"/>
        <v>21</v>
      </c>
      <c r="V163">
        <f t="shared" si="30"/>
        <v>-22</v>
      </c>
      <c r="W163">
        <f t="shared" si="35"/>
        <v>-15</v>
      </c>
      <c r="X163">
        <f t="shared" si="36"/>
        <v>1</v>
      </c>
      <c r="Y163">
        <f t="shared" si="37"/>
        <v>-17</v>
      </c>
      <c r="Z163">
        <f t="shared" si="38"/>
        <v>406</v>
      </c>
      <c r="AA163">
        <f t="shared" si="31"/>
        <v>0.62257949215563368</v>
      </c>
      <c r="AB163">
        <f t="shared" si="32"/>
        <v>0</v>
      </c>
    </row>
    <row r="164" spans="1:28" x14ac:dyDescent="0.25">
      <c r="A164">
        <v>1054</v>
      </c>
      <c r="B164">
        <v>2</v>
      </c>
      <c r="C164" t="s">
        <v>277</v>
      </c>
      <c r="D164" t="s">
        <v>12</v>
      </c>
      <c r="E164">
        <v>26</v>
      </c>
      <c r="F164">
        <v>0</v>
      </c>
      <c r="G164">
        <v>0</v>
      </c>
      <c r="H164">
        <v>220844</v>
      </c>
      <c r="J164" t="str">
        <f>RIGHT(H164,SUM(LEN(H164) - LEN(SUBSTITUTE(H164, {"0","1","2","3","4","5","6","7","8","9"},""))))</f>
        <v>220844</v>
      </c>
      <c r="K164">
        <v>220844</v>
      </c>
      <c r="L164">
        <v>13.5</v>
      </c>
      <c r="N164" t="str">
        <f t="shared" si="33"/>
        <v/>
      </c>
      <c r="O164" s="10" t="str">
        <f t="shared" si="34"/>
        <v/>
      </c>
      <c r="Q164" t="s">
        <v>48</v>
      </c>
      <c r="R164">
        <f t="shared" si="26"/>
        <v>60</v>
      </c>
      <c r="S164">
        <f t="shared" si="27"/>
        <v>38</v>
      </c>
      <c r="T164">
        <f t="shared" si="28"/>
        <v>3</v>
      </c>
      <c r="U164">
        <f t="shared" si="29"/>
        <v>6</v>
      </c>
      <c r="V164">
        <f t="shared" si="30"/>
        <v>6</v>
      </c>
      <c r="W164">
        <f t="shared" si="35"/>
        <v>-15</v>
      </c>
      <c r="X164">
        <f t="shared" si="36"/>
        <v>1</v>
      </c>
      <c r="Y164">
        <f t="shared" si="37"/>
        <v>20</v>
      </c>
      <c r="Z164">
        <f t="shared" si="38"/>
        <v>475</v>
      </c>
      <c r="AA164">
        <f t="shared" si="31"/>
        <v>0.57993204198942661</v>
      </c>
      <c r="AB164">
        <f t="shared" si="32"/>
        <v>1</v>
      </c>
    </row>
    <row r="165" spans="1:28" x14ac:dyDescent="0.25">
      <c r="A165">
        <v>1055</v>
      </c>
      <c r="B165">
        <v>3</v>
      </c>
      <c r="C165" t="s">
        <v>278</v>
      </c>
      <c r="D165" t="s">
        <v>13</v>
      </c>
      <c r="F165">
        <v>0</v>
      </c>
      <c r="G165">
        <v>0</v>
      </c>
      <c r="H165">
        <v>343271</v>
      </c>
      <c r="J165" t="str">
        <f>RIGHT(H165,SUM(LEN(H165) - LEN(SUBSTITUTE(H165, {"0","1","2","3","4","5","6","7","8","9"},""))))</f>
        <v>343271</v>
      </c>
      <c r="K165">
        <v>343271</v>
      </c>
      <c r="L165">
        <v>7</v>
      </c>
      <c r="N165" t="str">
        <f t="shared" si="33"/>
        <v/>
      </c>
      <c r="O165" s="10" t="str">
        <f t="shared" si="34"/>
        <v/>
      </c>
      <c r="Q165" t="s">
        <v>48</v>
      </c>
      <c r="R165">
        <f t="shared" si="26"/>
        <v>-56</v>
      </c>
      <c r="S165">
        <f t="shared" si="27"/>
        <v>-24</v>
      </c>
      <c r="T165">
        <f t="shared" si="28"/>
        <v>-15</v>
      </c>
      <c r="U165">
        <f t="shared" si="29"/>
        <v>6</v>
      </c>
      <c r="V165">
        <f t="shared" si="30"/>
        <v>6</v>
      </c>
      <c r="W165">
        <f t="shared" si="35"/>
        <v>-15</v>
      </c>
      <c r="X165">
        <f t="shared" si="36"/>
        <v>1</v>
      </c>
      <c r="Y165">
        <f t="shared" si="37"/>
        <v>-59</v>
      </c>
      <c r="Z165">
        <f t="shared" si="38"/>
        <v>200</v>
      </c>
      <c r="AA165">
        <f t="shared" si="31"/>
        <v>0.73729999821580205</v>
      </c>
      <c r="AB165">
        <f t="shared" si="32"/>
        <v>0</v>
      </c>
    </row>
    <row r="166" spans="1:28" x14ac:dyDescent="0.25">
      <c r="A166">
        <v>1056</v>
      </c>
      <c r="B166">
        <v>2</v>
      </c>
      <c r="C166" t="s">
        <v>279</v>
      </c>
      <c r="D166" t="s">
        <v>13</v>
      </c>
      <c r="E166">
        <v>41</v>
      </c>
      <c r="F166">
        <v>0</v>
      </c>
      <c r="G166">
        <v>0</v>
      </c>
      <c r="H166">
        <v>237393</v>
      </c>
      <c r="J166" t="str">
        <f>RIGHT(H166,SUM(LEN(H166) - LEN(SUBSTITUTE(H166, {"0","1","2","3","4","5","6","7","8","9"},""))))</f>
        <v>237393</v>
      </c>
      <c r="K166">
        <v>237393</v>
      </c>
      <c r="L166">
        <v>13</v>
      </c>
      <c r="N166" t="str">
        <f t="shared" si="33"/>
        <v/>
      </c>
      <c r="O166" s="10" t="str">
        <f t="shared" si="34"/>
        <v/>
      </c>
      <c r="Q166" t="s">
        <v>48</v>
      </c>
      <c r="R166">
        <f t="shared" si="26"/>
        <v>-56</v>
      </c>
      <c r="S166">
        <f t="shared" si="27"/>
        <v>-24</v>
      </c>
      <c r="T166">
        <f t="shared" si="28"/>
        <v>3</v>
      </c>
      <c r="U166">
        <f t="shared" si="29"/>
        <v>6</v>
      </c>
      <c r="V166">
        <f t="shared" si="30"/>
        <v>6</v>
      </c>
      <c r="W166">
        <f t="shared" si="35"/>
        <v>-15</v>
      </c>
      <c r="X166">
        <f t="shared" si="36"/>
        <v>1</v>
      </c>
      <c r="Y166">
        <f t="shared" si="37"/>
        <v>20</v>
      </c>
      <c r="Z166">
        <f t="shared" si="38"/>
        <v>297</v>
      </c>
      <c r="AA166">
        <f t="shared" si="31"/>
        <v>0.68605209175575976</v>
      </c>
      <c r="AB166">
        <f t="shared" si="32"/>
        <v>0</v>
      </c>
    </row>
    <row r="167" spans="1:28" x14ac:dyDescent="0.25">
      <c r="A167">
        <v>1057</v>
      </c>
      <c r="B167">
        <v>3</v>
      </c>
      <c r="C167" t="s">
        <v>280</v>
      </c>
      <c r="D167" t="s">
        <v>12</v>
      </c>
      <c r="E167">
        <v>26</v>
      </c>
      <c r="F167">
        <v>1</v>
      </c>
      <c r="G167">
        <v>1</v>
      </c>
      <c r="H167">
        <v>315153</v>
      </c>
      <c r="J167" t="str">
        <f>RIGHT(H167,SUM(LEN(H167) - LEN(SUBSTITUTE(H167, {"0","1","2","3","4","5","6","7","8","9"},""))))</f>
        <v>315153</v>
      </c>
      <c r="K167">
        <v>315153</v>
      </c>
      <c r="L167">
        <v>22.024999999999999</v>
      </c>
      <c r="N167" t="str">
        <f t="shared" si="33"/>
        <v/>
      </c>
      <c r="O167" s="10" t="str">
        <f t="shared" si="34"/>
        <v/>
      </c>
      <c r="Q167" t="s">
        <v>48</v>
      </c>
      <c r="R167">
        <f t="shared" si="26"/>
        <v>90</v>
      </c>
      <c r="S167">
        <f t="shared" si="27"/>
        <v>38</v>
      </c>
      <c r="T167">
        <f t="shared" si="28"/>
        <v>3</v>
      </c>
      <c r="U167">
        <f t="shared" si="29"/>
        <v>21</v>
      </c>
      <c r="V167">
        <f t="shared" si="30"/>
        <v>-22</v>
      </c>
      <c r="W167">
        <f t="shared" si="35"/>
        <v>-15</v>
      </c>
      <c r="X167">
        <f t="shared" si="36"/>
        <v>1</v>
      </c>
      <c r="Y167">
        <f t="shared" si="37"/>
        <v>-59</v>
      </c>
      <c r="Z167">
        <f t="shared" si="38"/>
        <v>413</v>
      </c>
      <c r="AA167">
        <f t="shared" si="31"/>
        <v>0.61832663106581198</v>
      </c>
      <c r="AB167">
        <f t="shared" si="32"/>
        <v>0</v>
      </c>
    </row>
    <row r="168" spans="1:28" x14ac:dyDescent="0.25">
      <c r="A168">
        <v>1058</v>
      </c>
      <c r="B168">
        <v>1</v>
      </c>
      <c r="C168" t="s">
        <v>281</v>
      </c>
      <c r="D168" t="s">
        <v>13</v>
      </c>
      <c r="E168">
        <v>48</v>
      </c>
      <c r="F168">
        <v>0</v>
      </c>
      <c r="G168">
        <v>0</v>
      </c>
      <c r="H168" t="s">
        <v>282</v>
      </c>
      <c r="I168" t="s">
        <v>632</v>
      </c>
      <c r="J168" t="str">
        <f>RIGHT(H168,SUM(LEN(H168) - LEN(SUBSTITUTE(H168, {"0","1","2","3","4","5","6","7","8","9"},""))))</f>
        <v>17591</v>
      </c>
      <c r="K168">
        <v>17591</v>
      </c>
      <c r="L168">
        <v>50.495800000000003</v>
      </c>
      <c r="M168" t="s">
        <v>283</v>
      </c>
      <c r="N168" t="str">
        <f t="shared" si="33"/>
        <v>B</v>
      </c>
      <c r="O168" s="10" t="str">
        <f t="shared" si="34"/>
        <v>10</v>
      </c>
      <c r="P168" s="10">
        <v>10</v>
      </c>
      <c r="Q168" t="s">
        <v>56</v>
      </c>
      <c r="R168">
        <f t="shared" si="26"/>
        <v>-56</v>
      </c>
      <c r="S168">
        <f t="shared" si="27"/>
        <v>-24</v>
      </c>
      <c r="T168">
        <f t="shared" si="28"/>
        <v>3</v>
      </c>
      <c r="U168">
        <f t="shared" si="29"/>
        <v>6</v>
      </c>
      <c r="V168">
        <f t="shared" si="30"/>
        <v>6</v>
      </c>
      <c r="W168">
        <f t="shared" si="35"/>
        <v>53</v>
      </c>
      <c r="X168">
        <f t="shared" si="36"/>
        <v>51</v>
      </c>
      <c r="Y168">
        <f t="shared" si="37"/>
        <v>62</v>
      </c>
      <c r="Z168">
        <f t="shared" si="38"/>
        <v>457</v>
      </c>
      <c r="AA168">
        <f t="shared" si="31"/>
        <v>0.59120127877347972</v>
      </c>
      <c r="AB168">
        <f t="shared" si="32"/>
        <v>0</v>
      </c>
    </row>
    <row r="169" spans="1:28" x14ac:dyDescent="0.25">
      <c r="A169">
        <v>1059</v>
      </c>
      <c r="B169">
        <v>3</v>
      </c>
      <c r="C169" t="s">
        <v>284</v>
      </c>
      <c r="D169" t="s">
        <v>13</v>
      </c>
      <c r="E169">
        <v>18</v>
      </c>
      <c r="F169">
        <v>2</v>
      </c>
      <c r="G169">
        <v>2</v>
      </c>
      <c r="H169" t="s">
        <v>285</v>
      </c>
      <c r="I169" t="s">
        <v>658</v>
      </c>
      <c r="J169" t="str">
        <f>RIGHT(H169,SUM(LEN(H169) - LEN(SUBSTITUTE(H169, {"0","1","2","3","4","5","6","7","8","9"},""))))</f>
        <v>6608</v>
      </c>
      <c r="K169">
        <v>6608</v>
      </c>
      <c r="L169">
        <v>34.375</v>
      </c>
      <c r="N169" t="str">
        <f t="shared" si="33"/>
        <v/>
      </c>
      <c r="O169" s="10" t="str">
        <f t="shared" si="34"/>
        <v/>
      </c>
      <c r="Q169" t="s">
        <v>48</v>
      </c>
      <c r="R169">
        <f t="shared" si="26"/>
        <v>-56</v>
      </c>
      <c r="S169">
        <f t="shared" si="27"/>
        <v>-24</v>
      </c>
      <c r="T169">
        <f t="shared" si="28"/>
        <v>-5</v>
      </c>
      <c r="U169">
        <f t="shared" si="29"/>
        <v>21</v>
      </c>
      <c r="V169">
        <f t="shared" si="30"/>
        <v>-10</v>
      </c>
      <c r="W169">
        <f t="shared" si="35"/>
        <v>-15</v>
      </c>
      <c r="X169">
        <f t="shared" si="36"/>
        <v>-81</v>
      </c>
      <c r="Y169">
        <f t="shared" si="37"/>
        <v>-17</v>
      </c>
      <c r="Z169">
        <f t="shared" si="38"/>
        <v>169</v>
      </c>
      <c r="AA169">
        <f t="shared" si="31"/>
        <v>0.75249448003063446</v>
      </c>
      <c r="AB169">
        <f t="shared" si="32"/>
        <v>0</v>
      </c>
    </row>
    <row r="170" spans="1:28" x14ac:dyDescent="0.25">
      <c r="A170">
        <v>1060</v>
      </c>
      <c r="B170">
        <v>1</v>
      </c>
      <c r="C170" t="s">
        <v>286</v>
      </c>
      <c r="D170" t="s">
        <v>12</v>
      </c>
      <c r="F170">
        <v>0</v>
      </c>
      <c r="G170">
        <v>0</v>
      </c>
      <c r="H170">
        <v>17770</v>
      </c>
      <c r="J170" t="str">
        <f>RIGHT(H170,SUM(LEN(H170) - LEN(SUBSTITUTE(H170, {"0","1","2","3","4","5","6","7","8","9"},""))))</f>
        <v>17770</v>
      </c>
      <c r="K170">
        <v>17770</v>
      </c>
      <c r="L170">
        <v>27.720800000000001</v>
      </c>
      <c r="N170" t="str">
        <f t="shared" si="33"/>
        <v/>
      </c>
      <c r="O170" s="10" t="str">
        <f t="shared" si="34"/>
        <v/>
      </c>
      <c r="Q170" t="s">
        <v>56</v>
      </c>
      <c r="R170">
        <f t="shared" si="26"/>
        <v>90</v>
      </c>
      <c r="S170">
        <f t="shared" si="27"/>
        <v>38</v>
      </c>
      <c r="T170">
        <f t="shared" si="28"/>
        <v>-15</v>
      </c>
      <c r="U170">
        <f t="shared" si="29"/>
        <v>6</v>
      </c>
      <c r="V170">
        <f t="shared" si="30"/>
        <v>6</v>
      </c>
      <c r="W170">
        <f t="shared" si="35"/>
        <v>-15</v>
      </c>
      <c r="X170">
        <f t="shared" si="36"/>
        <v>1</v>
      </c>
      <c r="Y170">
        <f t="shared" si="37"/>
        <v>62</v>
      </c>
      <c r="Z170">
        <f t="shared" si="38"/>
        <v>529</v>
      </c>
      <c r="AA170">
        <f t="shared" si="31"/>
        <v>0.54566658920930899</v>
      </c>
      <c r="AB170">
        <f t="shared" si="32"/>
        <v>1</v>
      </c>
    </row>
    <row r="171" spans="1:28" x14ac:dyDescent="0.25">
      <c r="A171">
        <v>1061</v>
      </c>
      <c r="B171">
        <v>3</v>
      </c>
      <c r="C171" t="s">
        <v>287</v>
      </c>
      <c r="D171" t="s">
        <v>12</v>
      </c>
      <c r="E171">
        <v>22</v>
      </c>
      <c r="F171">
        <v>0</v>
      </c>
      <c r="G171">
        <v>0</v>
      </c>
      <c r="H171">
        <v>7548</v>
      </c>
      <c r="J171" t="str">
        <f>RIGHT(H171,SUM(LEN(H171) - LEN(SUBSTITUTE(H171, {"0","1","2","3","4","5","6","7","8","9"},""))))</f>
        <v>7548</v>
      </c>
      <c r="K171">
        <v>7548</v>
      </c>
      <c r="L171">
        <v>8.9625000000000004</v>
      </c>
      <c r="N171" t="str">
        <f t="shared" si="33"/>
        <v/>
      </c>
      <c r="O171" s="10" t="str">
        <f t="shared" si="34"/>
        <v/>
      </c>
      <c r="Q171" t="s">
        <v>48</v>
      </c>
      <c r="R171">
        <f t="shared" si="26"/>
        <v>60</v>
      </c>
      <c r="S171">
        <f t="shared" si="27"/>
        <v>38</v>
      </c>
      <c r="T171">
        <f t="shared" si="28"/>
        <v>-5</v>
      </c>
      <c r="U171">
        <f t="shared" si="29"/>
        <v>6</v>
      </c>
      <c r="V171">
        <f t="shared" si="30"/>
        <v>6</v>
      </c>
      <c r="W171">
        <f t="shared" si="35"/>
        <v>-15</v>
      </c>
      <c r="X171">
        <f t="shared" si="36"/>
        <v>1</v>
      </c>
      <c r="Y171">
        <f t="shared" si="37"/>
        <v>-17</v>
      </c>
      <c r="Z171">
        <f t="shared" si="38"/>
        <v>430</v>
      </c>
      <c r="AA171">
        <f t="shared" si="31"/>
        <v>0.60792358097898791</v>
      </c>
      <c r="AB171">
        <f t="shared" si="32"/>
        <v>0</v>
      </c>
    </row>
    <row r="172" spans="1:28" x14ac:dyDescent="0.25">
      <c r="A172">
        <v>1062</v>
      </c>
      <c r="B172">
        <v>3</v>
      </c>
      <c r="C172" t="s">
        <v>288</v>
      </c>
      <c r="D172" t="s">
        <v>13</v>
      </c>
      <c r="F172">
        <v>0</v>
      </c>
      <c r="G172">
        <v>0</v>
      </c>
      <c r="H172" t="s">
        <v>289</v>
      </c>
      <c r="I172" t="s">
        <v>662</v>
      </c>
      <c r="J172" t="str">
        <f>RIGHT(H172,SUM(LEN(H172) - LEN(SUBSTITUTE(H172, {"0","1","2","3","4","5","6","7","8","9"},""))))</f>
        <v>251</v>
      </c>
      <c r="K172">
        <v>251</v>
      </c>
      <c r="L172">
        <v>7.55</v>
      </c>
      <c r="N172" t="str">
        <f t="shared" si="33"/>
        <v/>
      </c>
      <c r="O172" s="10" t="str">
        <f t="shared" si="34"/>
        <v/>
      </c>
      <c r="Q172" t="s">
        <v>48</v>
      </c>
      <c r="R172">
        <f t="shared" si="26"/>
        <v>-56</v>
      </c>
      <c r="S172">
        <f t="shared" si="27"/>
        <v>-24</v>
      </c>
      <c r="T172">
        <f t="shared" si="28"/>
        <v>-15</v>
      </c>
      <c r="U172">
        <f t="shared" si="29"/>
        <v>6</v>
      </c>
      <c r="V172">
        <f t="shared" si="30"/>
        <v>6</v>
      </c>
      <c r="W172">
        <f t="shared" si="35"/>
        <v>-15</v>
      </c>
      <c r="X172">
        <f t="shared" si="36"/>
        <v>-81</v>
      </c>
      <c r="Y172">
        <f t="shared" si="37"/>
        <v>-17</v>
      </c>
      <c r="Z172">
        <f t="shared" si="38"/>
        <v>160</v>
      </c>
      <c r="AA172">
        <f t="shared" si="31"/>
        <v>0.75679365144295019</v>
      </c>
      <c r="AB172">
        <f t="shared" si="32"/>
        <v>0</v>
      </c>
    </row>
    <row r="173" spans="1:28" x14ac:dyDescent="0.25">
      <c r="A173">
        <v>1063</v>
      </c>
      <c r="B173">
        <v>3</v>
      </c>
      <c r="C173" t="s">
        <v>290</v>
      </c>
      <c r="D173" t="s">
        <v>13</v>
      </c>
      <c r="E173">
        <v>27</v>
      </c>
      <c r="F173">
        <v>0</v>
      </c>
      <c r="G173">
        <v>0</v>
      </c>
      <c r="H173">
        <v>2670</v>
      </c>
      <c r="J173" t="str">
        <f>RIGHT(H173,SUM(LEN(H173) - LEN(SUBSTITUTE(H173, {"0","1","2","3","4","5","6","7","8","9"},""))))</f>
        <v>2670</v>
      </c>
      <c r="K173">
        <v>2670</v>
      </c>
      <c r="L173">
        <v>7.2249999999999996</v>
      </c>
      <c r="N173" t="str">
        <f t="shared" si="33"/>
        <v/>
      </c>
      <c r="O173" s="10" t="str">
        <f t="shared" si="34"/>
        <v/>
      </c>
      <c r="Q173" t="s">
        <v>56</v>
      </c>
      <c r="R173">
        <f t="shared" si="26"/>
        <v>-56</v>
      </c>
      <c r="S173">
        <f t="shared" si="27"/>
        <v>-24</v>
      </c>
      <c r="T173">
        <f t="shared" si="28"/>
        <v>3</v>
      </c>
      <c r="U173">
        <f t="shared" si="29"/>
        <v>6</v>
      </c>
      <c r="V173">
        <f t="shared" si="30"/>
        <v>6</v>
      </c>
      <c r="W173">
        <f t="shared" si="35"/>
        <v>-15</v>
      </c>
      <c r="X173">
        <f t="shared" si="36"/>
        <v>1</v>
      </c>
      <c r="Y173">
        <f t="shared" si="37"/>
        <v>-17</v>
      </c>
      <c r="Z173">
        <f t="shared" si="38"/>
        <v>260</v>
      </c>
      <c r="AA173">
        <f t="shared" si="31"/>
        <v>0.70623851031406715</v>
      </c>
      <c r="AB173">
        <f t="shared" si="32"/>
        <v>0</v>
      </c>
    </row>
    <row r="174" spans="1:28" x14ac:dyDescent="0.25">
      <c r="A174">
        <v>1064</v>
      </c>
      <c r="B174">
        <v>3</v>
      </c>
      <c r="C174" t="s">
        <v>291</v>
      </c>
      <c r="D174" t="s">
        <v>13</v>
      </c>
      <c r="E174">
        <v>23</v>
      </c>
      <c r="F174">
        <v>1</v>
      </c>
      <c r="G174">
        <v>0</v>
      </c>
      <c r="H174">
        <v>347072</v>
      </c>
      <c r="J174" t="str">
        <f>RIGHT(H174,SUM(LEN(H174) - LEN(SUBSTITUTE(H174, {"0","1","2","3","4","5","6","7","8","9"},""))))</f>
        <v>347072</v>
      </c>
      <c r="K174">
        <v>347072</v>
      </c>
      <c r="L174">
        <v>13.9</v>
      </c>
      <c r="N174" t="str">
        <f t="shared" si="33"/>
        <v/>
      </c>
      <c r="O174" s="10" t="str">
        <f t="shared" si="34"/>
        <v/>
      </c>
      <c r="Q174" t="s">
        <v>48</v>
      </c>
      <c r="R174">
        <f t="shared" si="26"/>
        <v>-56</v>
      </c>
      <c r="S174">
        <f t="shared" si="27"/>
        <v>-24</v>
      </c>
      <c r="T174">
        <f t="shared" si="28"/>
        <v>-5</v>
      </c>
      <c r="U174">
        <f t="shared" si="29"/>
        <v>21</v>
      </c>
      <c r="V174">
        <f t="shared" si="30"/>
        <v>-22</v>
      </c>
      <c r="W174">
        <f t="shared" si="35"/>
        <v>-15</v>
      </c>
      <c r="X174">
        <f t="shared" si="36"/>
        <v>1</v>
      </c>
      <c r="Y174">
        <f t="shared" si="37"/>
        <v>-59</v>
      </c>
      <c r="Z174">
        <f t="shared" si="38"/>
        <v>197</v>
      </c>
      <c r="AA174">
        <f t="shared" si="31"/>
        <v>0.73879636711461627</v>
      </c>
      <c r="AB174">
        <f t="shared" si="32"/>
        <v>0</v>
      </c>
    </row>
    <row r="175" spans="1:28" x14ac:dyDescent="0.25">
      <c r="A175">
        <v>1065</v>
      </c>
      <c r="B175">
        <v>3</v>
      </c>
      <c r="C175" t="s">
        <v>292</v>
      </c>
      <c r="D175" t="s">
        <v>13</v>
      </c>
      <c r="F175">
        <v>0</v>
      </c>
      <c r="G175">
        <v>0</v>
      </c>
      <c r="H175">
        <v>2673</v>
      </c>
      <c r="J175" t="str">
        <f>RIGHT(H175,SUM(LEN(H175) - LEN(SUBSTITUTE(H175, {"0","1","2","3","4","5","6","7","8","9"},""))))</f>
        <v>2673</v>
      </c>
      <c r="K175">
        <v>2673</v>
      </c>
      <c r="L175">
        <v>7.2291999999999996</v>
      </c>
      <c r="N175" t="str">
        <f t="shared" si="33"/>
        <v/>
      </c>
      <c r="O175" s="10" t="str">
        <f t="shared" si="34"/>
        <v/>
      </c>
      <c r="Q175" t="s">
        <v>56</v>
      </c>
      <c r="R175">
        <f t="shared" si="26"/>
        <v>-56</v>
      </c>
      <c r="S175">
        <f t="shared" si="27"/>
        <v>-24</v>
      </c>
      <c r="T175">
        <f t="shared" si="28"/>
        <v>-15</v>
      </c>
      <c r="U175">
        <f t="shared" si="29"/>
        <v>6</v>
      </c>
      <c r="V175">
        <f t="shared" si="30"/>
        <v>6</v>
      </c>
      <c r="W175">
        <f t="shared" si="35"/>
        <v>-15</v>
      </c>
      <c r="X175">
        <f t="shared" si="36"/>
        <v>1</v>
      </c>
      <c r="Y175">
        <f t="shared" si="37"/>
        <v>-17</v>
      </c>
      <c r="Z175">
        <f t="shared" si="38"/>
        <v>242</v>
      </c>
      <c r="AA175">
        <f t="shared" si="31"/>
        <v>0.71577995145445872</v>
      </c>
      <c r="AB175">
        <f t="shared" si="32"/>
        <v>0</v>
      </c>
    </row>
    <row r="176" spans="1:28" x14ac:dyDescent="0.25">
      <c r="A176">
        <v>1066</v>
      </c>
      <c r="B176">
        <v>3</v>
      </c>
      <c r="C176" t="s">
        <v>293</v>
      </c>
      <c r="D176" t="s">
        <v>13</v>
      </c>
      <c r="E176">
        <v>40</v>
      </c>
      <c r="F176">
        <v>1</v>
      </c>
      <c r="G176">
        <v>5</v>
      </c>
      <c r="H176">
        <v>347077</v>
      </c>
      <c r="J176" t="str">
        <f>RIGHT(H176,SUM(LEN(H176) - LEN(SUBSTITUTE(H176, {"0","1","2","3","4","5","6","7","8","9"},""))))</f>
        <v>347077</v>
      </c>
      <c r="K176">
        <v>347077</v>
      </c>
      <c r="L176">
        <v>31.387499999999999</v>
      </c>
      <c r="N176" t="str">
        <f t="shared" si="33"/>
        <v/>
      </c>
      <c r="O176" s="10" t="str">
        <f t="shared" si="34"/>
        <v/>
      </c>
      <c r="Q176" t="s">
        <v>48</v>
      </c>
      <c r="R176">
        <f t="shared" si="26"/>
        <v>-56</v>
      </c>
      <c r="S176">
        <f t="shared" si="27"/>
        <v>-24</v>
      </c>
      <c r="T176">
        <f t="shared" si="28"/>
        <v>3</v>
      </c>
      <c r="U176">
        <f t="shared" si="29"/>
        <v>21</v>
      </c>
      <c r="V176">
        <f t="shared" si="30"/>
        <v>-22</v>
      </c>
      <c r="W176">
        <f t="shared" si="35"/>
        <v>-15</v>
      </c>
      <c r="X176">
        <f t="shared" si="36"/>
        <v>1</v>
      </c>
      <c r="Y176">
        <f t="shared" si="37"/>
        <v>-59</v>
      </c>
      <c r="Z176">
        <f t="shared" si="38"/>
        <v>205</v>
      </c>
      <c r="AA176">
        <f t="shared" si="31"/>
        <v>0.73479382008917593</v>
      </c>
      <c r="AB176">
        <f t="shared" si="32"/>
        <v>0</v>
      </c>
    </row>
    <row r="177" spans="1:28" x14ac:dyDescent="0.25">
      <c r="A177">
        <v>1067</v>
      </c>
      <c r="B177">
        <v>2</v>
      </c>
      <c r="C177" t="s">
        <v>294</v>
      </c>
      <c r="D177" t="s">
        <v>12</v>
      </c>
      <c r="E177">
        <v>15</v>
      </c>
      <c r="F177">
        <v>0</v>
      </c>
      <c r="G177">
        <v>2</v>
      </c>
      <c r="H177">
        <v>29750</v>
      </c>
      <c r="J177" t="str">
        <f>RIGHT(H177,SUM(LEN(H177) - LEN(SUBSTITUTE(H177, {"0","1","2","3","4","5","6","7","8","9"},""))))</f>
        <v>29750</v>
      </c>
      <c r="K177">
        <v>29750</v>
      </c>
      <c r="L177">
        <v>39</v>
      </c>
      <c r="N177" t="str">
        <f t="shared" si="33"/>
        <v/>
      </c>
      <c r="O177" s="10" t="str">
        <f t="shared" si="34"/>
        <v/>
      </c>
      <c r="Q177" t="s">
        <v>48</v>
      </c>
      <c r="R177">
        <f t="shared" si="26"/>
        <v>60</v>
      </c>
      <c r="S177">
        <f t="shared" si="27"/>
        <v>38</v>
      </c>
      <c r="T177">
        <f t="shared" si="28"/>
        <v>-5</v>
      </c>
      <c r="U177">
        <f t="shared" si="29"/>
        <v>6</v>
      </c>
      <c r="V177">
        <f t="shared" si="30"/>
        <v>6</v>
      </c>
      <c r="W177">
        <f t="shared" si="35"/>
        <v>-15</v>
      </c>
      <c r="X177">
        <f t="shared" si="36"/>
        <v>1</v>
      </c>
      <c r="Y177">
        <f t="shared" si="37"/>
        <v>20</v>
      </c>
      <c r="Z177">
        <f t="shared" si="38"/>
        <v>467</v>
      </c>
      <c r="AA177">
        <f t="shared" si="31"/>
        <v>0.5849516240521031</v>
      </c>
      <c r="AB177">
        <f t="shared" si="32"/>
        <v>0</v>
      </c>
    </row>
    <row r="178" spans="1:28" x14ac:dyDescent="0.25">
      <c r="A178">
        <v>1068</v>
      </c>
      <c r="B178">
        <v>2</v>
      </c>
      <c r="C178" t="s">
        <v>295</v>
      </c>
      <c r="D178" t="s">
        <v>12</v>
      </c>
      <c r="E178">
        <v>20</v>
      </c>
      <c r="F178">
        <v>0</v>
      </c>
      <c r="G178">
        <v>0</v>
      </c>
      <c r="H178" t="s">
        <v>296</v>
      </c>
      <c r="I178" t="s">
        <v>634</v>
      </c>
      <c r="J178" t="str">
        <f>RIGHT(H178,SUM(LEN(H178) - LEN(SUBSTITUTE(H178, {"0","1","2","3","4","5","6","7","8","9"},""))))</f>
        <v>33112</v>
      </c>
      <c r="K178">
        <v>33112</v>
      </c>
      <c r="L178">
        <v>36.75</v>
      </c>
      <c r="N178" t="str">
        <f t="shared" si="33"/>
        <v/>
      </c>
      <c r="O178" s="10" t="str">
        <f t="shared" si="34"/>
        <v/>
      </c>
      <c r="Q178" t="s">
        <v>48</v>
      </c>
      <c r="R178">
        <f t="shared" si="26"/>
        <v>60</v>
      </c>
      <c r="S178">
        <f t="shared" si="27"/>
        <v>38</v>
      </c>
      <c r="T178">
        <f t="shared" si="28"/>
        <v>-5</v>
      </c>
      <c r="U178">
        <f t="shared" si="29"/>
        <v>6</v>
      </c>
      <c r="V178">
        <f t="shared" si="30"/>
        <v>6</v>
      </c>
      <c r="W178">
        <f t="shared" si="35"/>
        <v>-15</v>
      </c>
      <c r="X178">
        <f t="shared" si="36"/>
        <v>-9</v>
      </c>
      <c r="Y178">
        <f t="shared" si="37"/>
        <v>20</v>
      </c>
      <c r="Z178">
        <f t="shared" si="38"/>
        <v>457</v>
      </c>
      <c r="AA178">
        <f t="shared" si="31"/>
        <v>0.59120127877347972</v>
      </c>
      <c r="AB178">
        <f t="shared" si="32"/>
        <v>0</v>
      </c>
    </row>
    <row r="179" spans="1:28" x14ac:dyDescent="0.25">
      <c r="A179">
        <v>1069</v>
      </c>
      <c r="B179">
        <v>1</v>
      </c>
      <c r="C179" t="s">
        <v>297</v>
      </c>
      <c r="D179" t="s">
        <v>13</v>
      </c>
      <c r="E179">
        <v>54</v>
      </c>
      <c r="F179">
        <v>1</v>
      </c>
      <c r="G179">
        <v>0</v>
      </c>
      <c r="H179">
        <v>11778</v>
      </c>
      <c r="J179" t="str">
        <f>RIGHT(H179,SUM(LEN(H179) - LEN(SUBSTITUTE(H179, {"0","1","2","3","4","5","6","7","8","9"},""))))</f>
        <v>11778</v>
      </c>
      <c r="K179">
        <v>11778</v>
      </c>
      <c r="L179">
        <v>55.441699999999997</v>
      </c>
      <c r="M179" t="s">
        <v>194</v>
      </c>
      <c r="N179" t="str">
        <f t="shared" si="33"/>
        <v>C</v>
      </c>
      <c r="O179" s="10" t="str">
        <f t="shared" si="34"/>
        <v>116</v>
      </c>
      <c r="P179" s="10">
        <v>116</v>
      </c>
      <c r="Q179" t="s">
        <v>56</v>
      </c>
      <c r="R179">
        <f t="shared" si="26"/>
        <v>-56</v>
      </c>
      <c r="S179">
        <f t="shared" si="27"/>
        <v>-24</v>
      </c>
      <c r="T179">
        <f t="shared" si="28"/>
        <v>3</v>
      </c>
      <c r="U179">
        <f t="shared" si="29"/>
        <v>21</v>
      </c>
      <c r="V179">
        <f t="shared" si="30"/>
        <v>-22</v>
      </c>
      <c r="W179">
        <f t="shared" si="35"/>
        <v>37</v>
      </c>
      <c r="X179">
        <f t="shared" si="36"/>
        <v>1</v>
      </c>
      <c r="Y179">
        <f t="shared" si="37"/>
        <v>62</v>
      </c>
      <c r="Z179">
        <f t="shared" si="38"/>
        <v>378</v>
      </c>
      <c r="AA179">
        <f t="shared" si="31"/>
        <v>0.63939750351122426</v>
      </c>
      <c r="AB179">
        <f t="shared" si="32"/>
        <v>0</v>
      </c>
    </row>
    <row r="180" spans="1:28" x14ac:dyDescent="0.25">
      <c r="A180">
        <v>1070</v>
      </c>
      <c r="B180">
        <v>2</v>
      </c>
      <c r="C180" t="s">
        <v>298</v>
      </c>
      <c r="D180" t="s">
        <v>12</v>
      </c>
      <c r="E180">
        <v>36</v>
      </c>
      <c r="F180">
        <v>0</v>
      </c>
      <c r="G180">
        <v>3</v>
      </c>
      <c r="H180">
        <v>230136</v>
      </c>
      <c r="J180" t="str">
        <f>RIGHT(H180,SUM(LEN(H180) - LEN(SUBSTITUTE(H180, {"0","1","2","3","4","5","6","7","8","9"},""))))</f>
        <v>230136</v>
      </c>
      <c r="K180">
        <v>230136</v>
      </c>
      <c r="L180">
        <v>39</v>
      </c>
      <c r="M180" t="s">
        <v>299</v>
      </c>
      <c r="N180" t="str">
        <f t="shared" si="33"/>
        <v>F</v>
      </c>
      <c r="O180" s="10" t="str">
        <f t="shared" si="34"/>
        <v>4</v>
      </c>
      <c r="P180" s="10">
        <v>4</v>
      </c>
      <c r="Q180" t="s">
        <v>48</v>
      </c>
      <c r="R180">
        <f t="shared" si="26"/>
        <v>90</v>
      </c>
      <c r="S180">
        <f t="shared" si="27"/>
        <v>38</v>
      </c>
      <c r="T180">
        <f t="shared" si="28"/>
        <v>3</v>
      </c>
      <c r="U180">
        <f t="shared" si="29"/>
        <v>6</v>
      </c>
      <c r="V180">
        <f t="shared" si="30"/>
        <v>6</v>
      </c>
      <c r="W180">
        <f t="shared" si="35"/>
        <v>53</v>
      </c>
      <c r="X180">
        <f t="shared" si="36"/>
        <v>1</v>
      </c>
      <c r="Y180">
        <f t="shared" si="37"/>
        <v>20</v>
      </c>
      <c r="Z180">
        <f t="shared" si="38"/>
        <v>573</v>
      </c>
      <c r="AA180">
        <f t="shared" si="31"/>
        <v>0.51740766050191778</v>
      </c>
      <c r="AB180">
        <f t="shared" si="32"/>
        <v>1</v>
      </c>
    </row>
    <row r="181" spans="1:28" x14ac:dyDescent="0.25">
      <c r="A181">
        <v>1071</v>
      </c>
      <c r="B181">
        <v>1</v>
      </c>
      <c r="C181" t="s">
        <v>300</v>
      </c>
      <c r="D181" t="s">
        <v>12</v>
      </c>
      <c r="E181">
        <v>64</v>
      </c>
      <c r="F181">
        <v>0</v>
      </c>
      <c r="G181">
        <v>2</v>
      </c>
      <c r="H181" t="s">
        <v>301</v>
      </c>
      <c r="I181" t="s">
        <v>632</v>
      </c>
      <c r="J181" t="str">
        <f>RIGHT(H181,SUM(LEN(H181) - LEN(SUBSTITUTE(H181, {"0","1","2","3","4","5","6","7","8","9"},""))))</f>
        <v>17756</v>
      </c>
      <c r="K181">
        <v>17756</v>
      </c>
      <c r="L181">
        <v>83.158299999999997</v>
      </c>
      <c r="M181" t="s">
        <v>302</v>
      </c>
      <c r="N181" t="str">
        <f t="shared" si="33"/>
        <v>E</v>
      </c>
      <c r="O181" s="10" t="str">
        <f t="shared" si="34"/>
        <v>45</v>
      </c>
      <c r="P181" s="10">
        <v>45</v>
      </c>
      <c r="Q181" t="s">
        <v>56</v>
      </c>
      <c r="R181">
        <f t="shared" si="26"/>
        <v>90</v>
      </c>
      <c r="S181">
        <f t="shared" si="27"/>
        <v>38</v>
      </c>
      <c r="T181">
        <f t="shared" si="28"/>
        <v>3</v>
      </c>
      <c r="U181">
        <f t="shared" si="29"/>
        <v>6</v>
      </c>
      <c r="V181">
        <f t="shared" si="30"/>
        <v>6</v>
      </c>
      <c r="W181">
        <f t="shared" si="35"/>
        <v>53</v>
      </c>
      <c r="X181">
        <f t="shared" si="36"/>
        <v>51</v>
      </c>
      <c r="Y181">
        <f t="shared" si="37"/>
        <v>62</v>
      </c>
      <c r="Z181">
        <f t="shared" si="38"/>
        <v>665</v>
      </c>
      <c r="AA181">
        <f t="shared" si="31"/>
        <v>0.45817369991599904</v>
      </c>
      <c r="AB181">
        <f t="shared" si="32"/>
        <v>1</v>
      </c>
    </row>
    <row r="182" spans="1:28" x14ac:dyDescent="0.25">
      <c r="A182">
        <v>1072</v>
      </c>
      <c r="B182">
        <v>2</v>
      </c>
      <c r="C182" t="s">
        <v>303</v>
      </c>
      <c r="D182" t="s">
        <v>13</v>
      </c>
      <c r="E182">
        <v>30</v>
      </c>
      <c r="F182">
        <v>0</v>
      </c>
      <c r="G182">
        <v>0</v>
      </c>
      <c r="H182">
        <v>233478</v>
      </c>
      <c r="J182" t="str">
        <f>RIGHT(H182,SUM(LEN(H182) - LEN(SUBSTITUTE(H182, {"0","1","2","3","4","5","6","7","8","9"},""))))</f>
        <v>233478</v>
      </c>
      <c r="K182">
        <v>233478</v>
      </c>
      <c r="L182">
        <v>13</v>
      </c>
      <c r="N182" t="str">
        <f t="shared" si="33"/>
        <v/>
      </c>
      <c r="O182" s="10" t="str">
        <f t="shared" si="34"/>
        <v/>
      </c>
      <c r="Q182" t="s">
        <v>48</v>
      </c>
      <c r="R182">
        <f t="shared" si="26"/>
        <v>-56</v>
      </c>
      <c r="S182">
        <f t="shared" si="27"/>
        <v>-24</v>
      </c>
      <c r="T182">
        <f t="shared" si="28"/>
        <v>3</v>
      </c>
      <c r="U182">
        <f t="shared" si="29"/>
        <v>6</v>
      </c>
      <c r="V182">
        <f t="shared" si="30"/>
        <v>6</v>
      </c>
      <c r="W182">
        <f t="shared" si="35"/>
        <v>-15</v>
      </c>
      <c r="X182">
        <f t="shared" si="36"/>
        <v>1</v>
      </c>
      <c r="Y182">
        <f t="shared" si="37"/>
        <v>20</v>
      </c>
      <c r="Z182">
        <f t="shared" si="38"/>
        <v>297</v>
      </c>
      <c r="AA182">
        <f t="shared" si="31"/>
        <v>0.68605209175575976</v>
      </c>
      <c r="AB182">
        <f t="shared" si="32"/>
        <v>0</v>
      </c>
    </row>
    <row r="183" spans="1:28" x14ac:dyDescent="0.25">
      <c r="A183">
        <v>1073</v>
      </c>
      <c r="B183">
        <v>1</v>
      </c>
      <c r="C183" t="s">
        <v>304</v>
      </c>
      <c r="D183" t="s">
        <v>13</v>
      </c>
      <c r="E183">
        <v>37</v>
      </c>
      <c r="F183">
        <v>1</v>
      </c>
      <c r="G183">
        <v>1</v>
      </c>
      <c r="H183" t="s">
        <v>301</v>
      </c>
      <c r="I183" t="s">
        <v>632</v>
      </c>
      <c r="J183" t="str">
        <f>RIGHT(H183,SUM(LEN(H183) - LEN(SUBSTITUTE(H183, {"0","1","2","3","4","5","6","7","8","9"},""))))</f>
        <v>17756</v>
      </c>
      <c r="K183">
        <v>17756</v>
      </c>
      <c r="L183">
        <v>83.158299999999997</v>
      </c>
      <c r="M183" t="s">
        <v>305</v>
      </c>
      <c r="N183" t="str">
        <f t="shared" si="33"/>
        <v>E</v>
      </c>
      <c r="O183" s="10" t="str">
        <f t="shared" si="34"/>
        <v>52</v>
      </c>
      <c r="P183" s="10">
        <v>52</v>
      </c>
      <c r="Q183" t="s">
        <v>56</v>
      </c>
      <c r="R183">
        <f t="shared" si="26"/>
        <v>-56</v>
      </c>
      <c r="S183">
        <f t="shared" si="27"/>
        <v>-24</v>
      </c>
      <c r="T183">
        <f t="shared" si="28"/>
        <v>3</v>
      </c>
      <c r="U183">
        <f t="shared" si="29"/>
        <v>21</v>
      </c>
      <c r="V183">
        <f t="shared" si="30"/>
        <v>-22</v>
      </c>
      <c r="W183">
        <f t="shared" si="35"/>
        <v>53</v>
      </c>
      <c r="X183">
        <f t="shared" si="36"/>
        <v>51</v>
      </c>
      <c r="Y183">
        <f t="shared" si="37"/>
        <v>62</v>
      </c>
      <c r="Z183">
        <f t="shared" si="38"/>
        <v>444</v>
      </c>
      <c r="AA183">
        <f t="shared" si="31"/>
        <v>0.59928168975780938</v>
      </c>
      <c r="AB183">
        <f t="shared" si="32"/>
        <v>0</v>
      </c>
    </row>
    <row r="184" spans="1:28" x14ac:dyDescent="0.25">
      <c r="A184">
        <v>1074</v>
      </c>
      <c r="B184">
        <v>1</v>
      </c>
      <c r="C184" t="s">
        <v>306</v>
      </c>
      <c r="D184" t="s">
        <v>12</v>
      </c>
      <c r="E184">
        <v>18</v>
      </c>
      <c r="F184">
        <v>1</v>
      </c>
      <c r="G184">
        <v>0</v>
      </c>
      <c r="H184">
        <v>113773</v>
      </c>
      <c r="J184" t="str">
        <f>RIGHT(H184,SUM(LEN(H184) - LEN(SUBSTITUTE(H184, {"0","1","2","3","4","5","6","7","8","9"},""))))</f>
        <v>113773</v>
      </c>
      <c r="K184">
        <v>113773</v>
      </c>
      <c r="L184">
        <v>53.1</v>
      </c>
      <c r="M184" t="s">
        <v>307</v>
      </c>
      <c r="N184" t="str">
        <f t="shared" si="33"/>
        <v>D</v>
      </c>
      <c r="O184" s="10" t="str">
        <f t="shared" si="34"/>
        <v>30</v>
      </c>
      <c r="P184" s="10">
        <v>30</v>
      </c>
      <c r="Q184" t="s">
        <v>48</v>
      </c>
      <c r="R184">
        <f t="shared" si="26"/>
        <v>90</v>
      </c>
      <c r="S184">
        <f t="shared" si="27"/>
        <v>38</v>
      </c>
      <c r="T184">
        <f t="shared" si="28"/>
        <v>-5</v>
      </c>
      <c r="U184">
        <f t="shared" si="29"/>
        <v>21</v>
      </c>
      <c r="V184">
        <f t="shared" si="30"/>
        <v>-22</v>
      </c>
      <c r="W184">
        <f t="shared" si="35"/>
        <v>53</v>
      </c>
      <c r="X184">
        <f t="shared" si="36"/>
        <v>1</v>
      </c>
      <c r="Y184">
        <f t="shared" si="37"/>
        <v>20</v>
      </c>
      <c r="Z184">
        <f t="shared" si="38"/>
        <v>552</v>
      </c>
      <c r="AA184">
        <f t="shared" si="31"/>
        <v>0.53091995963643868</v>
      </c>
      <c r="AB184">
        <f t="shared" si="32"/>
        <v>1</v>
      </c>
    </row>
    <row r="185" spans="1:28" x14ac:dyDescent="0.25">
      <c r="A185">
        <v>1075</v>
      </c>
      <c r="B185">
        <v>3</v>
      </c>
      <c r="C185" t="s">
        <v>308</v>
      </c>
      <c r="D185" t="s">
        <v>13</v>
      </c>
      <c r="F185">
        <v>0</v>
      </c>
      <c r="G185">
        <v>0</v>
      </c>
      <c r="H185">
        <v>7935</v>
      </c>
      <c r="J185" t="str">
        <f>RIGHT(H185,SUM(LEN(H185) - LEN(SUBSTITUTE(H185, {"0","1","2","3","4","5","6","7","8","9"},""))))</f>
        <v>7935</v>
      </c>
      <c r="K185">
        <v>7935</v>
      </c>
      <c r="L185">
        <v>7.75</v>
      </c>
      <c r="N185" t="str">
        <f t="shared" si="33"/>
        <v/>
      </c>
      <c r="O185" s="10" t="str">
        <f t="shared" si="34"/>
        <v/>
      </c>
      <c r="Q185" t="s">
        <v>46</v>
      </c>
      <c r="R185">
        <f t="shared" si="26"/>
        <v>-56</v>
      </c>
      <c r="S185">
        <f t="shared" si="27"/>
        <v>-24</v>
      </c>
      <c r="T185">
        <f t="shared" si="28"/>
        <v>-15</v>
      </c>
      <c r="U185">
        <f t="shared" si="29"/>
        <v>6</v>
      </c>
      <c r="V185">
        <f t="shared" si="30"/>
        <v>6</v>
      </c>
      <c r="W185">
        <f t="shared" si="35"/>
        <v>-15</v>
      </c>
      <c r="X185">
        <f t="shared" si="36"/>
        <v>1</v>
      </c>
      <c r="Y185">
        <f t="shared" si="37"/>
        <v>-17</v>
      </c>
      <c r="Z185">
        <f t="shared" si="38"/>
        <v>242</v>
      </c>
      <c r="AA185">
        <f t="shared" si="31"/>
        <v>0.71577995145445872</v>
      </c>
      <c r="AB185">
        <f t="shared" si="32"/>
        <v>0</v>
      </c>
    </row>
    <row r="186" spans="1:28" x14ac:dyDescent="0.25">
      <c r="A186">
        <v>1076</v>
      </c>
      <c r="B186">
        <v>1</v>
      </c>
      <c r="C186" t="s">
        <v>309</v>
      </c>
      <c r="D186" t="s">
        <v>12</v>
      </c>
      <c r="E186">
        <v>27</v>
      </c>
      <c r="F186">
        <v>1</v>
      </c>
      <c r="G186">
        <v>1</v>
      </c>
      <c r="H186" t="s">
        <v>310</v>
      </c>
      <c r="I186" t="s">
        <v>632</v>
      </c>
      <c r="J186" t="str">
        <f>RIGHT(H186,SUM(LEN(H186) - LEN(SUBSTITUTE(H186, {"0","1","2","3","4","5","6","7","8","9"},""))))</f>
        <v>17558</v>
      </c>
      <c r="K186">
        <v>17558</v>
      </c>
      <c r="L186">
        <v>247.52080000000001</v>
      </c>
      <c r="M186" t="s">
        <v>640</v>
      </c>
      <c r="N186" t="str">
        <f t="shared" si="33"/>
        <v>B</v>
      </c>
      <c r="O186" s="10" t="str">
        <f t="shared" si="34"/>
        <v>58</v>
      </c>
      <c r="P186" s="10">
        <v>58</v>
      </c>
      <c r="Q186" t="s">
        <v>56</v>
      </c>
      <c r="R186">
        <f t="shared" si="26"/>
        <v>90</v>
      </c>
      <c r="S186">
        <f t="shared" si="27"/>
        <v>38</v>
      </c>
      <c r="T186">
        <f t="shared" si="28"/>
        <v>3</v>
      </c>
      <c r="U186">
        <f t="shared" si="29"/>
        <v>21</v>
      </c>
      <c r="V186">
        <f t="shared" si="30"/>
        <v>-22</v>
      </c>
      <c r="W186">
        <f t="shared" si="35"/>
        <v>53</v>
      </c>
      <c r="X186">
        <f t="shared" si="36"/>
        <v>51</v>
      </c>
      <c r="Y186">
        <f t="shared" si="37"/>
        <v>62</v>
      </c>
      <c r="Z186">
        <f t="shared" si="38"/>
        <v>652</v>
      </c>
      <c r="AA186">
        <f t="shared" si="31"/>
        <v>0.46651079378705163</v>
      </c>
      <c r="AB186">
        <f t="shared" si="32"/>
        <v>1</v>
      </c>
    </row>
    <row r="187" spans="1:28" x14ac:dyDescent="0.25">
      <c r="A187">
        <v>1077</v>
      </c>
      <c r="B187">
        <v>2</v>
      </c>
      <c r="C187" t="s">
        <v>311</v>
      </c>
      <c r="D187" t="s">
        <v>13</v>
      </c>
      <c r="E187">
        <v>40</v>
      </c>
      <c r="F187">
        <v>0</v>
      </c>
      <c r="G187">
        <v>0</v>
      </c>
      <c r="H187">
        <v>239059</v>
      </c>
      <c r="J187" t="str">
        <f>RIGHT(H187,SUM(LEN(H187) - LEN(SUBSTITUTE(H187, {"0","1","2","3","4","5","6","7","8","9"},""))))</f>
        <v>239059</v>
      </c>
      <c r="K187">
        <v>239059</v>
      </c>
      <c r="L187">
        <v>16</v>
      </c>
      <c r="N187" t="str">
        <f t="shared" si="33"/>
        <v/>
      </c>
      <c r="O187" s="10" t="str">
        <f t="shared" si="34"/>
        <v/>
      </c>
      <c r="Q187" t="s">
        <v>48</v>
      </c>
      <c r="R187">
        <f t="shared" si="26"/>
        <v>-56</v>
      </c>
      <c r="S187">
        <f t="shared" si="27"/>
        <v>-24</v>
      </c>
      <c r="T187">
        <f t="shared" si="28"/>
        <v>3</v>
      </c>
      <c r="U187">
        <f t="shared" si="29"/>
        <v>6</v>
      </c>
      <c r="V187">
        <f t="shared" si="30"/>
        <v>6</v>
      </c>
      <c r="W187">
        <f t="shared" si="35"/>
        <v>-15</v>
      </c>
      <c r="X187">
        <f t="shared" si="36"/>
        <v>1</v>
      </c>
      <c r="Y187">
        <f t="shared" si="37"/>
        <v>20</v>
      </c>
      <c r="Z187">
        <f t="shared" si="38"/>
        <v>297</v>
      </c>
      <c r="AA187">
        <f t="shared" si="31"/>
        <v>0.68605209175575976</v>
      </c>
      <c r="AB187">
        <f t="shared" si="32"/>
        <v>0</v>
      </c>
    </row>
    <row r="188" spans="1:28" x14ac:dyDescent="0.25">
      <c r="A188">
        <v>1078</v>
      </c>
      <c r="B188">
        <v>2</v>
      </c>
      <c r="C188" t="s">
        <v>312</v>
      </c>
      <c r="D188" t="s">
        <v>12</v>
      </c>
      <c r="E188">
        <v>21</v>
      </c>
      <c r="F188">
        <v>0</v>
      </c>
      <c r="G188">
        <v>1</v>
      </c>
      <c r="H188" t="s">
        <v>313</v>
      </c>
      <c r="I188" t="s">
        <v>662</v>
      </c>
      <c r="J188" t="str">
        <f>RIGHT(H188,SUM(LEN(H188) - LEN(SUBSTITUTE(H188, {"0","1","2","3","4","5","6","7","8","9"},""))))</f>
        <v>2</v>
      </c>
      <c r="K188">
        <v>2</v>
      </c>
      <c r="L188">
        <v>21</v>
      </c>
      <c r="N188" t="str">
        <f t="shared" si="33"/>
        <v/>
      </c>
      <c r="O188" s="10" t="str">
        <f t="shared" si="34"/>
        <v/>
      </c>
      <c r="Q188" t="s">
        <v>48</v>
      </c>
      <c r="R188">
        <f t="shared" si="26"/>
        <v>60</v>
      </c>
      <c r="S188">
        <f t="shared" si="27"/>
        <v>38</v>
      </c>
      <c r="T188">
        <f t="shared" si="28"/>
        <v>-5</v>
      </c>
      <c r="U188">
        <f t="shared" si="29"/>
        <v>6</v>
      </c>
      <c r="V188">
        <f t="shared" si="30"/>
        <v>6</v>
      </c>
      <c r="W188">
        <f t="shared" si="35"/>
        <v>-15</v>
      </c>
      <c r="X188">
        <f t="shared" si="36"/>
        <v>-81</v>
      </c>
      <c r="Y188">
        <f t="shared" si="37"/>
        <v>-17</v>
      </c>
      <c r="Z188">
        <f t="shared" si="38"/>
        <v>348</v>
      </c>
      <c r="AA188">
        <f t="shared" si="31"/>
        <v>0.65704398466792402</v>
      </c>
      <c r="AB188">
        <f t="shared" si="32"/>
        <v>0</v>
      </c>
    </row>
    <row r="189" spans="1:28" x14ac:dyDescent="0.25">
      <c r="A189">
        <v>1079</v>
      </c>
      <c r="B189">
        <v>3</v>
      </c>
      <c r="C189" t="s">
        <v>314</v>
      </c>
      <c r="D189" t="s">
        <v>13</v>
      </c>
      <c r="E189">
        <v>17</v>
      </c>
      <c r="F189">
        <v>2</v>
      </c>
      <c r="G189">
        <v>0</v>
      </c>
      <c r="H189" t="s">
        <v>315</v>
      </c>
      <c r="I189" t="s">
        <v>648</v>
      </c>
      <c r="J189" t="str">
        <f>RIGHT(H189,SUM(LEN(H189) - LEN(SUBSTITUTE(H189, {"0","1","2","3","4","5","6","7","8","9"},""))))</f>
        <v xml:space="preserve"> 48873</v>
      </c>
      <c r="K189">
        <v>48873</v>
      </c>
      <c r="L189">
        <v>8.0500000000000007</v>
      </c>
      <c r="N189" t="str">
        <f t="shared" si="33"/>
        <v/>
      </c>
      <c r="O189" s="10" t="str">
        <f t="shared" si="34"/>
        <v/>
      </c>
      <c r="Q189" t="s">
        <v>48</v>
      </c>
      <c r="R189">
        <f t="shared" si="26"/>
        <v>-56</v>
      </c>
      <c r="S189">
        <f t="shared" si="27"/>
        <v>-24</v>
      </c>
      <c r="T189">
        <f t="shared" si="28"/>
        <v>-5</v>
      </c>
      <c r="U189">
        <f t="shared" si="29"/>
        <v>21</v>
      </c>
      <c r="V189">
        <f t="shared" si="30"/>
        <v>-10</v>
      </c>
      <c r="W189">
        <f t="shared" si="35"/>
        <v>-15</v>
      </c>
      <c r="X189">
        <f t="shared" si="36"/>
        <v>-81</v>
      </c>
      <c r="Y189">
        <f t="shared" si="37"/>
        <v>20</v>
      </c>
      <c r="Z189">
        <f t="shared" si="38"/>
        <v>206</v>
      </c>
      <c r="AA189">
        <f t="shared" si="31"/>
        <v>0.73429075492031892</v>
      </c>
      <c r="AB189">
        <f t="shared" si="32"/>
        <v>0</v>
      </c>
    </row>
    <row r="190" spans="1:28" x14ac:dyDescent="0.25">
      <c r="A190">
        <v>1080</v>
      </c>
      <c r="B190">
        <v>3</v>
      </c>
      <c r="C190" t="s">
        <v>316</v>
      </c>
      <c r="D190" t="s">
        <v>12</v>
      </c>
      <c r="F190">
        <v>8</v>
      </c>
      <c r="G190">
        <v>2</v>
      </c>
      <c r="H190" t="s">
        <v>317</v>
      </c>
      <c r="I190" t="s">
        <v>634</v>
      </c>
      <c r="J190" t="str">
        <f>RIGHT(H190,SUM(LEN(H190) - LEN(SUBSTITUTE(H190, {"0","1","2","3","4","5","6","7","8","9"},""))))</f>
        <v>2343</v>
      </c>
      <c r="K190">
        <v>2343</v>
      </c>
      <c r="L190">
        <v>69.55</v>
      </c>
      <c r="N190" t="str">
        <f t="shared" si="33"/>
        <v/>
      </c>
      <c r="O190" s="10" t="str">
        <f t="shared" si="34"/>
        <v/>
      </c>
      <c r="Q190" t="s">
        <v>48</v>
      </c>
      <c r="R190">
        <f t="shared" si="26"/>
        <v>60</v>
      </c>
      <c r="S190">
        <f t="shared" si="27"/>
        <v>38</v>
      </c>
      <c r="T190">
        <f t="shared" si="28"/>
        <v>-15</v>
      </c>
      <c r="U190">
        <f t="shared" si="29"/>
        <v>-45</v>
      </c>
      <c r="V190">
        <f t="shared" si="30"/>
        <v>-10</v>
      </c>
      <c r="W190">
        <f t="shared" si="35"/>
        <v>-15</v>
      </c>
      <c r="X190">
        <f t="shared" si="36"/>
        <v>-9</v>
      </c>
      <c r="Y190">
        <f t="shared" si="37"/>
        <v>-17</v>
      </c>
      <c r="Z190">
        <f t="shared" si="38"/>
        <v>343</v>
      </c>
      <c r="AA190">
        <f t="shared" si="31"/>
        <v>0.65994486719767786</v>
      </c>
      <c r="AB190">
        <f t="shared" si="32"/>
        <v>0</v>
      </c>
    </row>
    <row r="191" spans="1:28" x14ac:dyDescent="0.25">
      <c r="A191">
        <v>1081</v>
      </c>
      <c r="B191">
        <v>2</v>
      </c>
      <c r="C191" t="s">
        <v>318</v>
      </c>
      <c r="D191" t="s">
        <v>13</v>
      </c>
      <c r="E191">
        <v>40</v>
      </c>
      <c r="F191">
        <v>0</v>
      </c>
      <c r="G191">
        <v>0</v>
      </c>
      <c r="H191">
        <v>28221</v>
      </c>
      <c r="J191" t="str">
        <f>RIGHT(H191,SUM(LEN(H191) - LEN(SUBSTITUTE(H191, {"0","1","2","3","4","5","6","7","8","9"},""))))</f>
        <v>28221</v>
      </c>
      <c r="K191">
        <v>28221</v>
      </c>
      <c r="L191">
        <v>13</v>
      </c>
      <c r="N191" t="str">
        <f t="shared" si="33"/>
        <v/>
      </c>
      <c r="O191" s="10" t="str">
        <f t="shared" si="34"/>
        <v/>
      </c>
      <c r="Q191" t="s">
        <v>48</v>
      </c>
      <c r="R191">
        <f t="shared" si="26"/>
        <v>-56</v>
      </c>
      <c r="S191">
        <f t="shared" si="27"/>
        <v>-24</v>
      </c>
      <c r="T191">
        <f t="shared" si="28"/>
        <v>3</v>
      </c>
      <c r="U191">
        <f t="shared" si="29"/>
        <v>6</v>
      </c>
      <c r="V191">
        <f t="shared" si="30"/>
        <v>6</v>
      </c>
      <c r="W191">
        <f t="shared" si="35"/>
        <v>-15</v>
      </c>
      <c r="X191">
        <f t="shared" si="36"/>
        <v>1</v>
      </c>
      <c r="Y191">
        <f t="shared" si="37"/>
        <v>20</v>
      </c>
      <c r="Z191">
        <f t="shared" si="38"/>
        <v>297</v>
      </c>
      <c r="AA191">
        <f t="shared" si="31"/>
        <v>0.68605209175575976</v>
      </c>
      <c r="AB191">
        <f t="shared" si="32"/>
        <v>0</v>
      </c>
    </row>
    <row r="192" spans="1:28" x14ac:dyDescent="0.25">
      <c r="A192">
        <v>1082</v>
      </c>
      <c r="B192">
        <v>2</v>
      </c>
      <c r="C192" t="s">
        <v>319</v>
      </c>
      <c r="D192" t="s">
        <v>13</v>
      </c>
      <c r="E192">
        <v>34</v>
      </c>
      <c r="F192">
        <v>1</v>
      </c>
      <c r="G192">
        <v>0</v>
      </c>
      <c r="H192">
        <v>226875</v>
      </c>
      <c r="J192" t="str">
        <f>RIGHT(H192,SUM(LEN(H192) - LEN(SUBSTITUTE(H192, {"0","1","2","3","4","5","6","7","8","9"},""))))</f>
        <v>226875</v>
      </c>
      <c r="K192">
        <v>226875</v>
      </c>
      <c r="L192">
        <v>26</v>
      </c>
      <c r="N192" t="str">
        <f t="shared" si="33"/>
        <v/>
      </c>
      <c r="O192" s="10" t="str">
        <f t="shared" si="34"/>
        <v/>
      </c>
      <c r="Q192" t="s">
        <v>48</v>
      </c>
      <c r="R192">
        <f t="shared" si="26"/>
        <v>-56</v>
      </c>
      <c r="S192">
        <f t="shared" si="27"/>
        <v>-24</v>
      </c>
      <c r="T192">
        <f t="shared" si="28"/>
        <v>3</v>
      </c>
      <c r="U192">
        <f t="shared" si="29"/>
        <v>21</v>
      </c>
      <c r="V192">
        <f t="shared" si="30"/>
        <v>-22</v>
      </c>
      <c r="W192">
        <f t="shared" si="35"/>
        <v>-15</v>
      </c>
      <c r="X192">
        <f t="shared" si="36"/>
        <v>1</v>
      </c>
      <c r="Y192">
        <f t="shared" si="37"/>
        <v>20</v>
      </c>
      <c r="Z192">
        <f t="shared" si="38"/>
        <v>284</v>
      </c>
      <c r="AA192">
        <f t="shared" si="31"/>
        <v>0.69323050025865363</v>
      </c>
      <c r="AB192">
        <f t="shared" si="32"/>
        <v>0</v>
      </c>
    </row>
    <row r="193" spans="1:28" x14ac:dyDescent="0.25">
      <c r="A193">
        <v>1083</v>
      </c>
      <c r="B193">
        <v>1</v>
      </c>
      <c r="C193" t="s">
        <v>320</v>
      </c>
      <c r="D193" t="s">
        <v>13</v>
      </c>
      <c r="F193">
        <v>0</v>
      </c>
      <c r="G193">
        <v>0</v>
      </c>
      <c r="H193">
        <v>111163</v>
      </c>
      <c r="J193" t="str">
        <f>RIGHT(H193,SUM(LEN(H193) - LEN(SUBSTITUTE(H193, {"0","1","2","3","4","5","6","7","8","9"},""))))</f>
        <v>111163</v>
      </c>
      <c r="K193">
        <v>111163</v>
      </c>
      <c r="L193">
        <v>26</v>
      </c>
      <c r="N193" t="str">
        <f t="shared" si="33"/>
        <v/>
      </c>
      <c r="O193" s="10" t="str">
        <f t="shared" si="34"/>
        <v/>
      </c>
      <c r="Q193" t="s">
        <v>48</v>
      </c>
      <c r="R193">
        <f t="shared" si="26"/>
        <v>-56</v>
      </c>
      <c r="S193">
        <f t="shared" si="27"/>
        <v>-24</v>
      </c>
      <c r="T193">
        <f t="shared" si="28"/>
        <v>-15</v>
      </c>
      <c r="U193">
        <f t="shared" si="29"/>
        <v>6</v>
      </c>
      <c r="V193">
        <f t="shared" si="30"/>
        <v>6</v>
      </c>
      <c r="W193">
        <f t="shared" si="35"/>
        <v>-15</v>
      </c>
      <c r="X193">
        <f t="shared" si="36"/>
        <v>1</v>
      </c>
      <c r="Y193">
        <f t="shared" si="37"/>
        <v>20</v>
      </c>
      <c r="Z193">
        <f t="shared" si="38"/>
        <v>279</v>
      </c>
      <c r="AA193">
        <f t="shared" si="31"/>
        <v>0.69596693343177396</v>
      </c>
      <c r="AB193">
        <f t="shared" si="32"/>
        <v>0</v>
      </c>
    </row>
    <row r="194" spans="1:28" x14ac:dyDescent="0.25">
      <c r="A194">
        <v>1084</v>
      </c>
      <c r="B194">
        <v>3</v>
      </c>
      <c r="C194" t="s">
        <v>321</v>
      </c>
      <c r="D194" t="s">
        <v>13</v>
      </c>
      <c r="E194">
        <v>11.5</v>
      </c>
      <c r="F194">
        <v>1</v>
      </c>
      <c r="G194">
        <v>1</v>
      </c>
      <c r="H194" t="s">
        <v>322</v>
      </c>
      <c r="I194" t="s">
        <v>648</v>
      </c>
      <c r="J194" t="str">
        <f>RIGHT(H194,SUM(LEN(H194) - LEN(SUBSTITUTE(H194, {"0","1","2","3","4","5","6","7","8","9"},""))))</f>
        <v xml:space="preserve"> 851</v>
      </c>
      <c r="K194">
        <v>851</v>
      </c>
      <c r="L194">
        <v>14.5</v>
      </c>
      <c r="N194" t="str">
        <f t="shared" si="33"/>
        <v/>
      </c>
      <c r="O194" s="10" t="str">
        <f t="shared" si="34"/>
        <v/>
      </c>
      <c r="Q194" t="s">
        <v>48</v>
      </c>
      <c r="R194">
        <f t="shared" ref="R194:R257" si="39">IF(ISNUMBER(SEARCH("Mrs", C194)),90,IF(ISNUMBER(SEARCH("Miss", C194)),60,IF(ISNUMBER(SEARCH("Master", C194)),60,IF(ISNUMBER(SEARCH("Mrs", C194)),-56,-56))))</f>
        <v>60</v>
      </c>
      <c r="S194">
        <f t="shared" ref="S194:S257" si="40">IF(D194="male", -24, 38)</f>
        <v>-24</v>
      </c>
      <c r="T194">
        <f t="shared" ref="T194:T257" si="41">IF(E194="",-15,IF(E194&lt;8,46,IF(E194&lt;24,-5,3)))</f>
        <v>-5</v>
      </c>
      <c r="U194">
        <f t="shared" ref="U194:U257" si="42">IF(F194&lt;1, 6, IF(F194&lt;3,21,-45))</f>
        <v>21</v>
      </c>
      <c r="V194">
        <f t="shared" ref="V194:V257" si="43">IF(F194&lt;1, 6, IF(F194&lt;2,-22,-10))</f>
        <v>-22</v>
      </c>
      <c r="W194">
        <f t="shared" si="35"/>
        <v>-15</v>
      </c>
      <c r="X194">
        <f t="shared" si="36"/>
        <v>-81</v>
      </c>
      <c r="Y194">
        <f t="shared" si="37"/>
        <v>-17</v>
      </c>
      <c r="Z194">
        <f t="shared" si="38"/>
        <v>273</v>
      </c>
      <c r="AA194">
        <f t="shared" ref="AA194:AA257" si="44" xml:space="preserve"> 1/(1+EXP(-(600-Z194)/387.6036))</f>
        <v>0.69923242663023533</v>
      </c>
      <c r="AB194">
        <f t="shared" ref="AB194:AB257" si="45">IF(AA194&gt;0.58,0,1)</f>
        <v>0</v>
      </c>
    </row>
    <row r="195" spans="1:28" x14ac:dyDescent="0.25">
      <c r="A195">
        <v>1085</v>
      </c>
      <c r="B195">
        <v>2</v>
      </c>
      <c r="C195" t="s">
        <v>323</v>
      </c>
      <c r="D195" t="s">
        <v>13</v>
      </c>
      <c r="E195">
        <v>61</v>
      </c>
      <c r="F195">
        <v>0</v>
      </c>
      <c r="G195">
        <v>0</v>
      </c>
      <c r="H195">
        <v>235509</v>
      </c>
      <c r="J195" t="str">
        <f>RIGHT(H195,SUM(LEN(H195) - LEN(SUBSTITUTE(H195, {"0","1","2","3","4","5","6","7","8","9"},""))))</f>
        <v>235509</v>
      </c>
      <c r="K195">
        <v>235509</v>
      </c>
      <c r="L195">
        <v>12.35</v>
      </c>
      <c r="N195" t="str">
        <f t="shared" ref="N195:N258" si="46">LEFT(M195,1)</f>
        <v/>
      </c>
      <c r="O195" s="10" t="str">
        <f t="shared" ref="O195:O258" si="47">IF(LEFT(M195,4)="",MID(M195,2,3), MID(M195,2,4))</f>
        <v/>
      </c>
      <c r="Q195" t="s">
        <v>46</v>
      </c>
      <c r="R195">
        <f t="shared" si="39"/>
        <v>-56</v>
      </c>
      <c r="S195">
        <f t="shared" si="40"/>
        <v>-24</v>
      </c>
      <c r="T195">
        <f t="shared" si="41"/>
        <v>3</v>
      </c>
      <c r="U195">
        <f t="shared" si="42"/>
        <v>6</v>
      </c>
      <c r="V195">
        <f t="shared" si="43"/>
        <v>6</v>
      </c>
      <c r="W195">
        <f t="shared" ref="W195:W258" si="48">IF(P195="",-15, IF(P195 &lt; 60, 53, 37))</f>
        <v>-15</v>
      </c>
      <c r="X195">
        <f t="shared" ref="X195:X258" si="49">IF(OR(I195="SC",I195="SWPP",I195="FCC",I195="SCAH",I195="PP",I195="PC"),51,IF(OR(I195="PPP",I195="SCPARIS",I195="STONO",I195="C",I195=""),1,IF(OR(I195="CA",I195="WEP",I195="LINE"),-9,-81)))</f>
        <v>1</v>
      </c>
      <c r="Y195">
        <f t="shared" ref="Y195:Y258" si="50">IF(K195="",-17, IF(K195&lt;10000,-17, IF(K195&lt;20000,62, IF(K195&lt;270000,20, IF(K195&lt;360000,-59, -26)))))</f>
        <v>20</v>
      </c>
      <c r="Z195">
        <f t="shared" ref="Z195:Z258" si="51">356+SUM(R195:Y195)</f>
        <v>297</v>
      </c>
      <c r="AA195">
        <f t="shared" si="44"/>
        <v>0.68605209175575976</v>
      </c>
      <c r="AB195">
        <f t="shared" si="45"/>
        <v>0</v>
      </c>
    </row>
    <row r="196" spans="1:28" x14ac:dyDescent="0.25">
      <c r="A196">
        <v>1086</v>
      </c>
      <c r="B196">
        <v>2</v>
      </c>
      <c r="C196" t="s">
        <v>324</v>
      </c>
      <c r="D196" t="s">
        <v>13</v>
      </c>
      <c r="E196">
        <v>8</v>
      </c>
      <c r="F196">
        <v>0</v>
      </c>
      <c r="G196">
        <v>2</v>
      </c>
      <c r="H196">
        <v>28220</v>
      </c>
      <c r="J196" t="str">
        <f>RIGHT(H196,SUM(LEN(H196) - LEN(SUBSTITUTE(H196, {"0","1","2","3","4","5","6","7","8","9"},""))))</f>
        <v>28220</v>
      </c>
      <c r="K196">
        <v>28220</v>
      </c>
      <c r="L196">
        <v>32.5</v>
      </c>
      <c r="N196" t="str">
        <f t="shared" si="46"/>
        <v/>
      </c>
      <c r="O196" s="10" t="str">
        <f t="shared" si="47"/>
        <v/>
      </c>
      <c r="Q196" t="s">
        <v>48</v>
      </c>
      <c r="R196">
        <f t="shared" si="39"/>
        <v>60</v>
      </c>
      <c r="S196">
        <f t="shared" si="40"/>
        <v>-24</v>
      </c>
      <c r="T196">
        <f t="shared" si="41"/>
        <v>-5</v>
      </c>
      <c r="U196">
        <f t="shared" si="42"/>
        <v>6</v>
      </c>
      <c r="V196">
        <f t="shared" si="43"/>
        <v>6</v>
      </c>
      <c r="W196">
        <f t="shared" si="48"/>
        <v>-15</v>
      </c>
      <c r="X196">
        <f t="shared" si="49"/>
        <v>1</v>
      </c>
      <c r="Y196">
        <f t="shared" si="50"/>
        <v>20</v>
      </c>
      <c r="Z196">
        <f t="shared" si="51"/>
        <v>405</v>
      </c>
      <c r="AA196">
        <f t="shared" si="44"/>
        <v>0.62318552329368115</v>
      </c>
      <c r="AB196">
        <f t="shared" si="45"/>
        <v>0</v>
      </c>
    </row>
    <row r="197" spans="1:28" x14ac:dyDescent="0.25">
      <c r="A197">
        <v>1087</v>
      </c>
      <c r="B197">
        <v>3</v>
      </c>
      <c r="C197" t="s">
        <v>325</v>
      </c>
      <c r="D197" t="s">
        <v>13</v>
      </c>
      <c r="E197">
        <v>33</v>
      </c>
      <c r="F197">
        <v>0</v>
      </c>
      <c r="G197">
        <v>0</v>
      </c>
      <c r="H197">
        <v>347465</v>
      </c>
      <c r="J197" t="str">
        <f>RIGHT(H197,SUM(LEN(H197) - LEN(SUBSTITUTE(H197, {"0","1","2","3","4","5","6","7","8","9"},""))))</f>
        <v>347465</v>
      </c>
      <c r="K197">
        <v>347465</v>
      </c>
      <c r="L197">
        <v>7.8541999999999996</v>
      </c>
      <c r="N197" t="str">
        <f t="shared" si="46"/>
        <v/>
      </c>
      <c r="O197" s="10" t="str">
        <f t="shared" si="47"/>
        <v/>
      </c>
      <c r="Q197" t="s">
        <v>48</v>
      </c>
      <c r="R197">
        <f t="shared" si="39"/>
        <v>-56</v>
      </c>
      <c r="S197">
        <f t="shared" si="40"/>
        <v>-24</v>
      </c>
      <c r="T197">
        <f t="shared" si="41"/>
        <v>3</v>
      </c>
      <c r="U197">
        <f t="shared" si="42"/>
        <v>6</v>
      </c>
      <c r="V197">
        <f t="shared" si="43"/>
        <v>6</v>
      </c>
      <c r="W197">
        <f t="shared" si="48"/>
        <v>-15</v>
      </c>
      <c r="X197">
        <f t="shared" si="49"/>
        <v>1</v>
      </c>
      <c r="Y197">
        <f t="shared" si="50"/>
        <v>-59</v>
      </c>
      <c r="Z197">
        <f t="shared" si="51"/>
        <v>218</v>
      </c>
      <c r="AA197">
        <f t="shared" si="44"/>
        <v>0.72820667553691076</v>
      </c>
      <c r="AB197">
        <f t="shared" si="45"/>
        <v>0</v>
      </c>
    </row>
    <row r="198" spans="1:28" x14ac:dyDescent="0.25">
      <c r="A198">
        <v>1088</v>
      </c>
      <c r="B198">
        <v>1</v>
      </c>
      <c r="C198" t="s">
        <v>326</v>
      </c>
      <c r="D198" t="s">
        <v>13</v>
      </c>
      <c r="E198">
        <v>6</v>
      </c>
      <c r="F198">
        <v>0</v>
      </c>
      <c r="G198">
        <v>2</v>
      </c>
      <c r="H198">
        <v>16966</v>
      </c>
      <c r="J198" t="str">
        <f>RIGHT(H198,SUM(LEN(H198) - LEN(SUBSTITUTE(H198, {"0","1","2","3","4","5","6","7","8","9"},""))))</f>
        <v>16966</v>
      </c>
      <c r="K198">
        <v>16966</v>
      </c>
      <c r="L198">
        <v>134.5</v>
      </c>
      <c r="M198" t="s">
        <v>327</v>
      </c>
      <c r="N198" t="str">
        <f t="shared" si="46"/>
        <v>E</v>
      </c>
      <c r="O198" s="10" t="str">
        <f t="shared" si="47"/>
        <v>34</v>
      </c>
      <c r="P198" s="10">
        <v>34</v>
      </c>
      <c r="Q198" t="s">
        <v>56</v>
      </c>
      <c r="R198">
        <f t="shared" si="39"/>
        <v>60</v>
      </c>
      <c r="S198">
        <f t="shared" si="40"/>
        <v>-24</v>
      </c>
      <c r="T198">
        <f t="shared" si="41"/>
        <v>46</v>
      </c>
      <c r="U198">
        <f t="shared" si="42"/>
        <v>6</v>
      </c>
      <c r="V198">
        <f t="shared" si="43"/>
        <v>6</v>
      </c>
      <c r="W198">
        <f t="shared" si="48"/>
        <v>53</v>
      </c>
      <c r="X198">
        <f t="shared" si="49"/>
        <v>1</v>
      </c>
      <c r="Y198">
        <f t="shared" si="50"/>
        <v>62</v>
      </c>
      <c r="Z198">
        <f t="shared" si="51"/>
        <v>566</v>
      </c>
      <c r="AA198">
        <f t="shared" si="44"/>
        <v>0.52191557017719747</v>
      </c>
      <c r="AB198">
        <f t="shared" si="45"/>
        <v>1</v>
      </c>
    </row>
    <row r="199" spans="1:28" x14ac:dyDescent="0.25">
      <c r="A199">
        <v>1089</v>
      </c>
      <c r="B199">
        <v>3</v>
      </c>
      <c r="C199" t="s">
        <v>328</v>
      </c>
      <c r="D199" t="s">
        <v>12</v>
      </c>
      <c r="E199">
        <v>18</v>
      </c>
      <c r="F199">
        <v>0</v>
      </c>
      <c r="G199">
        <v>0</v>
      </c>
      <c r="H199">
        <v>347066</v>
      </c>
      <c r="J199" t="str">
        <f>RIGHT(H199,SUM(LEN(H199) - LEN(SUBSTITUTE(H199, {"0","1","2","3","4","5","6","7","8","9"},""))))</f>
        <v>347066</v>
      </c>
      <c r="K199">
        <v>347066</v>
      </c>
      <c r="L199">
        <v>7.7750000000000004</v>
      </c>
      <c r="N199" t="str">
        <f t="shared" si="46"/>
        <v/>
      </c>
      <c r="O199" s="10" t="str">
        <f t="shared" si="47"/>
        <v/>
      </c>
      <c r="Q199" t="s">
        <v>48</v>
      </c>
      <c r="R199">
        <f t="shared" si="39"/>
        <v>60</v>
      </c>
      <c r="S199">
        <f t="shared" si="40"/>
        <v>38</v>
      </c>
      <c r="T199">
        <f t="shared" si="41"/>
        <v>-5</v>
      </c>
      <c r="U199">
        <f t="shared" si="42"/>
        <v>6</v>
      </c>
      <c r="V199">
        <f t="shared" si="43"/>
        <v>6</v>
      </c>
      <c r="W199">
        <f t="shared" si="48"/>
        <v>-15</v>
      </c>
      <c r="X199">
        <f t="shared" si="49"/>
        <v>1</v>
      </c>
      <c r="Y199">
        <f t="shared" si="50"/>
        <v>-59</v>
      </c>
      <c r="Z199">
        <f t="shared" si="51"/>
        <v>388</v>
      </c>
      <c r="AA199">
        <f t="shared" si="44"/>
        <v>0.63342780502045481</v>
      </c>
      <c r="AB199">
        <f t="shared" si="45"/>
        <v>0</v>
      </c>
    </row>
    <row r="200" spans="1:28" x14ac:dyDescent="0.25">
      <c r="A200">
        <v>1090</v>
      </c>
      <c r="B200">
        <v>2</v>
      </c>
      <c r="C200" t="s">
        <v>329</v>
      </c>
      <c r="D200" t="s">
        <v>13</v>
      </c>
      <c r="E200">
        <v>23</v>
      </c>
      <c r="F200">
        <v>0</v>
      </c>
      <c r="G200">
        <v>0</v>
      </c>
      <c r="H200" t="s">
        <v>330</v>
      </c>
      <c r="I200" t="s">
        <v>634</v>
      </c>
      <c r="J200" t="str">
        <f>RIGHT(H200,SUM(LEN(H200) - LEN(SUBSTITUTE(H200, {"0","1","2","3","4","5","6","7","8","9"},""))))</f>
        <v>31030</v>
      </c>
      <c r="K200">
        <v>31030</v>
      </c>
      <c r="L200">
        <v>10.5</v>
      </c>
      <c r="N200" t="str">
        <f t="shared" si="46"/>
        <v/>
      </c>
      <c r="O200" s="10" t="str">
        <f t="shared" si="47"/>
        <v/>
      </c>
      <c r="Q200" t="s">
        <v>48</v>
      </c>
      <c r="R200">
        <f t="shared" si="39"/>
        <v>-56</v>
      </c>
      <c r="S200">
        <f t="shared" si="40"/>
        <v>-24</v>
      </c>
      <c r="T200">
        <f t="shared" si="41"/>
        <v>-5</v>
      </c>
      <c r="U200">
        <f t="shared" si="42"/>
        <v>6</v>
      </c>
      <c r="V200">
        <f t="shared" si="43"/>
        <v>6</v>
      </c>
      <c r="W200">
        <f t="shared" si="48"/>
        <v>-15</v>
      </c>
      <c r="X200">
        <f t="shared" si="49"/>
        <v>-9</v>
      </c>
      <c r="Y200">
        <f t="shared" si="50"/>
        <v>20</v>
      </c>
      <c r="Z200">
        <f t="shared" si="51"/>
        <v>279</v>
      </c>
      <c r="AA200">
        <f t="shared" si="44"/>
        <v>0.69596693343177396</v>
      </c>
      <c r="AB200">
        <f t="shared" si="45"/>
        <v>0</v>
      </c>
    </row>
    <row r="201" spans="1:28" x14ac:dyDescent="0.25">
      <c r="A201">
        <v>1091</v>
      </c>
      <c r="B201">
        <v>3</v>
      </c>
      <c r="C201" t="s">
        <v>331</v>
      </c>
      <c r="D201" t="s">
        <v>12</v>
      </c>
      <c r="F201">
        <v>0</v>
      </c>
      <c r="G201">
        <v>0</v>
      </c>
      <c r="H201">
        <v>65305</v>
      </c>
      <c r="J201" t="str">
        <f>RIGHT(H201,SUM(LEN(H201) - LEN(SUBSTITUTE(H201, {"0","1","2","3","4","5","6","7","8","9"},""))))</f>
        <v>65305</v>
      </c>
      <c r="K201">
        <v>65305</v>
      </c>
      <c r="L201">
        <v>8.1125000000000007</v>
      </c>
      <c r="N201" t="str">
        <f t="shared" si="46"/>
        <v/>
      </c>
      <c r="O201" s="10" t="str">
        <f t="shared" si="47"/>
        <v/>
      </c>
      <c r="Q201" t="s">
        <v>48</v>
      </c>
      <c r="R201">
        <f t="shared" si="39"/>
        <v>90</v>
      </c>
      <c r="S201">
        <f t="shared" si="40"/>
        <v>38</v>
      </c>
      <c r="T201">
        <f t="shared" si="41"/>
        <v>-15</v>
      </c>
      <c r="U201">
        <f t="shared" si="42"/>
        <v>6</v>
      </c>
      <c r="V201">
        <f t="shared" si="43"/>
        <v>6</v>
      </c>
      <c r="W201">
        <f t="shared" si="48"/>
        <v>-15</v>
      </c>
      <c r="X201">
        <f t="shared" si="49"/>
        <v>1</v>
      </c>
      <c r="Y201">
        <f t="shared" si="50"/>
        <v>20</v>
      </c>
      <c r="Z201">
        <f t="shared" si="51"/>
        <v>487</v>
      </c>
      <c r="AA201">
        <f t="shared" si="44"/>
        <v>0.57237187494233877</v>
      </c>
      <c r="AB201">
        <f t="shared" si="45"/>
        <v>1</v>
      </c>
    </row>
    <row r="202" spans="1:28" x14ac:dyDescent="0.25">
      <c r="A202">
        <v>1092</v>
      </c>
      <c r="B202">
        <v>3</v>
      </c>
      <c r="C202" t="s">
        <v>332</v>
      </c>
      <c r="D202" t="s">
        <v>12</v>
      </c>
      <c r="F202">
        <v>0</v>
      </c>
      <c r="G202">
        <v>0</v>
      </c>
      <c r="H202">
        <v>36568</v>
      </c>
      <c r="J202" t="str">
        <f>RIGHT(H202,SUM(LEN(H202) - LEN(SUBSTITUTE(H202, {"0","1","2","3","4","5","6","7","8","9"},""))))</f>
        <v>36568</v>
      </c>
      <c r="K202">
        <v>36568</v>
      </c>
      <c r="L202">
        <v>15.5</v>
      </c>
      <c r="N202" t="str">
        <f t="shared" si="46"/>
        <v/>
      </c>
      <c r="O202" s="10" t="str">
        <f t="shared" si="47"/>
        <v/>
      </c>
      <c r="Q202" t="s">
        <v>46</v>
      </c>
      <c r="R202">
        <f t="shared" si="39"/>
        <v>60</v>
      </c>
      <c r="S202">
        <f t="shared" si="40"/>
        <v>38</v>
      </c>
      <c r="T202">
        <f t="shared" si="41"/>
        <v>-15</v>
      </c>
      <c r="U202">
        <f t="shared" si="42"/>
        <v>6</v>
      </c>
      <c r="V202">
        <f t="shared" si="43"/>
        <v>6</v>
      </c>
      <c r="W202">
        <f t="shared" si="48"/>
        <v>-15</v>
      </c>
      <c r="X202">
        <f t="shared" si="49"/>
        <v>1</v>
      </c>
      <c r="Y202">
        <f t="shared" si="50"/>
        <v>20</v>
      </c>
      <c r="Z202">
        <f t="shared" si="51"/>
        <v>457</v>
      </c>
      <c r="AA202">
        <f t="shared" si="44"/>
        <v>0.59120127877347972</v>
      </c>
      <c r="AB202">
        <f t="shared" si="45"/>
        <v>0</v>
      </c>
    </row>
    <row r="203" spans="1:28" x14ac:dyDescent="0.25">
      <c r="A203">
        <v>1093</v>
      </c>
      <c r="B203">
        <v>3</v>
      </c>
      <c r="C203" t="s">
        <v>333</v>
      </c>
      <c r="D203" t="s">
        <v>13</v>
      </c>
      <c r="E203">
        <v>0.33</v>
      </c>
      <c r="F203">
        <v>0</v>
      </c>
      <c r="G203">
        <v>2</v>
      </c>
      <c r="H203">
        <v>347080</v>
      </c>
      <c r="J203" t="str">
        <f>RIGHT(H203,SUM(LEN(H203) - LEN(SUBSTITUTE(H203, {"0","1","2","3","4","5","6","7","8","9"},""))))</f>
        <v>347080</v>
      </c>
      <c r="K203">
        <v>347080</v>
      </c>
      <c r="L203">
        <v>14.4</v>
      </c>
      <c r="N203" t="str">
        <f t="shared" si="46"/>
        <v/>
      </c>
      <c r="O203" s="10" t="str">
        <f t="shared" si="47"/>
        <v/>
      </c>
      <c r="Q203" t="s">
        <v>48</v>
      </c>
      <c r="R203">
        <f t="shared" si="39"/>
        <v>60</v>
      </c>
      <c r="S203">
        <f t="shared" si="40"/>
        <v>-24</v>
      </c>
      <c r="T203">
        <f t="shared" si="41"/>
        <v>46</v>
      </c>
      <c r="U203">
        <f t="shared" si="42"/>
        <v>6</v>
      </c>
      <c r="V203">
        <f t="shared" si="43"/>
        <v>6</v>
      </c>
      <c r="W203">
        <f t="shared" si="48"/>
        <v>-15</v>
      </c>
      <c r="X203">
        <f t="shared" si="49"/>
        <v>1</v>
      </c>
      <c r="Y203">
        <f t="shared" si="50"/>
        <v>-59</v>
      </c>
      <c r="Z203">
        <f t="shared" si="51"/>
        <v>377</v>
      </c>
      <c r="AA203">
        <f t="shared" si="44"/>
        <v>0.63999214534783666</v>
      </c>
      <c r="AB203">
        <f t="shared" si="45"/>
        <v>0</v>
      </c>
    </row>
    <row r="204" spans="1:28" x14ac:dyDescent="0.25">
      <c r="A204">
        <v>1094</v>
      </c>
      <c r="B204">
        <v>1</v>
      </c>
      <c r="C204" t="s">
        <v>334</v>
      </c>
      <c r="D204" t="s">
        <v>13</v>
      </c>
      <c r="E204">
        <v>47</v>
      </c>
      <c r="F204">
        <v>1</v>
      </c>
      <c r="G204">
        <v>0</v>
      </c>
      <c r="H204" t="s">
        <v>335</v>
      </c>
      <c r="I204" t="s">
        <v>632</v>
      </c>
      <c r="J204" t="str">
        <f>RIGHT(H204,SUM(LEN(H204) - LEN(SUBSTITUTE(H204, {"0","1","2","3","4","5","6","7","8","9"},""))))</f>
        <v>17757</v>
      </c>
      <c r="K204">
        <v>17757</v>
      </c>
      <c r="L204">
        <v>227.52500000000001</v>
      </c>
      <c r="M204" t="s">
        <v>641</v>
      </c>
      <c r="N204" t="str">
        <f t="shared" si="46"/>
        <v>C</v>
      </c>
      <c r="O204" s="10" t="str">
        <f t="shared" si="47"/>
        <v>62</v>
      </c>
      <c r="P204" s="10">
        <v>62</v>
      </c>
      <c r="Q204" t="s">
        <v>56</v>
      </c>
      <c r="R204">
        <f t="shared" si="39"/>
        <v>-56</v>
      </c>
      <c r="S204">
        <f t="shared" si="40"/>
        <v>-24</v>
      </c>
      <c r="T204">
        <f t="shared" si="41"/>
        <v>3</v>
      </c>
      <c r="U204">
        <f t="shared" si="42"/>
        <v>21</v>
      </c>
      <c r="V204">
        <f t="shared" si="43"/>
        <v>-22</v>
      </c>
      <c r="W204">
        <f t="shared" si="48"/>
        <v>37</v>
      </c>
      <c r="X204">
        <f t="shared" si="49"/>
        <v>51</v>
      </c>
      <c r="Y204">
        <f t="shared" si="50"/>
        <v>62</v>
      </c>
      <c r="Z204">
        <f t="shared" si="51"/>
        <v>428</v>
      </c>
      <c r="AA204">
        <f t="shared" si="44"/>
        <v>0.60915277138638202</v>
      </c>
      <c r="AB204">
        <f t="shared" si="45"/>
        <v>0</v>
      </c>
    </row>
    <row r="205" spans="1:28" x14ac:dyDescent="0.25">
      <c r="A205">
        <v>1095</v>
      </c>
      <c r="B205">
        <v>2</v>
      </c>
      <c r="C205" t="s">
        <v>336</v>
      </c>
      <c r="D205" t="s">
        <v>12</v>
      </c>
      <c r="E205">
        <v>8</v>
      </c>
      <c r="F205">
        <v>1</v>
      </c>
      <c r="G205">
        <v>1</v>
      </c>
      <c r="H205">
        <v>26360</v>
      </c>
      <c r="J205" t="str">
        <f>RIGHT(H205,SUM(LEN(H205) - LEN(SUBSTITUTE(H205, {"0","1","2","3","4","5","6","7","8","9"},""))))</f>
        <v>26360</v>
      </c>
      <c r="K205">
        <v>26360</v>
      </c>
      <c r="L205">
        <v>26</v>
      </c>
      <c r="N205" t="str">
        <f t="shared" si="46"/>
        <v/>
      </c>
      <c r="O205" s="10" t="str">
        <f t="shared" si="47"/>
        <v/>
      </c>
      <c r="Q205" t="s">
        <v>48</v>
      </c>
      <c r="R205">
        <f t="shared" si="39"/>
        <v>60</v>
      </c>
      <c r="S205">
        <f t="shared" si="40"/>
        <v>38</v>
      </c>
      <c r="T205">
        <f t="shared" si="41"/>
        <v>-5</v>
      </c>
      <c r="U205">
        <f t="shared" si="42"/>
        <v>21</v>
      </c>
      <c r="V205">
        <f t="shared" si="43"/>
        <v>-22</v>
      </c>
      <c r="W205">
        <f t="shared" si="48"/>
        <v>-15</v>
      </c>
      <c r="X205">
        <f t="shared" si="49"/>
        <v>1</v>
      </c>
      <c r="Y205">
        <f t="shared" si="50"/>
        <v>20</v>
      </c>
      <c r="Z205">
        <f t="shared" si="51"/>
        <v>454</v>
      </c>
      <c r="AA205">
        <f t="shared" si="44"/>
        <v>0.59307053882827832</v>
      </c>
      <c r="AB205">
        <f t="shared" si="45"/>
        <v>0</v>
      </c>
    </row>
    <row r="206" spans="1:28" x14ac:dyDescent="0.25">
      <c r="A206">
        <v>1096</v>
      </c>
      <c r="B206">
        <v>2</v>
      </c>
      <c r="C206" t="s">
        <v>337</v>
      </c>
      <c r="D206" t="s">
        <v>13</v>
      </c>
      <c r="E206">
        <v>25</v>
      </c>
      <c r="F206">
        <v>0</v>
      </c>
      <c r="G206">
        <v>0</v>
      </c>
      <c r="H206" t="s">
        <v>338</v>
      </c>
      <c r="I206" t="s">
        <v>634</v>
      </c>
      <c r="J206" t="str">
        <f>RIGHT(H206,SUM(LEN(H206) - LEN(SUBSTITUTE(H206, {"0","1","2","3","4","5","6","7","8","9"},""))))</f>
        <v>34050</v>
      </c>
      <c r="K206">
        <v>34050</v>
      </c>
      <c r="L206">
        <v>10.5</v>
      </c>
      <c r="N206" t="str">
        <f t="shared" si="46"/>
        <v/>
      </c>
      <c r="O206" s="10" t="str">
        <f t="shared" si="47"/>
        <v/>
      </c>
      <c r="Q206" t="s">
        <v>48</v>
      </c>
      <c r="R206">
        <f t="shared" si="39"/>
        <v>-56</v>
      </c>
      <c r="S206">
        <f t="shared" si="40"/>
        <v>-24</v>
      </c>
      <c r="T206">
        <f t="shared" si="41"/>
        <v>3</v>
      </c>
      <c r="U206">
        <f t="shared" si="42"/>
        <v>6</v>
      </c>
      <c r="V206">
        <f t="shared" si="43"/>
        <v>6</v>
      </c>
      <c r="W206">
        <f t="shared" si="48"/>
        <v>-15</v>
      </c>
      <c r="X206">
        <f t="shared" si="49"/>
        <v>-9</v>
      </c>
      <c r="Y206">
        <f t="shared" si="50"/>
        <v>20</v>
      </c>
      <c r="Z206">
        <f t="shared" si="51"/>
        <v>287</v>
      </c>
      <c r="AA206">
        <f t="shared" si="44"/>
        <v>0.69158206790695465</v>
      </c>
      <c r="AB206">
        <f t="shared" si="45"/>
        <v>0</v>
      </c>
    </row>
    <row r="207" spans="1:28" x14ac:dyDescent="0.25">
      <c r="A207">
        <v>1097</v>
      </c>
      <c r="B207">
        <v>1</v>
      </c>
      <c r="C207" t="s">
        <v>339</v>
      </c>
      <c r="D207" t="s">
        <v>13</v>
      </c>
      <c r="F207">
        <v>0</v>
      </c>
      <c r="G207">
        <v>0</v>
      </c>
      <c r="H207" t="s">
        <v>340</v>
      </c>
      <c r="I207" t="s">
        <v>660</v>
      </c>
      <c r="J207" t="str">
        <f>RIGHT(H207,SUM(LEN(H207) - LEN(SUBSTITUTE(H207, {"0","1","2","3","4","5","6","7","8","9"},""))))</f>
        <v>12998</v>
      </c>
      <c r="K207">
        <v>12998</v>
      </c>
      <c r="L207">
        <v>25.741700000000002</v>
      </c>
      <c r="N207" t="str">
        <f t="shared" si="46"/>
        <v/>
      </c>
      <c r="O207" s="10" t="str">
        <f t="shared" si="47"/>
        <v/>
      </c>
      <c r="Q207" t="s">
        <v>56</v>
      </c>
      <c r="R207">
        <f t="shared" si="39"/>
        <v>-56</v>
      </c>
      <c r="S207">
        <f t="shared" si="40"/>
        <v>-24</v>
      </c>
      <c r="T207">
        <f t="shared" si="41"/>
        <v>-15</v>
      </c>
      <c r="U207">
        <f t="shared" si="42"/>
        <v>6</v>
      </c>
      <c r="V207">
        <f t="shared" si="43"/>
        <v>6</v>
      </c>
      <c r="W207">
        <f t="shared" si="48"/>
        <v>-15</v>
      </c>
      <c r="X207">
        <f t="shared" si="49"/>
        <v>-81</v>
      </c>
      <c r="Y207">
        <f t="shared" si="50"/>
        <v>62</v>
      </c>
      <c r="Z207">
        <f t="shared" si="51"/>
        <v>239</v>
      </c>
      <c r="AA207">
        <f t="shared" si="44"/>
        <v>0.71735190900386647</v>
      </c>
      <c r="AB207">
        <f t="shared" si="45"/>
        <v>0</v>
      </c>
    </row>
    <row r="208" spans="1:28" x14ac:dyDescent="0.25">
      <c r="A208">
        <v>1098</v>
      </c>
      <c r="B208">
        <v>3</v>
      </c>
      <c r="C208" t="s">
        <v>341</v>
      </c>
      <c r="D208" t="s">
        <v>12</v>
      </c>
      <c r="E208">
        <v>35</v>
      </c>
      <c r="F208">
        <v>0</v>
      </c>
      <c r="G208">
        <v>0</v>
      </c>
      <c r="H208">
        <v>9232</v>
      </c>
      <c r="J208" t="str">
        <f>RIGHT(H208,SUM(LEN(H208) - LEN(SUBSTITUTE(H208, {"0","1","2","3","4","5","6","7","8","9"},""))))</f>
        <v>9232</v>
      </c>
      <c r="K208">
        <v>9232</v>
      </c>
      <c r="L208">
        <v>7.75</v>
      </c>
      <c r="N208" t="str">
        <f t="shared" si="46"/>
        <v/>
      </c>
      <c r="O208" s="10" t="str">
        <f t="shared" si="47"/>
        <v/>
      </c>
      <c r="Q208" t="s">
        <v>46</v>
      </c>
      <c r="R208">
        <f t="shared" si="39"/>
        <v>60</v>
      </c>
      <c r="S208">
        <f t="shared" si="40"/>
        <v>38</v>
      </c>
      <c r="T208">
        <f t="shared" si="41"/>
        <v>3</v>
      </c>
      <c r="U208">
        <f t="shared" si="42"/>
        <v>6</v>
      </c>
      <c r="V208">
        <f t="shared" si="43"/>
        <v>6</v>
      </c>
      <c r="W208">
        <f t="shared" si="48"/>
        <v>-15</v>
      </c>
      <c r="X208">
        <f t="shared" si="49"/>
        <v>1</v>
      </c>
      <c r="Y208">
        <f t="shared" si="50"/>
        <v>-17</v>
      </c>
      <c r="Z208">
        <f t="shared" si="51"/>
        <v>438</v>
      </c>
      <c r="AA208">
        <f t="shared" si="44"/>
        <v>0.60299326313289781</v>
      </c>
      <c r="AB208">
        <f t="shared" si="45"/>
        <v>0</v>
      </c>
    </row>
    <row r="209" spans="1:28" x14ac:dyDescent="0.25">
      <c r="A209">
        <v>1099</v>
      </c>
      <c r="B209">
        <v>2</v>
      </c>
      <c r="C209" t="s">
        <v>342</v>
      </c>
      <c r="D209" t="s">
        <v>13</v>
      </c>
      <c r="E209">
        <v>24</v>
      </c>
      <c r="F209">
        <v>0</v>
      </c>
      <c r="G209">
        <v>0</v>
      </c>
      <c r="H209">
        <v>28034</v>
      </c>
      <c r="J209" t="str">
        <f>RIGHT(H209,SUM(LEN(H209) - LEN(SUBSTITUTE(H209, {"0","1","2","3","4","5","6","7","8","9"},""))))</f>
        <v>28034</v>
      </c>
      <c r="K209">
        <v>28034</v>
      </c>
      <c r="L209">
        <v>10.5</v>
      </c>
      <c r="N209" t="str">
        <f t="shared" si="46"/>
        <v/>
      </c>
      <c r="O209" s="10" t="str">
        <f t="shared" si="47"/>
        <v/>
      </c>
      <c r="Q209" t="s">
        <v>48</v>
      </c>
      <c r="R209">
        <f t="shared" si="39"/>
        <v>-56</v>
      </c>
      <c r="S209">
        <f t="shared" si="40"/>
        <v>-24</v>
      </c>
      <c r="T209">
        <f t="shared" si="41"/>
        <v>3</v>
      </c>
      <c r="U209">
        <f t="shared" si="42"/>
        <v>6</v>
      </c>
      <c r="V209">
        <f t="shared" si="43"/>
        <v>6</v>
      </c>
      <c r="W209">
        <f t="shared" si="48"/>
        <v>-15</v>
      </c>
      <c r="X209">
        <f t="shared" si="49"/>
        <v>1</v>
      </c>
      <c r="Y209">
        <f t="shared" si="50"/>
        <v>20</v>
      </c>
      <c r="Z209">
        <f t="shared" si="51"/>
        <v>297</v>
      </c>
      <c r="AA209">
        <f t="shared" si="44"/>
        <v>0.68605209175575976</v>
      </c>
      <c r="AB209">
        <f t="shared" si="45"/>
        <v>0</v>
      </c>
    </row>
    <row r="210" spans="1:28" x14ac:dyDescent="0.25">
      <c r="A210">
        <v>1100</v>
      </c>
      <c r="B210">
        <v>1</v>
      </c>
      <c r="C210" t="s">
        <v>343</v>
      </c>
      <c r="D210" t="s">
        <v>12</v>
      </c>
      <c r="E210">
        <v>33</v>
      </c>
      <c r="F210">
        <v>0</v>
      </c>
      <c r="G210">
        <v>0</v>
      </c>
      <c r="H210" t="s">
        <v>344</v>
      </c>
      <c r="I210" t="s">
        <v>632</v>
      </c>
      <c r="J210" t="str">
        <f>RIGHT(H210,SUM(LEN(H210) - LEN(SUBSTITUTE(H210, {"0","1","2","3","4","5","6","7","8","9"},""))))</f>
        <v>17613</v>
      </c>
      <c r="K210">
        <v>17613</v>
      </c>
      <c r="L210">
        <v>27.720800000000001</v>
      </c>
      <c r="M210" t="s">
        <v>345</v>
      </c>
      <c r="N210" t="str">
        <f t="shared" si="46"/>
        <v>A</v>
      </c>
      <c r="O210" s="10" t="str">
        <f t="shared" si="47"/>
        <v>11</v>
      </c>
      <c r="P210" s="10">
        <v>11</v>
      </c>
      <c r="Q210" t="s">
        <v>56</v>
      </c>
      <c r="R210">
        <f t="shared" si="39"/>
        <v>60</v>
      </c>
      <c r="S210">
        <f t="shared" si="40"/>
        <v>38</v>
      </c>
      <c r="T210">
        <f t="shared" si="41"/>
        <v>3</v>
      </c>
      <c r="U210">
        <f t="shared" si="42"/>
        <v>6</v>
      </c>
      <c r="V210">
        <f t="shared" si="43"/>
        <v>6</v>
      </c>
      <c r="W210">
        <f t="shared" si="48"/>
        <v>53</v>
      </c>
      <c r="X210">
        <f t="shared" si="49"/>
        <v>51</v>
      </c>
      <c r="Y210">
        <f t="shared" si="50"/>
        <v>62</v>
      </c>
      <c r="Z210">
        <f t="shared" si="51"/>
        <v>635</v>
      </c>
      <c r="AA210">
        <f t="shared" si="44"/>
        <v>0.47744071685921985</v>
      </c>
      <c r="AB210">
        <f t="shared" si="45"/>
        <v>1</v>
      </c>
    </row>
    <row r="211" spans="1:28" x14ac:dyDescent="0.25">
      <c r="A211">
        <v>1101</v>
      </c>
      <c r="B211">
        <v>3</v>
      </c>
      <c r="C211" t="s">
        <v>346</v>
      </c>
      <c r="D211" t="s">
        <v>13</v>
      </c>
      <c r="E211">
        <v>25</v>
      </c>
      <c r="F211">
        <v>0</v>
      </c>
      <c r="G211">
        <v>0</v>
      </c>
      <c r="H211">
        <v>349250</v>
      </c>
      <c r="J211" t="str">
        <f>RIGHT(H211,SUM(LEN(H211) - LEN(SUBSTITUTE(H211, {"0","1","2","3","4","5","6","7","8","9"},""))))</f>
        <v>349250</v>
      </c>
      <c r="K211">
        <v>349250</v>
      </c>
      <c r="L211">
        <v>7.8958000000000004</v>
      </c>
      <c r="N211" t="str">
        <f t="shared" si="46"/>
        <v/>
      </c>
      <c r="O211" s="10" t="str">
        <f t="shared" si="47"/>
        <v/>
      </c>
      <c r="Q211" t="s">
        <v>48</v>
      </c>
      <c r="R211">
        <f t="shared" si="39"/>
        <v>-56</v>
      </c>
      <c r="S211">
        <f t="shared" si="40"/>
        <v>-24</v>
      </c>
      <c r="T211">
        <f t="shared" si="41"/>
        <v>3</v>
      </c>
      <c r="U211">
        <f t="shared" si="42"/>
        <v>6</v>
      </c>
      <c r="V211">
        <f t="shared" si="43"/>
        <v>6</v>
      </c>
      <c r="W211">
        <f t="shared" si="48"/>
        <v>-15</v>
      </c>
      <c r="X211">
        <f t="shared" si="49"/>
        <v>1</v>
      </c>
      <c r="Y211">
        <f t="shared" si="50"/>
        <v>-59</v>
      </c>
      <c r="Z211">
        <f t="shared" si="51"/>
        <v>218</v>
      </c>
      <c r="AA211">
        <f t="shared" si="44"/>
        <v>0.72820667553691076</v>
      </c>
      <c r="AB211">
        <f t="shared" si="45"/>
        <v>0</v>
      </c>
    </row>
    <row r="212" spans="1:28" x14ac:dyDescent="0.25">
      <c r="A212">
        <v>1102</v>
      </c>
      <c r="B212">
        <v>3</v>
      </c>
      <c r="C212" t="s">
        <v>347</v>
      </c>
      <c r="D212" t="s">
        <v>13</v>
      </c>
      <c r="E212">
        <v>32</v>
      </c>
      <c r="F212">
        <v>0</v>
      </c>
      <c r="G212">
        <v>0</v>
      </c>
      <c r="H212" t="s">
        <v>200</v>
      </c>
      <c r="I212" t="s">
        <v>56</v>
      </c>
      <c r="J212" t="str">
        <f>RIGHT(H212,SUM(LEN(H212) - LEN(SUBSTITUTE(H212, {"0","1","2","3","4","5","6","7","8","9"},""))))</f>
        <v>4001</v>
      </c>
      <c r="K212">
        <v>4001</v>
      </c>
      <c r="L212">
        <v>22.524999999999999</v>
      </c>
      <c r="N212" t="str">
        <f t="shared" si="46"/>
        <v/>
      </c>
      <c r="O212" s="10" t="str">
        <f t="shared" si="47"/>
        <v/>
      </c>
      <c r="Q212" t="s">
        <v>48</v>
      </c>
      <c r="R212">
        <f t="shared" si="39"/>
        <v>-56</v>
      </c>
      <c r="S212">
        <f t="shared" si="40"/>
        <v>-24</v>
      </c>
      <c r="T212">
        <f t="shared" si="41"/>
        <v>3</v>
      </c>
      <c r="U212">
        <f t="shared" si="42"/>
        <v>6</v>
      </c>
      <c r="V212">
        <f t="shared" si="43"/>
        <v>6</v>
      </c>
      <c r="W212">
        <f t="shared" si="48"/>
        <v>-15</v>
      </c>
      <c r="X212">
        <f t="shared" si="49"/>
        <v>1</v>
      </c>
      <c r="Y212">
        <f t="shared" si="50"/>
        <v>-17</v>
      </c>
      <c r="Z212">
        <f t="shared" si="51"/>
        <v>260</v>
      </c>
      <c r="AA212">
        <f t="shared" si="44"/>
        <v>0.70623851031406715</v>
      </c>
      <c r="AB212">
        <f t="shared" si="45"/>
        <v>0</v>
      </c>
    </row>
    <row r="213" spans="1:28" x14ac:dyDescent="0.25">
      <c r="A213">
        <v>1103</v>
      </c>
      <c r="B213">
        <v>3</v>
      </c>
      <c r="C213" t="s">
        <v>348</v>
      </c>
      <c r="D213" t="s">
        <v>13</v>
      </c>
      <c r="F213">
        <v>0</v>
      </c>
      <c r="G213">
        <v>0</v>
      </c>
      <c r="H213" t="s">
        <v>349</v>
      </c>
      <c r="I213" t="s">
        <v>651</v>
      </c>
      <c r="J213" t="str">
        <f>RIGHT(H213,SUM(LEN(H213) - LEN(SUBSTITUTE(H213, {"0","1","2","3","4","5","6","7","8","9"},""))))</f>
        <v>3101308</v>
      </c>
      <c r="K213">
        <v>3101308</v>
      </c>
      <c r="L213">
        <v>7.05</v>
      </c>
      <c r="N213" t="str">
        <f t="shared" si="46"/>
        <v/>
      </c>
      <c r="O213" s="10" t="str">
        <f t="shared" si="47"/>
        <v/>
      </c>
      <c r="Q213" t="s">
        <v>48</v>
      </c>
      <c r="R213">
        <f t="shared" si="39"/>
        <v>-56</v>
      </c>
      <c r="S213">
        <f t="shared" si="40"/>
        <v>-24</v>
      </c>
      <c r="T213">
        <f t="shared" si="41"/>
        <v>-15</v>
      </c>
      <c r="U213">
        <f t="shared" si="42"/>
        <v>6</v>
      </c>
      <c r="V213">
        <f t="shared" si="43"/>
        <v>6</v>
      </c>
      <c r="W213">
        <f t="shared" si="48"/>
        <v>-15</v>
      </c>
      <c r="X213">
        <f t="shared" si="49"/>
        <v>-81</v>
      </c>
      <c r="Y213">
        <f t="shared" si="50"/>
        <v>-26</v>
      </c>
      <c r="Z213">
        <f t="shared" si="51"/>
        <v>151</v>
      </c>
      <c r="AA213">
        <f t="shared" si="44"/>
        <v>0.76104186014733</v>
      </c>
      <c r="AB213">
        <f t="shared" si="45"/>
        <v>0</v>
      </c>
    </row>
    <row r="214" spans="1:28" x14ac:dyDescent="0.25">
      <c r="A214">
        <v>1104</v>
      </c>
      <c r="B214">
        <v>2</v>
      </c>
      <c r="C214" t="s">
        <v>350</v>
      </c>
      <c r="D214" t="s">
        <v>13</v>
      </c>
      <c r="E214">
        <v>17</v>
      </c>
      <c r="F214">
        <v>0</v>
      </c>
      <c r="G214">
        <v>0</v>
      </c>
      <c r="H214" t="s">
        <v>351</v>
      </c>
      <c r="I214" t="s">
        <v>663</v>
      </c>
      <c r="J214" t="str">
        <f>RIGHT(H214,SUM(LEN(H214) - LEN(SUBSTITUTE(H214, {"0","1","2","3","4","5","6","7","8","9"},""))))</f>
        <v>14879</v>
      </c>
      <c r="K214">
        <v>14879</v>
      </c>
      <c r="L214">
        <v>73.5</v>
      </c>
      <c r="N214" t="str">
        <f t="shared" si="46"/>
        <v/>
      </c>
      <c r="O214" s="10" t="str">
        <f t="shared" si="47"/>
        <v/>
      </c>
      <c r="Q214" t="s">
        <v>48</v>
      </c>
      <c r="R214">
        <f t="shared" si="39"/>
        <v>-56</v>
      </c>
      <c r="S214">
        <f t="shared" si="40"/>
        <v>-24</v>
      </c>
      <c r="T214">
        <f t="shared" si="41"/>
        <v>-5</v>
      </c>
      <c r="U214">
        <f t="shared" si="42"/>
        <v>6</v>
      </c>
      <c r="V214">
        <f t="shared" si="43"/>
        <v>6</v>
      </c>
      <c r="W214">
        <f t="shared" si="48"/>
        <v>-15</v>
      </c>
      <c r="X214">
        <f t="shared" si="49"/>
        <v>-81</v>
      </c>
      <c r="Y214">
        <f t="shared" si="50"/>
        <v>62</v>
      </c>
      <c r="Z214">
        <f t="shared" si="51"/>
        <v>249</v>
      </c>
      <c r="AA214">
        <f t="shared" si="44"/>
        <v>0.71209163357589478</v>
      </c>
      <c r="AB214">
        <f t="shared" si="45"/>
        <v>0</v>
      </c>
    </row>
    <row r="215" spans="1:28" x14ac:dyDescent="0.25">
      <c r="A215">
        <v>1105</v>
      </c>
      <c r="B215">
        <v>2</v>
      </c>
      <c r="C215" t="s">
        <v>352</v>
      </c>
      <c r="D215" t="s">
        <v>12</v>
      </c>
      <c r="E215">
        <v>60</v>
      </c>
      <c r="F215">
        <v>1</v>
      </c>
      <c r="G215">
        <v>0</v>
      </c>
      <c r="H215">
        <v>24065</v>
      </c>
      <c r="J215" t="str">
        <f>RIGHT(H215,SUM(LEN(H215) - LEN(SUBSTITUTE(H215, {"0","1","2","3","4","5","6","7","8","9"},""))))</f>
        <v>24065</v>
      </c>
      <c r="K215">
        <v>24065</v>
      </c>
      <c r="L215">
        <v>26</v>
      </c>
      <c r="N215" t="str">
        <f t="shared" si="46"/>
        <v/>
      </c>
      <c r="O215" s="10" t="str">
        <f t="shared" si="47"/>
        <v/>
      </c>
      <c r="Q215" t="s">
        <v>48</v>
      </c>
      <c r="R215">
        <f t="shared" si="39"/>
        <v>90</v>
      </c>
      <c r="S215">
        <f t="shared" si="40"/>
        <v>38</v>
      </c>
      <c r="T215">
        <f t="shared" si="41"/>
        <v>3</v>
      </c>
      <c r="U215">
        <f t="shared" si="42"/>
        <v>21</v>
      </c>
      <c r="V215">
        <f t="shared" si="43"/>
        <v>-22</v>
      </c>
      <c r="W215">
        <f t="shared" si="48"/>
        <v>-15</v>
      </c>
      <c r="X215">
        <f t="shared" si="49"/>
        <v>1</v>
      </c>
      <c r="Y215">
        <f t="shared" si="50"/>
        <v>20</v>
      </c>
      <c r="Z215">
        <f t="shared" si="51"/>
        <v>492</v>
      </c>
      <c r="AA215">
        <f t="shared" si="44"/>
        <v>0.56921158914666192</v>
      </c>
      <c r="AB215">
        <f t="shared" si="45"/>
        <v>1</v>
      </c>
    </row>
    <row r="216" spans="1:28" x14ac:dyDescent="0.25">
      <c r="A216">
        <v>1106</v>
      </c>
      <c r="B216">
        <v>3</v>
      </c>
      <c r="C216" t="s">
        <v>353</v>
      </c>
      <c r="D216" t="s">
        <v>12</v>
      </c>
      <c r="E216">
        <v>38</v>
      </c>
      <c r="F216">
        <v>4</v>
      </c>
      <c r="G216">
        <v>2</v>
      </c>
      <c r="H216">
        <v>347091</v>
      </c>
      <c r="J216" t="str">
        <f>RIGHT(H216,SUM(LEN(H216) - LEN(SUBSTITUTE(H216, {"0","1","2","3","4","5","6","7","8","9"},""))))</f>
        <v>347091</v>
      </c>
      <c r="K216">
        <v>347091</v>
      </c>
      <c r="L216">
        <v>7.7750000000000004</v>
      </c>
      <c r="N216" t="str">
        <f t="shared" si="46"/>
        <v/>
      </c>
      <c r="O216" s="10" t="str">
        <f t="shared" si="47"/>
        <v/>
      </c>
      <c r="Q216" t="s">
        <v>48</v>
      </c>
      <c r="R216">
        <f t="shared" si="39"/>
        <v>60</v>
      </c>
      <c r="S216">
        <f t="shared" si="40"/>
        <v>38</v>
      </c>
      <c r="T216">
        <f t="shared" si="41"/>
        <v>3</v>
      </c>
      <c r="U216">
        <f t="shared" si="42"/>
        <v>-45</v>
      </c>
      <c r="V216">
        <f t="shared" si="43"/>
        <v>-10</v>
      </c>
      <c r="W216">
        <f t="shared" si="48"/>
        <v>-15</v>
      </c>
      <c r="X216">
        <f t="shared" si="49"/>
        <v>1</v>
      </c>
      <c r="Y216">
        <f t="shared" si="50"/>
        <v>-59</v>
      </c>
      <c r="Z216">
        <f t="shared" si="51"/>
        <v>329</v>
      </c>
      <c r="AA216">
        <f t="shared" si="44"/>
        <v>0.66800326190993342</v>
      </c>
      <c r="AB216">
        <f t="shared" si="45"/>
        <v>0</v>
      </c>
    </row>
    <row r="217" spans="1:28" x14ac:dyDescent="0.25">
      <c r="A217">
        <v>1107</v>
      </c>
      <c r="B217">
        <v>1</v>
      </c>
      <c r="C217" t="s">
        <v>354</v>
      </c>
      <c r="D217" t="s">
        <v>13</v>
      </c>
      <c r="E217">
        <v>42</v>
      </c>
      <c r="F217">
        <v>0</v>
      </c>
      <c r="G217">
        <v>0</v>
      </c>
      <c r="H217">
        <v>113038</v>
      </c>
      <c r="J217" t="str">
        <f>RIGHT(H217,SUM(LEN(H217) - LEN(SUBSTITUTE(H217, {"0","1","2","3","4","5","6","7","8","9"},""))))</f>
        <v>113038</v>
      </c>
      <c r="K217">
        <v>113038</v>
      </c>
      <c r="L217">
        <v>42.5</v>
      </c>
      <c r="M217" t="s">
        <v>355</v>
      </c>
      <c r="N217" t="str">
        <f t="shared" si="46"/>
        <v>B</v>
      </c>
      <c r="O217" s="10" t="str">
        <f t="shared" si="47"/>
        <v>11</v>
      </c>
      <c r="P217" s="10">
        <v>11</v>
      </c>
      <c r="Q217" t="s">
        <v>48</v>
      </c>
      <c r="R217">
        <f t="shared" si="39"/>
        <v>-56</v>
      </c>
      <c r="S217">
        <f t="shared" si="40"/>
        <v>-24</v>
      </c>
      <c r="T217">
        <f t="shared" si="41"/>
        <v>3</v>
      </c>
      <c r="U217">
        <f t="shared" si="42"/>
        <v>6</v>
      </c>
      <c r="V217">
        <f t="shared" si="43"/>
        <v>6</v>
      </c>
      <c r="W217">
        <f t="shared" si="48"/>
        <v>53</v>
      </c>
      <c r="X217">
        <f t="shared" si="49"/>
        <v>1</v>
      </c>
      <c r="Y217">
        <f t="shared" si="50"/>
        <v>20</v>
      </c>
      <c r="Z217">
        <f t="shared" si="51"/>
        <v>365</v>
      </c>
      <c r="AA217">
        <f t="shared" si="44"/>
        <v>0.64709392717584879</v>
      </c>
      <c r="AB217">
        <f t="shared" si="45"/>
        <v>0</v>
      </c>
    </row>
    <row r="218" spans="1:28" x14ac:dyDescent="0.25">
      <c r="A218">
        <v>1108</v>
      </c>
      <c r="B218">
        <v>3</v>
      </c>
      <c r="C218" t="s">
        <v>356</v>
      </c>
      <c r="D218" t="s">
        <v>12</v>
      </c>
      <c r="F218">
        <v>0</v>
      </c>
      <c r="G218">
        <v>0</v>
      </c>
      <c r="H218">
        <v>330924</v>
      </c>
      <c r="J218" t="str">
        <f>RIGHT(H218,SUM(LEN(H218) - LEN(SUBSTITUTE(H218, {"0","1","2","3","4","5","6","7","8","9"},""))))</f>
        <v>330924</v>
      </c>
      <c r="K218">
        <v>330924</v>
      </c>
      <c r="L218">
        <v>7.8792</v>
      </c>
      <c r="N218" t="str">
        <f t="shared" si="46"/>
        <v/>
      </c>
      <c r="O218" s="10" t="str">
        <f t="shared" si="47"/>
        <v/>
      </c>
      <c r="Q218" t="s">
        <v>46</v>
      </c>
      <c r="R218">
        <f t="shared" si="39"/>
        <v>60</v>
      </c>
      <c r="S218">
        <f t="shared" si="40"/>
        <v>38</v>
      </c>
      <c r="T218">
        <f t="shared" si="41"/>
        <v>-15</v>
      </c>
      <c r="U218">
        <f t="shared" si="42"/>
        <v>6</v>
      </c>
      <c r="V218">
        <f t="shared" si="43"/>
        <v>6</v>
      </c>
      <c r="W218">
        <f t="shared" si="48"/>
        <v>-15</v>
      </c>
      <c r="X218">
        <f t="shared" si="49"/>
        <v>1</v>
      </c>
      <c r="Y218">
        <f t="shared" si="50"/>
        <v>-59</v>
      </c>
      <c r="Z218">
        <f t="shared" si="51"/>
        <v>378</v>
      </c>
      <c r="AA218">
        <f t="shared" si="44"/>
        <v>0.63939750351122426</v>
      </c>
      <c r="AB218">
        <f t="shared" si="45"/>
        <v>0</v>
      </c>
    </row>
    <row r="219" spans="1:28" x14ac:dyDescent="0.25">
      <c r="A219">
        <v>1109</v>
      </c>
      <c r="B219">
        <v>1</v>
      </c>
      <c r="C219" t="s">
        <v>357</v>
      </c>
      <c r="D219" t="s">
        <v>13</v>
      </c>
      <c r="E219">
        <v>57</v>
      </c>
      <c r="F219">
        <v>1</v>
      </c>
      <c r="G219">
        <v>1</v>
      </c>
      <c r="H219">
        <v>36928</v>
      </c>
      <c r="J219" t="str">
        <f>RIGHT(H219,SUM(LEN(H219) - LEN(SUBSTITUTE(H219, {"0","1","2","3","4","5","6","7","8","9"},""))))</f>
        <v>36928</v>
      </c>
      <c r="K219">
        <v>36928</v>
      </c>
      <c r="L219">
        <v>164.86670000000001</v>
      </c>
      <c r="N219" t="str">
        <f t="shared" si="46"/>
        <v/>
      </c>
      <c r="O219" s="10" t="str">
        <f t="shared" si="47"/>
        <v/>
      </c>
      <c r="Q219" t="s">
        <v>48</v>
      </c>
      <c r="R219">
        <f t="shared" si="39"/>
        <v>-56</v>
      </c>
      <c r="S219">
        <f t="shared" si="40"/>
        <v>-24</v>
      </c>
      <c r="T219">
        <f t="shared" si="41"/>
        <v>3</v>
      </c>
      <c r="U219">
        <f t="shared" si="42"/>
        <v>21</v>
      </c>
      <c r="V219">
        <f t="shared" si="43"/>
        <v>-22</v>
      </c>
      <c r="W219">
        <f t="shared" si="48"/>
        <v>-15</v>
      </c>
      <c r="X219">
        <f t="shared" si="49"/>
        <v>1</v>
      </c>
      <c r="Y219">
        <f t="shared" si="50"/>
        <v>20</v>
      </c>
      <c r="Z219">
        <f t="shared" si="51"/>
        <v>284</v>
      </c>
      <c r="AA219">
        <f t="shared" si="44"/>
        <v>0.69323050025865363</v>
      </c>
      <c r="AB219">
        <f t="shared" si="45"/>
        <v>0</v>
      </c>
    </row>
    <row r="220" spans="1:28" x14ac:dyDescent="0.25">
      <c r="A220">
        <v>1110</v>
      </c>
      <c r="B220">
        <v>1</v>
      </c>
      <c r="C220" t="s">
        <v>358</v>
      </c>
      <c r="D220" t="s">
        <v>12</v>
      </c>
      <c r="E220">
        <v>50</v>
      </c>
      <c r="F220">
        <v>1</v>
      </c>
      <c r="G220">
        <v>1</v>
      </c>
      <c r="H220">
        <v>113503</v>
      </c>
      <c r="J220" t="str">
        <f>RIGHT(H220,SUM(LEN(H220) - LEN(SUBSTITUTE(H220, {"0","1","2","3","4","5","6","7","8","9"},""))))</f>
        <v>113503</v>
      </c>
      <c r="K220">
        <v>113503</v>
      </c>
      <c r="L220">
        <v>211.5</v>
      </c>
      <c r="M220" t="s">
        <v>359</v>
      </c>
      <c r="N220" t="str">
        <f t="shared" si="46"/>
        <v>C</v>
      </c>
      <c r="O220" s="10" t="str">
        <f t="shared" si="47"/>
        <v>80</v>
      </c>
      <c r="P220" s="10">
        <v>80</v>
      </c>
      <c r="Q220" t="s">
        <v>56</v>
      </c>
      <c r="R220">
        <f t="shared" si="39"/>
        <v>90</v>
      </c>
      <c r="S220">
        <f t="shared" si="40"/>
        <v>38</v>
      </c>
      <c r="T220">
        <f t="shared" si="41"/>
        <v>3</v>
      </c>
      <c r="U220">
        <f t="shared" si="42"/>
        <v>21</v>
      </c>
      <c r="V220">
        <f t="shared" si="43"/>
        <v>-22</v>
      </c>
      <c r="W220">
        <f t="shared" si="48"/>
        <v>37</v>
      </c>
      <c r="X220">
        <f t="shared" si="49"/>
        <v>1</v>
      </c>
      <c r="Y220">
        <f t="shared" si="50"/>
        <v>20</v>
      </c>
      <c r="Z220">
        <f t="shared" si="51"/>
        <v>544</v>
      </c>
      <c r="AA220">
        <f t="shared" si="44"/>
        <v>0.53605667754197817</v>
      </c>
      <c r="AB220">
        <f t="shared" si="45"/>
        <v>1</v>
      </c>
    </row>
    <row r="221" spans="1:28" x14ac:dyDescent="0.25">
      <c r="A221">
        <v>1111</v>
      </c>
      <c r="B221">
        <v>3</v>
      </c>
      <c r="C221" t="s">
        <v>360</v>
      </c>
      <c r="D221" t="s">
        <v>13</v>
      </c>
      <c r="F221">
        <v>0</v>
      </c>
      <c r="G221">
        <v>0</v>
      </c>
      <c r="H221">
        <v>32302</v>
      </c>
      <c r="J221" t="str">
        <f>RIGHT(H221,SUM(LEN(H221) - LEN(SUBSTITUTE(H221, {"0","1","2","3","4","5","6","7","8","9"},""))))</f>
        <v>32302</v>
      </c>
      <c r="K221">
        <v>32302</v>
      </c>
      <c r="L221">
        <v>8.0500000000000007</v>
      </c>
      <c r="N221" t="str">
        <f t="shared" si="46"/>
        <v/>
      </c>
      <c r="O221" s="10" t="str">
        <f t="shared" si="47"/>
        <v/>
      </c>
      <c r="Q221" t="s">
        <v>48</v>
      </c>
      <c r="R221">
        <f t="shared" si="39"/>
        <v>-56</v>
      </c>
      <c r="S221">
        <f t="shared" si="40"/>
        <v>-24</v>
      </c>
      <c r="T221">
        <f t="shared" si="41"/>
        <v>-15</v>
      </c>
      <c r="U221">
        <f t="shared" si="42"/>
        <v>6</v>
      </c>
      <c r="V221">
        <f t="shared" si="43"/>
        <v>6</v>
      </c>
      <c r="W221">
        <f t="shared" si="48"/>
        <v>-15</v>
      </c>
      <c r="X221">
        <f t="shared" si="49"/>
        <v>1</v>
      </c>
      <c r="Y221">
        <f t="shared" si="50"/>
        <v>20</v>
      </c>
      <c r="Z221">
        <f t="shared" si="51"/>
        <v>279</v>
      </c>
      <c r="AA221">
        <f t="shared" si="44"/>
        <v>0.69596693343177396</v>
      </c>
      <c r="AB221">
        <f t="shared" si="45"/>
        <v>0</v>
      </c>
    </row>
    <row r="222" spans="1:28" x14ac:dyDescent="0.25">
      <c r="A222">
        <v>1112</v>
      </c>
      <c r="B222">
        <v>2</v>
      </c>
      <c r="C222" t="s">
        <v>361</v>
      </c>
      <c r="D222" t="s">
        <v>12</v>
      </c>
      <c r="E222">
        <v>30</v>
      </c>
      <c r="F222">
        <v>1</v>
      </c>
      <c r="G222">
        <v>0</v>
      </c>
      <c r="H222" t="s">
        <v>362</v>
      </c>
      <c r="I222" t="s">
        <v>649</v>
      </c>
      <c r="J222" t="str">
        <f>RIGHT(H222,SUM(LEN(H222) - LEN(SUBSTITUTE(H222, {"0","1","2","3","4","5","6","7","8","9"},""))))</f>
        <v>2148</v>
      </c>
      <c r="K222">
        <v>2148</v>
      </c>
      <c r="L222">
        <v>13.8583</v>
      </c>
      <c r="N222" t="str">
        <f t="shared" si="46"/>
        <v/>
      </c>
      <c r="O222" s="10" t="str">
        <f t="shared" si="47"/>
        <v/>
      </c>
      <c r="Q222" t="s">
        <v>56</v>
      </c>
      <c r="R222">
        <f t="shared" si="39"/>
        <v>60</v>
      </c>
      <c r="S222">
        <f t="shared" si="40"/>
        <v>38</v>
      </c>
      <c r="T222">
        <f t="shared" si="41"/>
        <v>3</v>
      </c>
      <c r="U222">
        <f t="shared" si="42"/>
        <v>21</v>
      </c>
      <c r="V222">
        <f t="shared" si="43"/>
        <v>-22</v>
      </c>
      <c r="W222">
        <f t="shared" si="48"/>
        <v>-15</v>
      </c>
      <c r="X222">
        <f t="shared" si="49"/>
        <v>1</v>
      </c>
      <c r="Y222">
        <f t="shared" si="50"/>
        <v>-17</v>
      </c>
      <c r="Z222">
        <f t="shared" si="51"/>
        <v>425</v>
      </c>
      <c r="AA222">
        <f t="shared" si="44"/>
        <v>0.61099395795692657</v>
      </c>
      <c r="AB222">
        <f t="shared" si="45"/>
        <v>0</v>
      </c>
    </row>
    <row r="223" spans="1:28" x14ac:dyDescent="0.25">
      <c r="A223">
        <v>1113</v>
      </c>
      <c r="B223">
        <v>3</v>
      </c>
      <c r="C223" t="s">
        <v>363</v>
      </c>
      <c r="D223" t="s">
        <v>13</v>
      </c>
      <c r="E223">
        <v>21</v>
      </c>
      <c r="F223">
        <v>0</v>
      </c>
      <c r="G223">
        <v>0</v>
      </c>
      <c r="H223">
        <v>342684</v>
      </c>
      <c r="J223" t="str">
        <f>RIGHT(H223,SUM(LEN(H223) - LEN(SUBSTITUTE(H223, {"0","1","2","3","4","5","6","7","8","9"},""))))</f>
        <v>342684</v>
      </c>
      <c r="K223">
        <v>342684</v>
      </c>
      <c r="L223">
        <v>8.0500000000000007</v>
      </c>
      <c r="N223" t="str">
        <f t="shared" si="46"/>
        <v/>
      </c>
      <c r="O223" s="10" t="str">
        <f t="shared" si="47"/>
        <v/>
      </c>
      <c r="Q223" t="s">
        <v>48</v>
      </c>
      <c r="R223">
        <f t="shared" si="39"/>
        <v>-56</v>
      </c>
      <c r="S223">
        <f t="shared" si="40"/>
        <v>-24</v>
      </c>
      <c r="T223">
        <f t="shared" si="41"/>
        <v>-5</v>
      </c>
      <c r="U223">
        <f t="shared" si="42"/>
        <v>6</v>
      </c>
      <c r="V223">
        <f t="shared" si="43"/>
        <v>6</v>
      </c>
      <c r="W223">
        <f t="shared" si="48"/>
        <v>-15</v>
      </c>
      <c r="X223">
        <f t="shared" si="49"/>
        <v>1</v>
      </c>
      <c r="Y223">
        <f t="shared" si="50"/>
        <v>-59</v>
      </c>
      <c r="Z223">
        <f t="shared" si="51"/>
        <v>210</v>
      </c>
      <c r="AA223">
        <f t="shared" si="44"/>
        <v>0.73227241468946735</v>
      </c>
      <c r="AB223">
        <f t="shared" si="45"/>
        <v>0</v>
      </c>
    </row>
    <row r="224" spans="1:28" x14ac:dyDescent="0.25">
      <c r="A224">
        <v>1114</v>
      </c>
      <c r="B224">
        <v>2</v>
      </c>
      <c r="C224" t="s">
        <v>364</v>
      </c>
      <c r="D224" t="s">
        <v>12</v>
      </c>
      <c r="E224">
        <v>22</v>
      </c>
      <c r="F224">
        <v>0</v>
      </c>
      <c r="G224">
        <v>0</v>
      </c>
      <c r="H224" t="s">
        <v>365</v>
      </c>
      <c r="I224" t="s">
        <v>658</v>
      </c>
      <c r="J224" t="str">
        <f>RIGHT(H224,SUM(LEN(H224) - LEN(SUBSTITUTE(H224, {"0","1","2","3","4","5","6","7","8","9"},""))))</f>
        <v>14266</v>
      </c>
      <c r="K224">
        <v>14266</v>
      </c>
      <c r="L224">
        <v>10.5</v>
      </c>
      <c r="M224" t="s">
        <v>366</v>
      </c>
      <c r="N224" t="str">
        <f t="shared" si="46"/>
        <v>F</v>
      </c>
      <c r="O224" s="10" t="str">
        <f t="shared" si="47"/>
        <v>33</v>
      </c>
      <c r="P224" s="10">
        <v>33</v>
      </c>
      <c r="Q224" t="s">
        <v>48</v>
      </c>
      <c r="R224">
        <f t="shared" si="39"/>
        <v>90</v>
      </c>
      <c r="S224">
        <f t="shared" si="40"/>
        <v>38</v>
      </c>
      <c r="T224">
        <f t="shared" si="41"/>
        <v>-5</v>
      </c>
      <c r="U224">
        <f t="shared" si="42"/>
        <v>6</v>
      </c>
      <c r="V224">
        <f t="shared" si="43"/>
        <v>6</v>
      </c>
      <c r="W224">
        <f t="shared" si="48"/>
        <v>53</v>
      </c>
      <c r="X224">
        <f t="shared" si="49"/>
        <v>-81</v>
      </c>
      <c r="Y224">
        <f t="shared" si="50"/>
        <v>62</v>
      </c>
      <c r="Z224">
        <f t="shared" si="51"/>
        <v>525</v>
      </c>
      <c r="AA224">
        <f t="shared" si="44"/>
        <v>0.54822379543328015</v>
      </c>
      <c r="AB224">
        <f t="shared" si="45"/>
        <v>1</v>
      </c>
    </row>
    <row r="225" spans="1:28" x14ac:dyDescent="0.25">
      <c r="A225">
        <v>1115</v>
      </c>
      <c r="B225">
        <v>3</v>
      </c>
      <c r="C225" t="s">
        <v>367</v>
      </c>
      <c r="D225" t="s">
        <v>13</v>
      </c>
      <c r="E225">
        <v>21</v>
      </c>
      <c r="F225">
        <v>0</v>
      </c>
      <c r="G225">
        <v>0</v>
      </c>
      <c r="H225">
        <v>350053</v>
      </c>
      <c r="J225" t="str">
        <f>RIGHT(H225,SUM(LEN(H225) - LEN(SUBSTITUTE(H225, {"0","1","2","3","4","5","6","7","8","9"},""))))</f>
        <v>350053</v>
      </c>
      <c r="K225">
        <v>350053</v>
      </c>
      <c r="L225">
        <v>7.7957999999999998</v>
      </c>
      <c r="N225" t="str">
        <f t="shared" si="46"/>
        <v/>
      </c>
      <c r="O225" s="10" t="str">
        <f t="shared" si="47"/>
        <v/>
      </c>
      <c r="Q225" t="s">
        <v>48</v>
      </c>
      <c r="R225">
        <f t="shared" si="39"/>
        <v>-56</v>
      </c>
      <c r="S225">
        <f t="shared" si="40"/>
        <v>-24</v>
      </c>
      <c r="T225">
        <f t="shared" si="41"/>
        <v>-5</v>
      </c>
      <c r="U225">
        <f t="shared" si="42"/>
        <v>6</v>
      </c>
      <c r="V225">
        <f t="shared" si="43"/>
        <v>6</v>
      </c>
      <c r="W225">
        <f t="shared" si="48"/>
        <v>-15</v>
      </c>
      <c r="X225">
        <f t="shared" si="49"/>
        <v>1</v>
      </c>
      <c r="Y225">
        <f t="shared" si="50"/>
        <v>-59</v>
      </c>
      <c r="Z225">
        <f t="shared" si="51"/>
        <v>210</v>
      </c>
      <c r="AA225">
        <f t="shared" si="44"/>
        <v>0.73227241468946735</v>
      </c>
      <c r="AB225">
        <f t="shared" si="45"/>
        <v>0</v>
      </c>
    </row>
    <row r="226" spans="1:28" x14ac:dyDescent="0.25">
      <c r="A226">
        <v>1116</v>
      </c>
      <c r="B226">
        <v>1</v>
      </c>
      <c r="C226" t="s">
        <v>368</v>
      </c>
      <c r="D226" t="s">
        <v>12</v>
      </c>
      <c r="E226">
        <v>53</v>
      </c>
      <c r="F226">
        <v>0</v>
      </c>
      <c r="G226">
        <v>0</v>
      </c>
      <c r="H226" t="s">
        <v>369</v>
      </c>
      <c r="I226" t="s">
        <v>632</v>
      </c>
      <c r="J226" t="str">
        <f>RIGHT(H226,SUM(LEN(H226) - LEN(SUBSTITUTE(H226, {"0","1","2","3","4","5","6","7","8","9"},""))))</f>
        <v>17606</v>
      </c>
      <c r="K226">
        <v>17606</v>
      </c>
      <c r="L226">
        <v>27.445799999999998</v>
      </c>
      <c r="N226" t="str">
        <f t="shared" si="46"/>
        <v/>
      </c>
      <c r="O226" s="10" t="str">
        <f t="shared" si="47"/>
        <v/>
      </c>
      <c r="Q226" t="s">
        <v>56</v>
      </c>
      <c r="R226">
        <f t="shared" si="39"/>
        <v>90</v>
      </c>
      <c r="S226">
        <f t="shared" si="40"/>
        <v>38</v>
      </c>
      <c r="T226">
        <f t="shared" si="41"/>
        <v>3</v>
      </c>
      <c r="U226">
        <f t="shared" si="42"/>
        <v>6</v>
      </c>
      <c r="V226">
        <f t="shared" si="43"/>
        <v>6</v>
      </c>
      <c r="W226">
        <f t="shared" si="48"/>
        <v>-15</v>
      </c>
      <c r="X226">
        <f t="shared" si="49"/>
        <v>51</v>
      </c>
      <c r="Y226">
        <f t="shared" si="50"/>
        <v>62</v>
      </c>
      <c r="Z226">
        <f t="shared" si="51"/>
        <v>597</v>
      </c>
      <c r="AA226">
        <f t="shared" si="44"/>
        <v>0.50193495688875667</v>
      </c>
      <c r="AB226">
        <f t="shared" si="45"/>
        <v>1</v>
      </c>
    </row>
    <row r="227" spans="1:28" x14ac:dyDescent="0.25">
      <c r="A227">
        <v>1117</v>
      </c>
      <c r="B227">
        <v>3</v>
      </c>
      <c r="C227" t="s">
        <v>370</v>
      </c>
      <c r="D227" t="s">
        <v>12</v>
      </c>
      <c r="F227">
        <v>0</v>
      </c>
      <c r="G227">
        <v>2</v>
      </c>
      <c r="H227">
        <v>2661</v>
      </c>
      <c r="J227" t="str">
        <f>RIGHT(H227,SUM(LEN(H227) - LEN(SUBSTITUTE(H227, {"0","1","2","3","4","5","6","7","8","9"},""))))</f>
        <v>2661</v>
      </c>
      <c r="K227">
        <v>2661</v>
      </c>
      <c r="L227">
        <v>15.245799999999999</v>
      </c>
      <c r="N227" t="str">
        <f t="shared" si="46"/>
        <v/>
      </c>
      <c r="O227" s="10" t="str">
        <f t="shared" si="47"/>
        <v/>
      </c>
      <c r="Q227" t="s">
        <v>56</v>
      </c>
      <c r="R227">
        <f t="shared" si="39"/>
        <v>90</v>
      </c>
      <c r="S227">
        <f t="shared" si="40"/>
        <v>38</v>
      </c>
      <c r="T227">
        <f t="shared" si="41"/>
        <v>-15</v>
      </c>
      <c r="U227">
        <f t="shared" si="42"/>
        <v>6</v>
      </c>
      <c r="V227">
        <f t="shared" si="43"/>
        <v>6</v>
      </c>
      <c r="W227">
        <f t="shared" si="48"/>
        <v>-15</v>
      </c>
      <c r="X227">
        <f t="shared" si="49"/>
        <v>1</v>
      </c>
      <c r="Y227">
        <f t="shared" si="50"/>
        <v>-17</v>
      </c>
      <c r="Z227">
        <f t="shared" si="51"/>
        <v>450</v>
      </c>
      <c r="AA227">
        <f t="shared" si="44"/>
        <v>0.59555869075866796</v>
      </c>
      <c r="AB227">
        <f t="shared" si="45"/>
        <v>0</v>
      </c>
    </row>
    <row r="228" spans="1:28" x14ac:dyDescent="0.25">
      <c r="A228">
        <v>1118</v>
      </c>
      <c r="B228">
        <v>3</v>
      </c>
      <c r="C228" t="s">
        <v>371</v>
      </c>
      <c r="D228" t="s">
        <v>13</v>
      </c>
      <c r="E228">
        <v>23</v>
      </c>
      <c r="F228">
        <v>0</v>
      </c>
      <c r="G228">
        <v>0</v>
      </c>
      <c r="H228">
        <v>350054</v>
      </c>
      <c r="J228" t="str">
        <f>RIGHT(H228,SUM(LEN(H228) - LEN(SUBSTITUTE(H228, {"0","1","2","3","4","5","6","7","8","9"},""))))</f>
        <v>350054</v>
      </c>
      <c r="K228">
        <v>350054</v>
      </c>
      <c r="L228">
        <v>7.7957999999999998</v>
      </c>
      <c r="N228" t="str">
        <f t="shared" si="46"/>
        <v/>
      </c>
      <c r="O228" s="10" t="str">
        <f t="shared" si="47"/>
        <v/>
      </c>
      <c r="Q228" t="s">
        <v>48</v>
      </c>
      <c r="R228">
        <f t="shared" si="39"/>
        <v>-56</v>
      </c>
      <c r="S228">
        <f t="shared" si="40"/>
        <v>-24</v>
      </c>
      <c r="T228">
        <f t="shared" si="41"/>
        <v>-5</v>
      </c>
      <c r="U228">
        <f t="shared" si="42"/>
        <v>6</v>
      </c>
      <c r="V228">
        <f t="shared" si="43"/>
        <v>6</v>
      </c>
      <c r="W228">
        <f t="shared" si="48"/>
        <v>-15</v>
      </c>
      <c r="X228">
        <f t="shared" si="49"/>
        <v>1</v>
      </c>
      <c r="Y228">
        <f t="shared" si="50"/>
        <v>-59</v>
      </c>
      <c r="Z228">
        <f t="shared" si="51"/>
        <v>210</v>
      </c>
      <c r="AA228">
        <f t="shared" si="44"/>
        <v>0.73227241468946735</v>
      </c>
      <c r="AB228">
        <f t="shared" si="45"/>
        <v>0</v>
      </c>
    </row>
    <row r="229" spans="1:28" x14ac:dyDescent="0.25">
      <c r="A229">
        <v>1119</v>
      </c>
      <c r="B229">
        <v>3</v>
      </c>
      <c r="C229" t="s">
        <v>372</v>
      </c>
      <c r="D229" t="s">
        <v>12</v>
      </c>
      <c r="F229">
        <v>0</v>
      </c>
      <c r="G229">
        <v>0</v>
      </c>
      <c r="H229">
        <v>370368</v>
      </c>
      <c r="J229" t="str">
        <f>RIGHT(H229,SUM(LEN(H229) - LEN(SUBSTITUTE(H229, {"0","1","2","3","4","5","6","7","8","9"},""))))</f>
        <v>370368</v>
      </c>
      <c r="K229">
        <v>370368</v>
      </c>
      <c r="L229">
        <v>7.75</v>
      </c>
      <c r="N229" t="str">
        <f t="shared" si="46"/>
        <v/>
      </c>
      <c r="O229" s="10" t="str">
        <f t="shared" si="47"/>
        <v/>
      </c>
      <c r="Q229" t="s">
        <v>46</v>
      </c>
      <c r="R229">
        <f t="shared" si="39"/>
        <v>60</v>
      </c>
      <c r="S229">
        <f t="shared" si="40"/>
        <v>38</v>
      </c>
      <c r="T229">
        <f t="shared" si="41"/>
        <v>-15</v>
      </c>
      <c r="U229">
        <f t="shared" si="42"/>
        <v>6</v>
      </c>
      <c r="V229">
        <f t="shared" si="43"/>
        <v>6</v>
      </c>
      <c r="W229">
        <f t="shared" si="48"/>
        <v>-15</v>
      </c>
      <c r="X229">
        <f t="shared" si="49"/>
        <v>1</v>
      </c>
      <c r="Y229">
        <f t="shared" si="50"/>
        <v>-26</v>
      </c>
      <c r="Z229">
        <f t="shared" si="51"/>
        <v>411</v>
      </c>
      <c r="AA229">
        <f t="shared" si="44"/>
        <v>0.6195436181273688</v>
      </c>
      <c r="AB229">
        <f t="shared" si="45"/>
        <v>0</v>
      </c>
    </row>
    <row r="230" spans="1:28" x14ac:dyDescent="0.25">
      <c r="A230">
        <v>1120</v>
      </c>
      <c r="B230">
        <v>3</v>
      </c>
      <c r="C230" t="s">
        <v>373</v>
      </c>
      <c r="D230" t="s">
        <v>13</v>
      </c>
      <c r="E230">
        <v>40.5</v>
      </c>
      <c r="F230">
        <v>0</v>
      </c>
      <c r="G230">
        <v>0</v>
      </c>
      <c r="H230" t="s">
        <v>374</v>
      </c>
      <c r="I230" t="s">
        <v>634</v>
      </c>
      <c r="J230" t="str">
        <f>RIGHT(H230,SUM(LEN(H230) - LEN(SUBSTITUTE(H230, {"0","1","2","3","4","5","6","7","8","9"},""))))</f>
        <v>6212</v>
      </c>
      <c r="K230">
        <v>6212</v>
      </c>
      <c r="L230">
        <v>15.1</v>
      </c>
      <c r="N230" t="str">
        <f t="shared" si="46"/>
        <v/>
      </c>
      <c r="O230" s="10" t="str">
        <f t="shared" si="47"/>
        <v/>
      </c>
      <c r="Q230" t="s">
        <v>48</v>
      </c>
      <c r="R230">
        <f t="shared" si="39"/>
        <v>-56</v>
      </c>
      <c r="S230">
        <f t="shared" si="40"/>
        <v>-24</v>
      </c>
      <c r="T230">
        <f t="shared" si="41"/>
        <v>3</v>
      </c>
      <c r="U230">
        <f t="shared" si="42"/>
        <v>6</v>
      </c>
      <c r="V230">
        <f t="shared" si="43"/>
        <v>6</v>
      </c>
      <c r="W230">
        <f t="shared" si="48"/>
        <v>-15</v>
      </c>
      <c r="X230">
        <f t="shared" si="49"/>
        <v>-9</v>
      </c>
      <c r="Y230">
        <f t="shared" si="50"/>
        <v>-17</v>
      </c>
      <c r="Z230">
        <f t="shared" si="51"/>
        <v>250</v>
      </c>
      <c r="AA230">
        <f t="shared" si="44"/>
        <v>0.71156240921047087</v>
      </c>
      <c r="AB230">
        <f t="shared" si="45"/>
        <v>0</v>
      </c>
    </row>
    <row r="231" spans="1:28" x14ac:dyDescent="0.25">
      <c r="A231">
        <v>1121</v>
      </c>
      <c r="B231">
        <v>2</v>
      </c>
      <c r="C231" t="s">
        <v>375</v>
      </c>
      <c r="D231" t="s">
        <v>13</v>
      </c>
      <c r="E231">
        <v>36</v>
      </c>
      <c r="F231">
        <v>0</v>
      </c>
      <c r="G231">
        <v>0</v>
      </c>
      <c r="H231">
        <v>242963</v>
      </c>
      <c r="J231" t="str">
        <f>RIGHT(H231,SUM(LEN(H231) - LEN(SUBSTITUTE(H231, {"0","1","2","3","4","5","6","7","8","9"},""))))</f>
        <v>242963</v>
      </c>
      <c r="K231">
        <v>242963</v>
      </c>
      <c r="L231">
        <v>13</v>
      </c>
      <c r="N231" t="str">
        <f t="shared" si="46"/>
        <v/>
      </c>
      <c r="O231" s="10" t="str">
        <f t="shared" si="47"/>
        <v/>
      </c>
      <c r="Q231" t="s">
        <v>48</v>
      </c>
      <c r="R231">
        <f t="shared" si="39"/>
        <v>-56</v>
      </c>
      <c r="S231">
        <f t="shared" si="40"/>
        <v>-24</v>
      </c>
      <c r="T231">
        <f t="shared" si="41"/>
        <v>3</v>
      </c>
      <c r="U231">
        <f t="shared" si="42"/>
        <v>6</v>
      </c>
      <c r="V231">
        <f t="shared" si="43"/>
        <v>6</v>
      </c>
      <c r="W231">
        <f t="shared" si="48"/>
        <v>-15</v>
      </c>
      <c r="X231">
        <f t="shared" si="49"/>
        <v>1</v>
      </c>
      <c r="Y231">
        <f t="shared" si="50"/>
        <v>20</v>
      </c>
      <c r="Z231">
        <f t="shared" si="51"/>
        <v>297</v>
      </c>
      <c r="AA231">
        <f t="shared" si="44"/>
        <v>0.68605209175575976</v>
      </c>
      <c r="AB231">
        <f t="shared" si="45"/>
        <v>0</v>
      </c>
    </row>
    <row r="232" spans="1:28" x14ac:dyDescent="0.25">
      <c r="A232">
        <v>1122</v>
      </c>
      <c r="B232">
        <v>2</v>
      </c>
      <c r="C232" t="s">
        <v>376</v>
      </c>
      <c r="D232" t="s">
        <v>13</v>
      </c>
      <c r="E232">
        <v>14</v>
      </c>
      <c r="F232">
        <v>0</v>
      </c>
      <c r="G232">
        <v>0</v>
      </c>
      <c r="H232">
        <v>220845</v>
      </c>
      <c r="J232" t="str">
        <f>RIGHT(H232,SUM(LEN(H232) - LEN(SUBSTITUTE(H232, {"0","1","2","3","4","5","6","7","8","9"},""))))</f>
        <v>220845</v>
      </c>
      <c r="K232">
        <v>220845</v>
      </c>
      <c r="L232">
        <v>65</v>
      </c>
      <c r="N232" t="str">
        <f t="shared" si="46"/>
        <v/>
      </c>
      <c r="O232" s="10" t="str">
        <f t="shared" si="47"/>
        <v/>
      </c>
      <c r="Q232" t="s">
        <v>48</v>
      </c>
      <c r="R232">
        <f t="shared" si="39"/>
        <v>-56</v>
      </c>
      <c r="S232">
        <f t="shared" si="40"/>
        <v>-24</v>
      </c>
      <c r="T232">
        <f t="shared" si="41"/>
        <v>-5</v>
      </c>
      <c r="U232">
        <f t="shared" si="42"/>
        <v>6</v>
      </c>
      <c r="V232">
        <f t="shared" si="43"/>
        <v>6</v>
      </c>
      <c r="W232">
        <f t="shared" si="48"/>
        <v>-15</v>
      </c>
      <c r="X232">
        <f t="shared" si="49"/>
        <v>1</v>
      </c>
      <c r="Y232">
        <f t="shared" si="50"/>
        <v>20</v>
      </c>
      <c r="Z232">
        <f t="shared" si="51"/>
        <v>289</v>
      </c>
      <c r="AA232">
        <f t="shared" si="44"/>
        <v>0.69048039135381534</v>
      </c>
      <c r="AB232">
        <f t="shared" si="45"/>
        <v>0</v>
      </c>
    </row>
    <row r="233" spans="1:28" x14ac:dyDescent="0.25">
      <c r="A233">
        <v>1123</v>
      </c>
      <c r="B233">
        <v>1</v>
      </c>
      <c r="C233" t="s">
        <v>377</v>
      </c>
      <c r="D233" t="s">
        <v>12</v>
      </c>
      <c r="E233">
        <v>21</v>
      </c>
      <c r="F233">
        <v>0</v>
      </c>
      <c r="G233">
        <v>0</v>
      </c>
      <c r="H233">
        <v>113795</v>
      </c>
      <c r="J233" t="str">
        <f>RIGHT(H233,SUM(LEN(H233) - LEN(SUBSTITUTE(H233, {"0","1","2","3","4","5","6","7","8","9"},""))))</f>
        <v>113795</v>
      </c>
      <c r="K233">
        <v>113795</v>
      </c>
      <c r="L233">
        <v>26.55</v>
      </c>
      <c r="N233" t="str">
        <f t="shared" si="46"/>
        <v/>
      </c>
      <c r="O233" s="10" t="str">
        <f t="shared" si="47"/>
        <v/>
      </c>
      <c r="Q233" t="s">
        <v>48</v>
      </c>
      <c r="R233">
        <f t="shared" si="39"/>
        <v>60</v>
      </c>
      <c r="S233">
        <f t="shared" si="40"/>
        <v>38</v>
      </c>
      <c r="T233">
        <f t="shared" si="41"/>
        <v>-5</v>
      </c>
      <c r="U233">
        <f t="shared" si="42"/>
        <v>6</v>
      </c>
      <c r="V233">
        <f t="shared" si="43"/>
        <v>6</v>
      </c>
      <c r="W233">
        <f t="shared" si="48"/>
        <v>-15</v>
      </c>
      <c r="X233">
        <f t="shared" si="49"/>
        <v>1</v>
      </c>
      <c r="Y233">
        <f t="shared" si="50"/>
        <v>20</v>
      </c>
      <c r="Z233">
        <f t="shared" si="51"/>
        <v>467</v>
      </c>
      <c r="AA233">
        <f t="shared" si="44"/>
        <v>0.5849516240521031</v>
      </c>
      <c r="AB233">
        <f t="shared" si="45"/>
        <v>0</v>
      </c>
    </row>
    <row r="234" spans="1:28" x14ac:dyDescent="0.25">
      <c r="A234">
        <v>1124</v>
      </c>
      <c r="B234">
        <v>3</v>
      </c>
      <c r="C234" t="s">
        <v>378</v>
      </c>
      <c r="D234" t="s">
        <v>13</v>
      </c>
      <c r="E234">
        <v>21</v>
      </c>
      <c r="F234">
        <v>1</v>
      </c>
      <c r="G234">
        <v>0</v>
      </c>
      <c r="H234">
        <v>3101266</v>
      </c>
      <c r="J234" t="str">
        <f>RIGHT(H234,SUM(LEN(H234) - LEN(SUBSTITUTE(H234, {"0","1","2","3","4","5","6","7","8","9"},""))))</f>
        <v>3101266</v>
      </c>
      <c r="K234">
        <v>3101266</v>
      </c>
      <c r="L234">
        <v>6.4958</v>
      </c>
      <c r="N234" t="str">
        <f t="shared" si="46"/>
        <v/>
      </c>
      <c r="O234" s="10" t="str">
        <f t="shared" si="47"/>
        <v/>
      </c>
      <c r="Q234" t="s">
        <v>48</v>
      </c>
      <c r="R234">
        <f t="shared" si="39"/>
        <v>-56</v>
      </c>
      <c r="S234">
        <f t="shared" si="40"/>
        <v>-24</v>
      </c>
      <c r="T234">
        <f t="shared" si="41"/>
        <v>-5</v>
      </c>
      <c r="U234">
        <f t="shared" si="42"/>
        <v>21</v>
      </c>
      <c r="V234">
        <f t="shared" si="43"/>
        <v>-22</v>
      </c>
      <c r="W234">
        <f t="shared" si="48"/>
        <v>-15</v>
      </c>
      <c r="X234">
        <f t="shared" si="49"/>
        <v>1</v>
      </c>
      <c r="Y234">
        <f t="shared" si="50"/>
        <v>-26</v>
      </c>
      <c r="Z234">
        <f t="shared" si="51"/>
        <v>230</v>
      </c>
      <c r="AA234">
        <f t="shared" si="44"/>
        <v>0.72203602145829304</v>
      </c>
      <c r="AB234">
        <f t="shared" si="45"/>
        <v>0</v>
      </c>
    </row>
    <row r="235" spans="1:28" x14ac:dyDescent="0.25">
      <c r="A235">
        <v>1125</v>
      </c>
      <c r="B235">
        <v>3</v>
      </c>
      <c r="C235" t="s">
        <v>379</v>
      </c>
      <c r="D235" t="s">
        <v>13</v>
      </c>
      <c r="F235">
        <v>0</v>
      </c>
      <c r="G235">
        <v>0</v>
      </c>
      <c r="H235">
        <v>330971</v>
      </c>
      <c r="J235" t="str">
        <f>RIGHT(H235,SUM(LEN(H235) - LEN(SUBSTITUTE(H235, {"0","1","2","3","4","5","6","7","8","9"},""))))</f>
        <v>330971</v>
      </c>
      <c r="K235">
        <v>330971</v>
      </c>
      <c r="L235">
        <v>7.8792</v>
      </c>
      <c r="N235" t="str">
        <f t="shared" si="46"/>
        <v/>
      </c>
      <c r="O235" s="10" t="str">
        <f t="shared" si="47"/>
        <v/>
      </c>
      <c r="Q235" t="s">
        <v>46</v>
      </c>
      <c r="R235">
        <f t="shared" si="39"/>
        <v>-56</v>
      </c>
      <c r="S235">
        <f t="shared" si="40"/>
        <v>-24</v>
      </c>
      <c r="T235">
        <f t="shared" si="41"/>
        <v>-15</v>
      </c>
      <c r="U235">
        <f t="shared" si="42"/>
        <v>6</v>
      </c>
      <c r="V235">
        <f t="shared" si="43"/>
        <v>6</v>
      </c>
      <c r="W235">
        <f t="shared" si="48"/>
        <v>-15</v>
      </c>
      <c r="X235">
        <f t="shared" si="49"/>
        <v>1</v>
      </c>
      <c r="Y235">
        <f t="shared" si="50"/>
        <v>-59</v>
      </c>
      <c r="Z235">
        <f t="shared" si="51"/>
        <v>200</v>
      </c>
      <c r="AA235">
        <f t="shared" si="44"/>
        <v>0.73729999821580205</v>
      </c>
      <c r="AB235">
        <f t="shared" si="45"/>
        <v>0</v>
      </c>
    </row>
    <row r="236" spans="1:28" x14ac:dyDescent="0.25">
      <c r="A236">
        <v>1126</v>
      </c>
      <c r="B236">
        <v>1</v>
      </c>
      <c r="C236" t="s">
        <v>380</v>
      </c>
      <c r="D236" t="s">
        <v>13</v>
      </c>
      <c r="E236">
        <v>39</v>
      </c>
      <c r="F236">
        <v>1</v>
      </c>
      <c r="G236">
        <v>0</v>
      </c>
      <c r="H236" t="s">
        <v>381</v>
      </c>
      <c r="I236" t="s">
        <v>632</v>
      </c>
      <c r="J236" t="str">
        <f>RIGHT(H236,SUM(LEN(H236) - LEN(SUBSTITUTE(H236, {"0","1","2","3","4","5","6","7","8","9"},""))))</f>
        <v>17599</v>
      </c>
      <c r="K236">
        <v>17599</v>
      </c>
      <c r="L236">
        <v>71.283299999999997</v>
      </c>
      <c r="M236" t="s">
        <v>382</v>
      </c>
      <c r="N236" t="str">
        <f t="shared" si="46"/>
        <v>C</v>
      </c>
      <c r="O236" s="10" t="str">
        <f t="shared" si="47"/>
        <v>85</v>
      </c>
      <c r="P236" s="10">
        <v>85</v>
      </c>
      <c r="Q236" t="s">
        <v>56</v>
      </c>
      <c r="R236">
        <f t="shared" si="39"/>
        <v>-56</v>
      </c>
      <c r="S236">
        <f t="shared" si="40"/>
        <v>-24</v>
      </c>
      <c r="T236">
        <f t="shared" si="41"/>
        <v>3</v>
      </c>
      <c r="U236">
        <f t="shared" si="42"/>
        <v>21</v>
      </c>
      <c r="V236">
        <f t="shared" si="43"/>
        <v>-22</v>
      </c>
      <c r="W236">
        <f t="shared" si="48"/>
        <v>37</v>
      </c>
      <c r="X236">
        <f t="shared" si="49"/>
        <v>51</v>
      </c>
      <c r="Y236">
        <f t="shared" si="50"/>
        <v>62</v>
      </c>
      <c r="Z236">
        <f t="shared" si="51"/>
        <v>428</v>
      </c>
      <c r="AA236">
        <f t="shared" si="44"/>
        <v>0.60915277138638202</v>
      </c>
      <c r="AB236">
        <f t="shared" si="45"/>
        <v>0</v>
      </c>
    </row>
    <row r="237" spans="1:28" x14ac:dyDescent="0.25">
      <c r="A237">
        <v>1127</v>
      </c>
      <c r="B237">
        <v>3</v>
      </c>
      <c r="C237" t="s">
        <v>383</v>
      </c>
      <c r="D237" t="s">
        <v>13</v>
      </c>
      <c r="E237">
        <v>20</v>
      </c>
      <c r="F237">
        <v>0</v>
      </c>
      <c r="G237">
        <v>0</v>
      </c>
      <c r="H237">
        <v>350416</v>
      </c>
      <c r="J237" t="str">
        <f>RIGHT(H237,SUM(LEN(H237) - LEN(SUBSTITUTE(H237, {"0","1","2","3","4","5","6","7","8","9"},""))))</f>
        <v>350416</v>
      </c>
      <c r="K237">
        <v>350416</v>
      </c>
      <c r="L237">
        <v>7.8541999999999996</v>
      </c>
      <c r="N237" t="str">
        <f t="shared" si="46"/>
        <v/>
      </c>
      <c r="O237" s="10" t="str">
        <f t="shared" si="47"/>
        <v/>
      </c>
      <c r="Q237" t="s">
        <v>48</v>
      </c>
      <c r="R237">
        <f t="shared" si="39"/>
        <v>-56</v>
      </c>
      <c r="S237">
        <f t="shared" si="40"/>
        <v>-24</v>
      </c>
      <c r="T237">
        <f t="shared" si="41"/>
        <v>-5</v>
      </c>
      <c r="U237">
        <f t="shared" si="42"/>
        <v>6</v>
      </c>
      <c r="V237">
        <f t="shared" si="43"/>
        <v>6</v>
      </c>
      <c r="W237">
        <f t="shared" si="48"/>
        <v>-15</v>
      </c>
      <c r="X237">
        <f t="shared" si="49"/>
        <v>1</v>
      </c>
      <c r="Y237">
        <f t="shared" si="50"/>
        <v>-59</v>
      </c>
      <c r="Z237">
        <f t="shared" si="51"/>
        <v>210</v>
      </c>
      <c r="AA237">
        <f t="shared" si="44"/>
        <v>0.73227241468946735</v>
      </c>
      <c r="AB237">
        <f t="shared" si="45"/>
        <v>0</v>
      </c>
    </row>
    <row r="238" spans="1:28" x14ac:dyDescent="0.25">
      <c r="A238">
        <v>1128</v>
      </c>
      <c r="B238">
        <v>1</v>
      </c>
      <c r="C238" t="s">
        <v>384</v>
      </c>
      <c r="D238" t="s">
        <v>13</v>
      </c>
      <c r="E238">
        <v>64</v>
      </c>
      <c r="F238">
        <v>1</v>
      </c>
      <c r="G238">
        <v>0</v>
      </c>
      <c r="H238">
        <v>110813</v>
      </c>
      <c r="J238" t="str">
        <f>RIGHT(H238,SUM(LEN(H238) - LEN(SUBSTITUTE(H238, {"0","1","2","3","4","5","6","7","8","9"},""))))</f>
        <v>110813</v>
      </c>
      <c r="K238">
        <v>110813</v>
      </c>
      <c r="L238">
        <v>75.25</v>
      </c>
      <c r="M238" t="s">
        <v>385</v>
      </c>
      <c r="N238" t="str">
        <f t="shared" si="46"/>
        <v>D</v>
      </c>
      <c r="O238" s="10" t="str">
        <f t="shared" si="47"/>
        <v>37</v>
      </c>
      <c r="P238" s="10">
        <v>37</v>
      </c>
      <c r="Q238" t="s">
        <v>56</v>
      </c>
      <c r="R238">
        <f t="shared" si="39"/>
        <v>-56</v>
      </c>
      <c r="S238">
        <f t="shared" si="40"/>
        <v>-24</v>
      </c>
      <c r="T238">
        <f t="shared" si="41"/>
        <v>3</v>
      </c>
      <c r="U238">
        <f t="shared" si="42"/>
        <v>21</v>
      </c>
      <c r="V238">
        <f t="shared" si="43"/>
        <v>-22</v>
      </c>
      <c r="W238">
        <f t="shared" si="48"/>
        <v>53</v>
      </c>
      <c r="X238">
        <f t="shared" si="49"/>
        <v>1</v>
      </c>
      <c r="Y238">
        <f t="shared" si="50"/>
        <v>20</v>
      </c>
      <c r="Z238">
        <f t="shared" si="51"/>
        <v>352</v>
      </c>
      <c r="AA238">
        <f t="shared" si="44"/>
        <v>0.65471479092795704</v>
      </c>
      <c r="AB238">
        <f t="shared" si="45"/>
        <v>0</v>
      </c>
    </row>
    <row r="239" spans="1:28" x14ac:dyDescent="0.25">
      <c r="A239">
        <v>1129</v>
      </c>
      <c r="B239">
        <v>3</v>
      </c>
      <c r="C239" t="s">
        <v>386</v>
      </c>
      <c r="D239" t="s">
        <v>13</v>
      </c>
      <c r="E239">
        <v>20</v>
      </c>
      <c r="F239">
        <v>0</v>
      </c>
      <c r="G239">
        <v>0</v>
      </c>
      <c r="H239">
        <v>2679</v>
      </c>
      <c r="J239" t="str">
        <f>RIGHT(H239,SUM(LEN(H239) - LEN(SUBSTITUTE(H239, {"0","1","2","3","4","5","6","7","8","9"},""))))</f>
        <v>2679</v>
      </c>
      <c r="K239">
        <v>2679</v>
      </c>
      <c r="L239">
        <v>7.2249999999999996</v>
      </c>
      <c r="N239" t="str">
        <f t="shared" si="46"/>
        <v/>
      </c>
      <c r="O239" s="10" t="str">
        <f t="shared" si="47"/>
        <v/>
      </c>
      <c r="Q239" t="s">
        <v>56</v>
      </c>
      <c r="R239">
        <f t="shared" si="39"/>
        <v>-56</v>
      </c>
      <c r="S239">
        <f t="shared" si="40"/>
        <v>-24</v>
      </c>
      <c r="T239">
        <f t="shared" si="41"/>
        <v>-5</v>
      </c>
      <c r="U239">
        <f t="shared" si="42"/>
        <v>6</v>
      </c>
      <c r="V239">
        <f t="shared" si="43"/>
        <v>6</v>
      </c>
      <c r="W239">
        <f t="shared" si="48"/>
        <v>-15</v>
      </c>
      <c r="X239">
        <f t="shared" si="49"/>
        <v>1</v>
      </c>
      <c r="Y239">
        <f t="shared" si="50"/>
        <v>-17</v>
      </c>
      <c r="Z239">
        <f t="shared" si="51"/>
        <v>252</v>
      </c>
      <c r="AA239">
        <f t="shared" si="44"/>
        <v>0.7105022271801521</v>
      </c>
      <c r="AB239">
        <f t="shared" si="45"/>
        <v>0</v>
      </c>
    </row>
    <row r="240" spans="1:28" x14ac:dyDescent="0.25">
      <c r="A240">
        <v>1130</v>
      </c>
      <c r="B240">
        <v>2</v>
      </c>
      <c r="C240" t="s">
        <v>387</v>
      </c>
      <c r="D240" t="s">
        <v>12</v>
      </c>
      <c r="E240">
        <v>18</v>
      </c>
      <c r="F240">
        <v>1</v>
      </c>
      <c r="G240">
        <v>1</v>
      </c>
      <c r="H240">
        <v>250650</v>
      </c>
      <c r="J240" t="str">
        <f>RIGHT(H240,SUM(LEN(H240) - LEN(SUBSTITUTE(H240, {"0","1","2","3","4","5","6","7","8","9"},""))))</f>
        <v>250650</v>
      </c>
      <c r="K240">
        <v>250650</v>
      </c>
      <c r="L240">
        <v>13</v>
      </c>
      <c r="N240" t="str">
        <f t="shared" si="46"/>
        <v/>
      </c>
      <c r="O240" s="10" t="str">
        <f t="shared" si="47"/>
        <v/>
      </c>
      <c r="Q240" t="s">
        <v>48</v>
      </c>
      <c r="R240">
        <f t="shared" si="39"/>
        <v>60</v>
      </c>
      <c r="S240">
        <f t="shared" si="40"/>
        <v>38</v>
      </c>
      <c r="T240">
        <f t="shared" si="41"/>
        <v>-5</v>
      </c>
      <c r="U240">
        <f t="shared" si="42"/>
        <v>21</v>
      </c>
      <c r="V240">
        <f t="shared" si="43"/>
        <v>-22</v>
      </c>
      <c r="W240">
        <f t="shared" si="48"/>
        <v>-15</v>
      </c>
      <c r="X240">
        <f t="shared" si="49"/>
        <v>1</v>
      </c>
      <c r="Y240">
        <f t="shared" si="50"/>
        <v>20</v>
      </c>
      <c r="Z240">
        <f t="shared" si="51"/>
        <v>454</v>
      </c>
      <c r="AA240">
        <f t="shared" si="44"/>
        <v>0.59307053882827832</v>
      </c>
      <c r="AB240">
        <f t="shared" si="45"/>
        <v>0</v>
      </c>
    </row>
    <row r="241" spans="1:28" x14ac:dyDescent="0.25">
      <c r="A241">
        <v>1131</v>
      </c>
      <c r="B241">
        <v>1</v>
      </c>
      <c r="C241" t="s">
        <v>388</v>
      </c>
      <c r="D241" t="s">
        <v>12</v>
      </c>
      <c r="E241">
        <v>48</v>
      </c>
      <c r="F241">
        <v>1</v>
      </c>
      <c r="G241">
        <v>0</v>
      </c>
      <c r="H241" t="s">
        <v>389</v>
      </c>
      <c r="I241" t="s">
        <v>632</v>
      </c>
      <c r="J241" t="str">
        <f>RIGHT(H241,SUM(LEN(H241) - LEN(SUBSTITUTE(H241, {"0","1","2","3","4","5","6","7","8","9"},""))))</f>
        <v>17761</v>
      </c>
      <c r="K241">
        <v>17761</v>
      </c>
      <c r="L241">
        <v>106.425</v>
      </c>
      <c r="M241" t="s">
        <v>390</v>
      </c>
      <c r="N241" t="str">
        <f t="shared" si="46"/>
        <v>C</v>
      </c>
      <c r="O241" s="10" t="str">
        <f t="shared" si="47"/>
        <v>86</v>
      </c>
      <c r="P241" s="10">
        <v>86</v>
      </c>
      <c r="Q241" t="s">
        <v>56</v>
      </c>
      <c r="R241">
        <f t="shared" si="39"/>
        <v>90</v>
      </c>
      <c r="S241">
        <f t="shared" si="40"/>
        <v>38</v>
      </c>
      <c r="T241">
        <f t="shared" si="41"/>
        <v>3</v>
      </c>
      <c r="U241">
        <f t="shared" si="42"/>
        <v>21</v>
      </c>
      <c r="V241">
        <f t="shared" si="43"/>
        <v>-22</v>
      </c>
      <c r="W241">
        <f t="shared" si="48"/>
        <v>37</v>
      </c>
      <c r="X241">
        <f t="shared" si="49"/>
        <v>51</v>
      </c>
      <c r="Y241">
        <f t="shared" si="50"/>
        <v>62</v>
      </c>
      <c r="Z241">
        <f t="shared" si="51"/>
        <v>636</v>
      </c>
      <c r="AA241">
        <f t="shared" si="44"/>
        <v>0.47679707882192696</v>
      </c>
      <c r="AB241">
        <f t="shared" si="45"/>
        <v>1</v>
      </c>
    </row>
    <row r="242" spans="1:28" x14ac:dyDescent="0.25">
      <c r="A242">
        <v>1132</v>
      </c>
      <c r="B242">
        <v>1</v>
      </c>
      <c r="C242" t="s">
        <v>391</v>
      </c>
      <c r="D242" t="s">
        <v>12</v>
      </c>
      <c r="E242">
        <v>55</v>
      </c>
      <c r="F242">
        <v>0</v>
      </c>
      <c r="G242">
        <v>0</v>
      </c>
      <c r="H242">
        <v>112377</v>
      </c>
      <c r="J242" t="str">
        <f>RIGHT(H242,SUM(LEN(H242) - LEN(SUBSTITUTE(H242, {"0","1","2","3","4","5","6","7","8","9"},""))))</f>
        <v>112377</v>
      </c>
      <c r="K242">
        <v>112377</v>
      </c>
      <c r="L242">
        <v>27.720800000000001</v>
      </c>
      <c r="N242" t="str">
        <f t="shared" si="46"/>
        <v/>
      </c>
      <c r="O242" s="10" t="str">
        <f t="shared" si="47"/>
        <v/>
      </c>
      <c r="Q242" t="s">
        <v>56</v>
      </c>
      <c r="R242">
        <f t="shared" si="39"/>
        <v>90</v>
      </c>
      <c r="S242">
        <f t="shared" si="40"/>
        <v>38</v>
      </c>
      <c r="T242">
        <f t="shared" si="41"/>
        <v>3</v>
      </c>
      <c r="U242">
        <f t="shared" si="42"/>
        <v>6</v>
      </c>
      <c r="V242">
        <f t="shared" si="43"/>
        <v>6</v>
      </c>
      <c r="W242">
        <f t="shared" si="48"/>
        <v>-15</v>
      </c>
      <c r="X242">
        <f t="shared" si="49"/>
        <v>1</v>
      </c>
      <c r="Y242">
        <f t="shared" si="50"/>
        <v>20</v>
      </c>
      <c r="Z242">
        <f t="shared" si="51"/>
        <v>505</v>
      </c>
      <c r="AA242">
        <f t="shared" si="44"/>
        <v>0.56096903518686414</v>
      </c>
      <c r="AB242">
        <f t="shared" si="45"/>
        <v>1</v>
      </c>
    </row>
    <row r="243" spans="1:28" x14ac:dyDescent="0.25">
      <c r="A243">
        <v>1133</v>
      </c>
      <c r="B243">
        <v>2</v>
      </c>
      <c r="C243" t="s">
        <v>392</v>
      </c>
      <c r="D243" t="s">
        <v>12</v>
      </c>
      <c r="E243">
        <v>45</v>
      </c>
      <c r="F243">
        <v>0</v>
      </c>
      <c r="G243">
        <v>2</v>
      </c>
      <c r="H243">
        <v>237789</v>
      </c>
      <c r="J243" t="str">
        <f>RIGHT(H243,SUM(LEN(H243) - LEN(SUBSTITUTE(H243, {"0","1","2","3","4","5","6","7","8","9"},""))))</f>
        <v>237789</v>
      </c>
      <c r="K243">
        <v>237789</v>
      </c>
      <c r="L243">
        <v>30</v>
      </c>
      <c r="N243" t="str">
        <f t="shared" si="46"/>
        <v/>
      </c>
      <c r="O243" s="10" t="str">
        <f t="shared" si="47"/>
        <v/>
      </c>
      <c r="Q243" t="s">
        <v>48</v>
      </c>
      <c r="R243">
        <f t="shared" si="39"/>
        <v>90</v>
      </c>
      <c r="S243">
        <f t="shared" si="40"/>
        <v>38</v>
      </c>
      <c r="T243">
        <f t="shared" si="41"/>
        <v>3</v>
      </c>
      <c r="U243">
        <f t="shared" si="42"/>
        <v>6</v>
      </c>
      <c r="V243">
        <f t="shared" si="43"/>
        <v>6</v>
      </c>
      <c r="W243">
        <f t="shared" si="48"/>
        <v>-15</v>
      </c>
      <c r="X243">
        <f t="shared" si="49"/>
        <v>1</v>
      </c>
      <c r="Y243">
        <f t="shared" si="50"/>
        <v>20</v>
      </c>
      <c r="Z243">
        <f t="shared" si="51"/>
        <v>505</v>
      </c>
      <c r="AA243">
        <f t="shared" si="44"/>
        <v>0.56096903518686414</v>
      </c>
      <c r="AB243">
        <f t="shared" si="45"/>
        <v>1</v>
      </c>
    </row>
    <row r="244" spans="1:28" x14ac:dyDescent="0.25">
      <c r="A244">
        <v>1134</v>
      </c>
      <c r="B244">
        <v>1</v>
      </c>
      <c r="C244" t="s">
        <v>393</v>
      </c>
      <c r="D244" t="s">
        <v>13</v>
      </c>
      <c r="E244">
        <v>45</v>
      </c>
      <c r="F244">
        <v>1</v>
      </c>
      <c r="G244">
        <v>1</v>
      </c>
      <c r="H244">
        <v>16966</v>
      </c>
      <c r="J244" t="str">
        <f>RIGHT(H244,SUM(LEN(H244) - LEN(SUBSTITUTE(H244, {"0","1","2","3","4","5","6","7","8","9"},""))))</f>
        <v>16966</v>
      </c>
      <c r="K244">
        <v>16966</v>
      </c>
      <c r="L244">
        <v>134.5</v>
      </c>
      <c r="M244" t="s">
        <v>327</v>
      </c>
      <c r="N244" t="str">
        <f t="shared" si="46"/>
        <v>E</v>
      </c>
      <c r="O244" s="10" t="str">
        <f t="shared" si="47"/>
        <v>34</v>
      </c>
      <c r="P244" s="10">
        <v>34</v>
      </c>
      <c r="Q244" t="s">
        <v>56</v>
      </c>
      <c r="R244">
        <f t="shared" si="39"/>
        <v>-56</v>
      </c>
      <c r="S244">
        <f t="shared" si="40"/>
        <v>-24</v>
      </c>
      <c r="T244">
        <f t="shared" si="41"/>
        <v>3</v>
      </c>
      <c r="U244">
        <f t="shared" si="42"/>
        <v>21</v>
      </c>
      <c r="V244">
        <f t="shared" si="43"/>
        <v>-22</v>
      </c>
      <c r="W244">
        <f t="shared" si="48"/>
        <v>53</v>
      </c>
      <c r="X244">
        <f t="shared" si="49"/>
        <v>1</v>
      </c>
      <c r="Y244">
        <f t="shared" si="50"/>
        <v>62</v>
      </c>
      <c r="Z244">
        <f t="shared" si="51"/>
        <v>394</v>
      </c>
      <c r="AA244">
        <f t="shared" si="44"/>
        <v>0.6298260901192364</v>
      </c>
      <c r="AB244">
        <f t="shared" si="45"/>
        <v>0</v>
      </c>
    </row>
    <row r="245" spans="1:28" x14ac:dyDescent="0.25">
      <c r="A245">
        <v>1135</v>
      </c>
      <c r="B245">
        <v>3</v>
      </c>
      <c r="C245" t="s">
        <v>394</v>
      </c>
      <c r="D245" t="s">
        <v>13</v>
      </c>
      <c r="F245">
        <v>0</v>
      </c>
      <c r="G245">
        <v>0</v>
      </c>
      <c r="H245">
        <v>3470</v>
      </c>
      <c r="J245" t="str">
        <f>RIGHT(H245,SUM(LEN(H245) - LEN(SUBSTITUTE(H245, {"0","1","2","3","4","5","6","7","8","9"},""))))</f>
        <v>3470</v>
      </c>
      <c r="K245">
        <v>3470</v>
      </c>
      <c r="L245">
        <v>7.8875000000000002</v>
      </c>
      <c r="N245" t="str">
        <f t="shared" si="46"/>
        <v/>
      </c>
      <c r="O245" s="10" t="str">
        <f t="shared" si="47"/>
        <v/>
      </c>
      <c r="Q245" t="s">
        <v>48</v>
      </c>
      <c r="R245">
        <f t="shared" si="39"/>
        <v>-56</v>
      </c>
      <c r="S245">
        <f t="shared" si="40"/>
        <v>-24</v>
      </c>
      <c r="T245">
        <f t="shared" si="41"/>
        <v>-15</v>
      </c>
      <c r="U245">
        <f t="shared" si="42"/>
        <v>6</v>
      </c>
      <c r="V245">
        <f t="shared" si="43"/>
        <v>6</v>
      </c>
      <c r="W245">
        <f t="shared" si="48"/>
        <v>-15</v>
      </c>
      <c r="X245">
        <f t="shared" si="49"/>
        <v>1</v>
      </c>
      <c r="Y245">
        <f t="shared" si="50"/>
        <v>-17</v>
      </c>
      <c r="Z245">
        <f t="shared" si="51"/>
        <v>242</v>
      </c>
      <c r="AA245">
        <f t="shared" si="44"/>
        <v>0.71577995145445872</v>
      </c>
      <c r="AB245">
        <f t="shared" si="45"/>
        <v>0</v>
      </c>
    </row>
    <row r="246" spans="1:28" x14ac:dyDescent="0.25">
      <c r="A246">
        <v>1136</v>
      </c>
      <c r="B246">
        <v>3</v>
      </c>
      <c r="C246" t="s">
        <v>395</v>
      </c>
      <c r="D246" t="s">
        <v>13</v>
      </c>
      <c r="F246">
        <v>1</v>
      </c>
      <c r="G246">
        <v>2</v>
      </c>
      <c r="H246" t="s">
        <v>99</v>
      </c>
      <c r="I246" t="s">
        <v>658</v>
      </c>
      <c r="J246" t="str">
        <f>RIGHT(H246,SUM(LEN(H246) - LEN(SUBSTITUTE(H246, {"0","1","2","3","4","5","6","7","8","9"},""))))</f>
        <v>6607</v>
      </c>
      <c r="K246">
        <v>6607</v>
      </c>
      <c r="L246">
        <v>23.45</v>
      </c>
      <c r="N246" t="str">
        <f t="shared" si="46"/>
        <v/>
      </c>
      <c r="O246" s="10" t="str">
        <f t="shared" si="47"/>
        <v/>
      </c>
      <c r="Q246" t="s">
        <v>48</v>
      </c>
      <c r="R246">
        <f t="shared" si="39"/>
        <v>60</v>
      </c>
      <c r="S246">
        <f t="shared" si="40"/>
        <v>-24</v>
      </c>
      <c r="T246">
        <f t="shared" si="41"/>
        <v>-15</v>
      </c>
      <c r="U246">
        <f t="shared" si="42"/>
        <v>21</v>
      </c>
      <c r="V246">
        <f t="shared" si="43"/>
        <v>-22</v>
      </c>
      <c r="W246">
        <f t="shared" si="48"/>
        <v>-15</v>
      </c>
      <c r="X246">
        <f t="shared" si="49"/>
        <v>-81</v>
      </c>
      <c r="Y246">
        <f t="shared" si="50"/>
        <v>-17</v>
      </c>
      <c r="Z246">
        <f t="shared" si="51"/>
        <v>263</v>
      </c>
      <c r="AA246">
        <f t="shared" si="44"/>
        <v>0.70463019447658948</v>
      </c>
      <c r="AB246">
        <f t="shared" si="45"/>
        <v>0</v>
      </c>
    </row>
    <row r="247" spans="1:28" x14ac:dyDescent="0.25">
      <c r="A247">
        <v>1137</v>
      </c>
      <c r="B247">
        <v>1</v>
      </c>
      <c r="C247" t="s">
        <v>396</v>
      </c>
      <c r="D247" t="s">
        <v>13</v>
      </c>
      <c r="E247">
        <v>41</v>
      </c>
      <c r="F247">
        <v>1</v>
      </c>
      <c r="G247">
        <v>0</v>
      </c>
      <c r="H247">
        <v>17464</v>
      </c>
      <c r="J247" t="str">
        <f>RIGHT(H247,SUM(LEN(H247) - LEN(SUBSTITUTE(H247, {"0","1","2","3","4","5","6","7","8","9"},""))))</f>
        <v>17464</v>
      </c>
      <c r="K247">
        <v>17464</v>
      </c>
      <c r="L247">
        <v>51.862499999999997</v>
      </c>
      <c r="M247" t="s">
        <v>397</v>
      </c>
      <c r="N247" t="str">
        <f t="shared" si="46"/>
        <v>D</v>
      </c>
      <c r="O247" s="10" t="str">
        <f t="shared" si="47"/>
        <v>21</v>
      </c>
      <c r="P247" s="10">
        <v>21</v>
      </c>
      <c r="Q247" t="s">
        <v>48</v>
      </c>
      <c r="R247">
        <f t="shared" si="39"/>
        <v>-56</v>
      </c>
      <c r="S247">
        <f t="shared" si="40"/>
        <v>-24</v>
      </c>
      <c r="T247">
        <f t="shared" si="41"/>
        <v>3</v>
      </c>
      <c r="U247">
        <f t="shared" si="42"/>
        <v>21</v>
      </c>
      <c r="V247">
        <f t="shared" si="43"/>
        <v>-22</v>
      </c>
      <c r="W247">
        <f t="shared" si="48"/>
        <v>53</v>
      </c>
      <c r="X247">
        <f t="shared" si="49"/>
        <v>1</v>
      </c>
      <c r="Y247">
        <f t="shared" si="50"/>
        <v>62</v>
      </c>
      <c r="Z247">
        <f t="shared" si="51"/>
        <v>394</v>
      </c>
      <c r="AA247">
        <f t="shared" si="44"/>
        <v>0.6298260901192364</v>
      </c>
      <c r="AB247">
        <f t="shared" si="45"/>
        <v>0</v>
      </c>
    </row>
    <row r="248" spans="1:28" x14ac:dyDescent="0.25">
      <c r="A248">
        <v>1138</v>
      </c>
      <c r="B248">
        <v>2</v>
      </c>
      <c r="C248" t="s">
        <v>398</v>
      </c>
      <c r="D248" t="s">
        <v>12</v>
      </c>
      <c r="E248">
        <v>22</v>
      </c>
      <c r="F248">
        <v>0</v>
      </c>
      <c r="G248">
        <v>0</v>
      </c>
      <c r="H248" t="s">
        <v>145</v>
      </c>
      <c r="I248" t="s">
        <v>659</v>
      </c>
      <c r="J248" t="str">
        <f>RIGHT(H248,SUM(LEN(H248) - LEN(SUBSTITUTE(H248, {"0","1","2","3","4","5","6","7","8","9"},""))))</f>
        <v>13534</v>
      </c>
      <c r="K248">
        <v>13534</v>
      </c>
      <c r="L248">
        <v>21</v>
      </c>
      <c r="N248" t="str">
        <f t="shared" si="46"/>
        <v/>
      </c>
      <c r="O248" s="10" t="str">
        <f t="shared" si="47"/>
        <v/>
      </c>
      <c r="Q248" t="s">
        <v>48</v>
      </c>
      <c r="R248">
        <f t="shared" si="39"/>
        <v>90</v>
      </c>
      <c r="S248">
        <f t="shared" si="40"/>
        <v>38</v>
      </c>
      <c r="T248">
        <f t="shared" si="41"/>
        <v>-5</v>
      </c>
      <c r="U248">
        <f t="shared" si="42"/>
        <v>6</v>
      </c>
      <c r="V248">
        <f t="shared" si="43"/>
        <v>6</v>
      </c>
      <c r="W248">
        <f t="shared" si="48"/>
        <v>-15</v>
      </c>
      <c r="X248">
        <f t="shared" si="49"/>
        <v>51</v>
      </c>
      <c r="Y248">
        <f t="shared" si="50"/>
        <v>62</v>
      </c>
      <c r="Z248">
        <f t="shared" si="51"/>
        <v>589</v>
      </c>
      <c r="AA248">
        <f t="shared" si="44"/>
        <v>0.50709440119962956</v>
      </c>
      <c r="AB248">
        <f t="shared" si="45"/>
        <v>1</v>
      </c>
    </row>
    <row r="249" spans="1:28" x14ac:dyDescent="0.25">
      <c r="A249">
        <v>1139</v>
      </c>
      <c r="B249">
        <v>2</v>
      </c>
      <c r="C249" t="s">
        <v>399</v>
      </c>
      <c r="D249" t="s">
        <v>13</v>
      </c>
      <c r="E249">
        <v>42</v>
      </c>
      <c r="F249">
        <v>1</v>
      </c>
      <c r="G249">
        <v>1</v>
      </c>
      <c r="H249">
        <v>28220</v>
      </c>
      <c r="J249" t="str">
        <f>RIGHT(H249,SUM(LEN(H249) - LEN(SUBSTITUTE(H249, {"0","1","2","3","4","5","6","7","8","9"},""))))</f>
        <v>28220</v>
      </c>
      <c r="K249">
        <v>28220</v>
      </c>
      <c r="L249">
        <v>32.5</v>
      </c>
      <c r="N249" t="str">
        <f t="shared" si="46"/>
        <v/>
      </c>
      <c r="O249" s="10" t="str">
        <f t="shared" si="47"/>
        <v/>
      </c>
      <c r="Q249" t="s">
        <v>48</v>
      </c>
      <c r="R249">
        <f t="shared" si="39"/>
        <v>-56</v>
      </c>
      <c r="S249">
        <f t="shared" si="40"/>
        <v>-24</v>
      </c>
      <c r="T249">
        <f t="shared" si="41"/>
        <v>3</v>
      </c>
      <c r="U249">
        <f t="shared" si="42"/>
        <v>21</v>
      </c>
      <c r="V249">
        <f t="shared" si="43"/>
        <v>-22</v>
      </c>
      <c r="W249">
        <f t="shared" si="48"/>
        <v>-15</v>
      </c>
      <c r="X249">
        <f t="shared" si="49"/>
        <v>1</v>
      </c>
      <c r="Y249">
        <f t="shared" si="50"/>
        <v>20</v>
      </c>
      <c r="Z249">
        <f t="shared" si="51"/>
        <v>284</v>
      </c>
      <c r="AA249">
        <f t="shared" si="44"/>
        <v>0.69323050025865363</v>
      </c>
      <c r="AB249">
        <f t="shared" si="45"/>
        <v>0</v>
      </c>
    </row>
    <row r="250" spans="1:28" x14ac:dyDescent="0.25">
      <c r="A250">
        <v>1140</v>
      </c>
      <c r="B250">
        <v>2</v>
      </c>
      <c r="C250" t="s">
        <v>400</v>
      </c>
      <c r="D250" t="s">
        <v>12</v>
      </c>
      <c r="E250">
        <v>29</v>
      </c>
      <c r="F250">
        <v>1</v>
      </c>
      <c r="G250">
        <v>0</v>
      </c>
      <c r="H250">
        <v>26707</v>
      </c>
      <c r="J250" t="str">
        <f>RIGHT(H250,SUM(LEN(H250) - LEN(SUBSTITUTE(H250, {"0","1","2","3","4","5","6","7","8","9"},""))))</f>
        <v>26707</v>
      </c>
      <c r="K250">
        <v>26707</v>
      </c>
      <c r="L250">
        <v>26</v>
      </c>
      <c r="N250" t="str">
        <f t="shared" si="46"/>
        <v/>
      </c>
      <c r="O250" s="10" t="str">
        <f t="shared" si="47"/>
        <v/>
      </c>
      <c r="Q250" t="s">
        <v>48</v>
      </c>
      <c r="R250">
        <f t="shared" si="39"/>
        <v>90</v>
      </c>
      <c r="S250">
        <f t="shared" si="40"/>
        <v>38</v>
      </c>
      <c r="T250">
        <f t="shared" si="41"/>
        <v>3</v>
      </c>
      <c r="U250">
        <f t="shared" si="42"/>
        <v>21</v>
      </c>
      <c r="V250">
        <f t="shared" si="43"/>
        <v>-22</v>
      </c>
      <c r="W250">
        <f t="shared" si="48"/>
        <v>-15</v>
      </c>
      <c r="X250">
        <f t="shared" si="49"/>
        <v>1</v>
      </c>
      <c r="Y250">
        <f t="shared" si="50"/>
        <v>20</v>
      </c>
      <c r="Z250">
        <f t="shared" si="51"/>
        <v>492</v>
      </c>
      <c r="AA250">
        <f t="shared" si="44"/>
        <v>0.56921158914666192</v>
      </c>
      <c r="AB250">
        <f t="shared" si="45"/>
        <v>1</v>
      </c>
    </row>
    <row r="251" spans="1:28" x14ac:dyDescent="0.25">
      <c r="A251">
        <v>1141</v>
      </c>
      <c r="B251">
        <v>3</v>
      </c>
      <c r="C251" t="s">
        <v>401</v>
      </c>
      <c r="D251" t="s">
        <v>12</v>
      </c>
      <c r="F251">
        <v>1</v>
      </c>
      <c r="G251">
        <v>0</v>
      </c>
      <c r="H251">
        <v>2660</v>
      </c>
      <c r="J251" t="str">
        <f>RIGHT(H251,SUM(LEN(H251) - LEN(SUBSTITUTE(H251, {"0","1","2","3","4","5","6","7","8","9"},""))))</f>
        <v>2660</v>
      </c>
      <c r="K251">
        <v>2660</v>
      </c>
      <c r="L251">
        <v>14.4542</v>
      </c>
      <c r="N251" t="str">
        <f t="shared" si="46"/>
        <v/>
      </c>
      <c r="O251" s="10" t="str">
        <f t="shared" si="47"/>
        <v/>
      </c>
      <c r="Q251" t="s">
        <v>56</v>
      </c>
      <c r="R251">
        <f t="shared" si="39"/>
        <v>90</v>
      </c>
      <c r="S251">
        <f t="shared" si="40"/>
        <v>38</v>
      </c>
      <c r="T251">
        <f t="shared" si="41"/>
        <v>-15</v>
      </c>
      <c r="U251">
        <f t="shared" si="42"/>
        <v>21</v>
      </c>
      <c r="V251">
        <f t="shared" si="43"/>
        <v>-22</v>
      </c>
      <c r="W251">
        <f t="shared" si="48"/>
        <v>-15</v>
      </c>
      <c r="X251">
        <f t="shared" si="49"/>
        <v>1</v>
      </c>
      <c r="Y251">
        <f t="shared" si="50"/>
        <v>-17</v>
      </c>
      <c r="Z251">
        <f t="shared" si="51"/>
        <v>437</v>
      </c>
      <c r="AA251">
        <f t="shared" si="44"/>
        <v>0.60361072040382879</v>
      </c>
      <c r="AB251">
        <f t="shared" si="45"/>
        <v>0</v>
      </c>
    </row>
    <row r="252" spans="1:28" x14ac:dyDescent="0.25">
      <c r="A252">
        <v>1142</v>
      </c>
      <c r="B252">
        <v>2</v>
      </c>
      <c r="C252" t="s">
        <v>402</v>
      </c>
      <c r="D252" t="s">
        <v>12</v>
      </c>
      <c r="E252">
        <v>0.92</v>
      </c>
      <c r="F252">
        <v>1</v>
      </c>
      <c r="G252">
        <v>2</v>
      </c>
      <c r="H252" t="s">
        <v>403</v>
      </c>
      <c r="I252" t="s">
        <v>634</v>
      </c>
      <c r="J252" t="str">
        <f>RIGHT(H252,SUM(LEN(H252) - LEN(SUBSTITUTE(H252, {"0","1","2","3","4","5","6","7","8","9"},""))))</f>
        <v>34651</v>
      </c>
      <c r="K252">
        <v>34651</v>
      </c>
      <c r="L252">
        <v>27.75</v>
      </c>
      <c r="N252" t="str">
        <f t="shared" si="46"/>
        <v/>
      </c>
      <c r="O252" s="10" t="str">
        <f t="shared" si="47"/>
        <v/>
      </c>
      <c r="Q252" t="s">
        <v>48</v>
      </c>
      <c r="R252">
        <f t="shared" si="39"/>
        <v>60</v>
      </c>
      <c r="S252">
        <f t="shared" si="40"/>
        <v>38</v>
      </c>
      <c r="T252">
        <f t="shared" si="41"/>
        <v>46</v>
      </c>
      <c r="U252">
        <f t="shared" si="42"/>
        <v>21</v>
      </c>
      <c r="V252">
        <f t="shared" si="43"/>
        <v>-22</v>
      </c>
      <c r="W252">
        <f t="shared" si="48"/>
        <v>-15</v>
      </c>
      <c r="X252">
        <f t="shared" si="49"/>
        <v>-9</v>
      </c>
      <c r="Y252">
        <f t="shared" si="50"/>
        <v>20</v>
      </c>
      <c r="Z252">
        <f t="shared" si="51"/>
        <v>495</v>
      </c>
      <c r="AA252">
        <f t="shared" si="44"/>
        <v>0.5673126907081083</v>
      </c>
      <c r="AB252">
        <f t="shared" si="45"/>
        <v>1</v>
      </c>
    </row>
    <row r="253" spans="1:28" x14ac:dyDescent="0.25">
      <c r="A253">
        <v>1143</v>
      </c>
      <c r="B253">
        <v>3</v>
      </c>
      <c r="C253" t="s">
        <v>404</v>
      </c>
      <c r="D253" t="s">
        <v>13</v>
      </c>
      <c r="E253">
        <v>20</v>
      </c>
      <c r="F253">
        <v>0</v>
      </c>
      <c r="G253">
        <v>0</v>
      </c>
      <c r="H253" t="s">
        <v>405</v>
      </c>
      <c r="I253" t="s">
        <v>653</v>
      </c>
      <c r="J253" t="str">
        <f>RIGHT(H253,SUM(LEN(H253) - LEN(SUBSTITUTE(H253, {"0","1","2","3","4","5","6","7","8","9"},""))))</f>
        <v xml:space="preserve"> 3101284</v>
      </c>
      <c r="K253">
        <v>3101284</v>
      </c>
      <c r="L253">
        <v>7.9249999999999998</v>
      </c>
      <c r="N253" t="str">
        <f t="shared" si="46"/>
        <v/>
      </c>
      <c r="O253" s="10" t="str">
        <f t="shared" si="47"/>
        <v/>
      </c>
      <c r="Q253" t="s">
        <v>48</v>
      </c>
      <c r="R253">
        <f t="shared" si="39"/>
        <v>-56</v>
      </c>
      <c r="S253">
        <f t="shared" si="40"/>
        <v>-24</v>
      </c>
      <c r="T253">
        <f t="shared" si="41"/>
        <v>-5</v>
      </c>
      <c r="U253">
        <f t="shared" si="42"/>
        <v>6</v>
      </c>
      <c r="V253">
        <f t="shared" si="43"/>
        <v>6</v>
      </c>
      <c r="W253">
        <f t="shared" si="48"/>
        <v>-15</v>
      </c>
      <c r="X253">
        <f t="shared" si="49"/>
        <v>-81</v>
      </c>
      <c r="Y253">
        <f t="shared" si="50"/>
        <v>-26</v>
      </c>
      <c r="Z253">
        <f t="shared" si="51"/>
        <v>161</v>
      </c>
      <c r="AA253">
        <f t="shared" si="44"/>
        <v>0.75631847799269469</v>
      </c>
      <c r="AB253">
        <f t="shared" si="45"/>
        <v>0</v>
      </c>
    </row>
    <row r="254" spans="1:28" x14ac:dyDescent="0.25">
      <c r="A254">
        <v>1144</v>
      </c>
      <c r="B254">
        <v>1</v>
      </c>
      <c r="C254" t="s">
        <v>406</v>
      </c>
      <c r="D254" t="s">
        <v>13</v>
      </c>
      <c r="E254">
        <v>27</v>
      </c>
      <c r="F254">
        <v>1</v>
      </c>
      <c r="G254">
        <v>0</v>
      </c>
      <c r="H254">
        <v>13508</v>
      </c>
      <c r="J254" t="str">
        <f>RIGHT(H254,SUM(LEN(H254) - LEN(SUBSTITUTE(H254, {"0","1","2","3","4","5","6","7","8","9"},""))))</f>
        <v>13508</v>
      </c>
      <c r="K254">
        <v>13508</v>
      </c>
      <c r="L254">
        <v>136.7792</v>
      </c>
      <c r="M254" t="s">
        <v>407</v>
      </c>
      <c r="N254" t="str">
        <f t="shared" si="46"/>
        <v>C</v>
      </c>
      <c r="O254" s="10" t="str">
        <f t="shared" si="47"/>
        <v>89</v>
      </c>
      <c r="P254" s="10">
        <v>89</v>
      </c>
      <c r="Q254" t="s">
        <v>56</v>
      </c>
      <c r="R254">
        <f t="shared" si="39"/>
        <v>-56</v>
      </c>
      <c r="S254">
        <f t="shared" si="40"/>
        <v>-24</v>
      </c>
      <c r="T254">
        <f t="shared" si="41"/>
        <v>3</v>
      </c>
      <c r="U254">
        <f t="shared" si="42"/>
        <v>21</v>
      </c>
      <c r="V254">
        <f t="shared" si="43"/>
        <v>-22</v>
      </c>
      <c r="W254">
        <f t="shared" si="48"/>
        <v>37</v>
      </c>
      <c r="X254">
        <f t="shared" si="49"/>
        <v>1</v>
      </c>
      <c r="Y254">
        <f t="shared" si="50"/>
        <v>62</v>
      </c>
      <c r="Z254">
        <f t="shared" si="51"/>
        <v>378</v>
      </c>
      <c r="AA254">
        <f t="shared" si="44"/>
        <v>0.63939750351122426</v>
      </c>
      <c r="AB254">
        <f t="shared" si="45"/>
        <v>0</v>
      </c>
    </row>
    <row r="255" spans="1:28" x14ac:dyDescent="0.25">
      <c r="A255">
        <v>1145</v>
      </c>
      <c r="B255">
        <v>3</v>
      </c>
      <c r="C255" t="s">
        <v>408</v>
      </c>
      <c r="D255" t="s">
        <v>13</v>
      </c>
      <c r="E255">
        <v>24</v>
      </c>
      <c r="F255">
        <v>0</v>
      </c>
      <c r="G255">
        <v>0</v>
      </c>
      <c r="H255">
        <v>7266</v>
      </c>
      <c r="J255" t="str">
        <f>RIGHT(H255,SUM(LEN(H255) - LEN(SUBSTITUTE(H255, {"0","1","2","3","4","5","6","7","8","9"},""))))</f>
        <v>7266</v>
      </c>
      <c r="K255">
        <v>7266</v>
      </c>
      <c r="L255">
        <v>9.3249999999999993</v>
      </c>
      <c r="N255" t="str">
        <f t="shared" si="46"/>
        <v/>
      </c>
      <c r="O255" s="10" t="str">
        <f t="shared" si="47"/>
        <v/>
      </c>
      <c r="Q255" t="s">
        <v>48</v>
      </c>
      <c r="R255">
        <f t="shared" si="39"/>
        <v>-56</v>
      </c>
      <c r="S255">
        <f t="shared" si="40"/>
        <v>-24</v>
      </c>
      <c r="T255">
        <f t="shared" si="41"/>
        <v>3</v>
      </c>
      <c r="U255">
        <f t="shared" si="42"/>
        <v>6</v>
      </c>
      <c r="V255">
        <f t="shared" si="43"/>
        <v>6</v>
      </c>
      <c r="W255">
        <f t="shared" si="48"/>
        <v>-15</v>
      </c>
      <c r="X255">
        <f t="shared" si="49"/>
        <v>1</v>
      </c>
      <c r="Y255">
        <f t="shared" si="50"/>
        <v>-17</v>
      </c>
      <c r="Z255">
        <f t="shared" si="51"/>
        <v>260</v>
      </c>
      <c r="AA255">
        <f t="shared" si="44"/>
        <v>0.70623851031406715</v>
      </c>
      <c r="AB255">
        <f t="shared" si="45"/>
        <v>0</v>
      </c>
    </row>
    <row r="256" spans="1:28" x14ac:dyDescent="0.25">
      <c r="A256">
        <v>1146</v>
      </c>
      <c r="B256">
        <v>3</v>
      </c>
      <c r="C256" t="s">
        <v>409</v>
      </c>
      <c r="D256" t="s">
        <v>13</v>
      </c>
      <c r="E256">
        <v>32.5</v>
      </c>
      <c r="F256">
        <v>0</v>
      </c>
      <c r="G256">
        <v>0</v>
      </c>
      <c r="H256">
        <v>345775</v>
      </c>
      <c r="J256" t="str">
        <f>RIGHT(H256,SUM(LEN(H256) - LEN(SUBSTITUTE(H256, {"0","1","2","3","4","5","6","7","8","9"},""))))</f>
        <v>345775</v>
      </c>
      <c r="K256">
        <v>345775</v>
      </c>
      <c r="L256">
        <v>9.5</v>
      </c>
      <c r="N256" t="str">
        <f t="shared" si="46"/>
        <v/>
      </c>
      <c r="O256" s="10" t="str">
        <f t="shared" si="47"/>
        <v/>
      </c>
      <c r="Q256" t="s">
        <v>48</v>
      </c>
      <c r="R256">
        <f t="shared" si="39"/>
        <v>-56</v>
      </c>
      <c r="S256">
        <f t="shared" si="40"/>
        <v>-24</v>
      </c>
      <c r="T256">
        <f t="shared" si="41"/>
        <v>3</v>
      </c>
      <c r="U256">
        <f t="shared" si="42"/>
        <v>6</v>
      </c>
      <c r="V256">
        <f t="shared" si="43"/>
        <v>6</v>
      </c>
      <c r="W256">
        <f t="shared" si="48"/>
        <v>-15</v>
      </c>
      <c r="X256">
        <f t="shared" si="49"/>
        <v>1</v>
      </c>
      <c r="Y256">
        <f t="shared" si="50"/>
        <v>-59</v>
      </c>
      <c r="Z256">
        <f t="shared" si="51"/>
        <v>218</v>
      </c>
      <c r="AA256">
        <f t="shared" si="44"/>
        <v>0.72820667553691076</v>
      </c>
      <c r="AB256">
        <f t="shared" si="45"/>
        <v>0</v>
      </c>
    </row>
    <row r="257" spans="1:28" x14ac:dyDescent="0.25">
      <c r="A257">
        <v>1147</v>
      </c>
      <c r="B257">
        <v>3</v>
      </c>
      <c r="C257" t="s">
        <v>410</v>
      </c>
      <c r="D257" t="s">
        <v>13</v>
      </c>
      <c r="F257">
        <v>0</v>
      </c>
      <c r="G257">
        <v>0</v>
      </c>
      <c r="H257" t="s">
        <v>411</v>
      </c>
      <c r="I257" t="s">
        <v>634</v>
      </c>
      <c r="J257" t="str">
        <f>RIGHT(H257,SUM(LEN(H257) - LEN(SUBSTITUTE(H257, {"0","1","2","3","4","5","6","7","8","9"},""))))</f>
        <v>42795</v>
      </c>
      <c r="K257">
        <v>42795</v>
      </c>
      <c r="L257">
        <v>7.55</v>
      </c>
      <c r="N257" t="str">
        <f t="shared" si="46"/>
        <v/>
      </c>
      <c r="O257" s="10" t="str">
        <f t="shared" si="47"/>
        <v/>
      </c>
      <c r="Q257" t="s">
        <v>48</v>
      </c>
      <c r="R257">
        <f t="shared" si="39"/>
        <v>-56</v>
      </c>
      <c r="S257">
        <f t="shared" si="40"/>
        <v>-24</v>
      </c>
      <c r="T257">
        <f t="shared" si="41"/>
        <v>-15</v>
      </c>
      <c r="U257">
        <f t="shared" si="42"/>
        <v>6</v>
      </c>
      <c r="V257">
        <f t="shared" si="43"/>
        <v>6</v>
      </c>
      <c r="W257">
        <f t="shared" si="48"/>
        <v>-15</v>
      </c>
      <c r="X257">
        <f t="shared" si="49"/>
        <v>-9</v>
      </c>
      <c r="Y257">
        <f t="shared" si="50"/>
        <v>20</v>
      </c>
      <c r="Z257">
        <f t="shared" si="51"/>
        <v>269</v>
      </c>
      <c r="AA257">
        <f t="shared" si="44"/>
        <v>0.70139827926426934</v>
      </c>
      <c r="AB257">
        <f t="shared" si="45"/>
        <v>0</v>
      </c>
    </row>
    <row r="258" spans="1:28" x14ac:dyDescent="0.25">
      <c r="A258">
        <v>1148</v>
      </c>
      <c r="B258">
        <v>3</v>
      </c>
      <c r="C258" t="s">
        <v>412</v>
      </c>
      <c r="D258" t="s">
        <v>13</v>
      </c>
      <c r="F258">
        <v>0</v>
      </c>
      <c r="G258">
        <v>0</v>
      </c>
      <c r="H258" t="s">
        <v>413</v>
      </c>
      <c r="I258" t="s">
        <v>654</v>
      </c>
      <c r="J258" t="str">
        <f>RIGHT(H258,SUM(LEN(H258) - LEN(SUBSTITUTE(H258, {"0","1","2","3","4","5","6","7","8","9"},""))))</f>
        <v xml:space="preserve"> 3130</v>
      </c>
      <c r="K258">
        <v>3130</v>
      </c>
      <c r="L258">
        <v>7.75</v>
      </c>
      <c r="N258" t="str">
        <f t="shared" si="46"/>
        <v/>
      </c>
      <c r="O258" s="10" t="str">
        <f t="shared" si="47"/>
        <v/>
      </c>
      <c r="Q258" t="s">
        <v>46</v>
      </c>
      <c r="R258">
        <f t="shared" ref="R258:R321" si="52">IF(ISNUMBER(SEARCH("Mrs", C258)),90,IF(ISNUMBER(SEARCH("Miss", C258)),60,IF(ISNUMBER(SEARCH("Master", C258)),60,IF(ISNUMBER(SEARCH("Mrs", C258)),-56,-56))))</f>
        <v>-56</v>
      </c>
      <c r="S258">
        <f t="shared" ref="S258:S321" si="53">IF(D258="male", -24, 38)</f>
        <v>-24</v>
      </c>
      <c r="T258">
        <f t="shared" ref="T258:T321" si="54">IF(E258="",-15,IF(E258&lt;8,46,IF(E258&lt;24,-5,3)))</f>
        <v>-15</v>
      </c>
      <c r="U258">
        <f t="shared" ref="U258:U321" si="55">IF(F258&lt;1, 6, IF(F258&lt;3,21,-45))</f>
        <v>6</v>
      </c>
      <c r="V258">
        <f t="shared" ref="V258:V321" si="56">IF(F258&lt;1, 6, IF(F258&lt;2,-22,-10))</f>
        <v>6</v>
      </c>
      <c r="W258">
        <f t="shared" si="48"/>
        <v>-15</v>
      </c>
      <c r="X258">
        <f t="shared" si="49"/>
        <v>-81</v>
      </c>
      <c r="Y258">
        <f t="shared" si="50"/>
        <v>-17</v>
      </c>
      <c r="Z258">
        <f t="shared" si="51"/>
        <v>160</v>
      </c>
      <c r="AA258">
        <f t="shared" ref="AA258:AA321" si="57" xml:space="preserve"> 1/(1+EXP(-(600-Z258)/387.6036))</f>
        <v>0.75679365144295019</v>
      </c>
      <c r="AB258">
        <f t="shared" ref="AB258:AB321" si="58">IF(AA258&gt;0.58,0,1)</f>
        <v>0</v>
      </c>
    </row>
    <row r="259" spans="1:28" x14ac:dyDescent="0.25">
      <c r="A259">
        <v>1149</v>
      </c>
      <c r="B259">
        <v>3</v>
      </c>
      <c r="C259" t="s">
        <v>414</v>
      </c>
      <c r="D259" t="s">
        <v>13</v>
      </c>
      <c r="E259">
        <v>28</v>
      </c>
      <c r="F259">
        <v>0</v>
      </c>
      <c r="G259">
        <v>0</v>
      </c>
      <c r="H259">
        <v>363611</v>
      </c>
      <c r="J259" t="str">
        <f>RIGHT(H259,SUM(LEN(H259) - LEN(SUBSTITUTE(H259, {"0","1","2","3","4","5","6","7","8","9"},""))))</f>
        <v>363611</v>
      </c>
      <c r="K259">
        <v>363611</v>
      </c>
      <c r="L259">
        <v>8.0500000000000007</v>
      </c>
      <c r="N259" t="str">
        <f t="shared" ref="N259:N322" si="59">LEFT(M259,1)</f>
        <v/>
      </c>
      <c r="O259" s="10" t="str">
        <f t="shared" ref="O259:O322" si="60">IF(LEFT(M259,4)="",MID(M259,2,3), MID(M259,2,4))</f>
        <v/>
      </c>
      <c r="Q259" t="s">
        <v>48</v>
      </c>
      <c r="R259">
        <f t="shared" si="52"/>
        <v>-56</v>
      </c>
      <c r="S259">
        <f t="shared" si="53"/>
        <v>-24</v>
      </c>
      <c r="T259">
        <f t="shared" si="54"/>
        <v>3</v>
      </c>
      <c r="U259">
        <f t="shared" si="55"/>
        <v>6</v>
      </c>
      <c r="V259">
        <f t="shared" si="56"/>
        <v>6</v>
      </c>
      <c r="W259">
        <f t="shared" ref="W259:W322" si="61">IF(P259="",-15, IF(P259 &lt; 60, 53, 37))</f>
        <v>-15</v>
      </c>
      <c r="X259">
        <f t="shared" ref="X259:X322" si="62">IF(OR(I259="SC",I259="SWPP",I259="FCC",I259="SCAH",I259="PP",I259="PC"),51,IF(OR(I259="PPP",I259="SCPARIS",I259="STONO",I259="C",I259=""),1,IF(OR(I259="CA",I259="WEP",I259="LINE"),-9,-81)))</f>
        <v>1</v>
      </c>
      <c r="Y259">
        <f t="shared" ref="Y259:Y322" si="63">IF(K259="",-17, IF(K259&lt;10000,-17, IF(K259&lt;20000,62, IF(K259&lt;270000,20, IF(K259&lt;360000,-59, -26)))))</f>
        <v>-26</v>
      </c>
      <c r="Z259">
        <f t="shared" ref="Z259:Z322" si="64">356+SUM(R259:Y259)</f>
        <v>251</v>
      </c>
      <c r="AA259">
        <f t="shared" si="57"/>
        <v>0.7110326068057029</v>
      </c>
      <c r="AB259">
        <f t="shared" si="58"/>
        <v>0</v>
      </c>
    </row>
    <row r="260" spans="1:28" x14ac:dyDescent="0.25">
      <c r="A260">
        <v>1150</v>
      </c>
      <c r="B260">
        <v>2</v>
      </c>
      <c r="C260" t="s">
        <v>415</v>
      </c>
      <c r="D260" t="s">
        <v>12</v>
      </c>
      <c r="E260">
        <v>19</v>
      </c>
      <c r="F260">
        <v>0</v>
      </c>
      <c r="G260">
        <v>0</v>
      </c>
      <c r="H260">
        <v>28404</v>
      </c>
      <c r="J260" t="str">
        <f>RIGHT(H260,SUM(LEN(H260) - LEN(SUBSTITUTE(H260, {"0","1","2","3","4","5","6","7","8","9"},""))))</f>
        <v>28404</v>
      </c>
      <c r="K260">
        <v>28404</v>
      </c>
      <c r="L260">
        <v>13</v>
      </c>
      <c r="N260" t="str">
        <f t="shared" si="59"/>
        <v/>
      </c>
      <c r="O260" s="10" t="str">
        <f t="shared" si="60"/>
        <v/>
      </c>
      <c r="Q260" t="s">
        <v>48</v>
      </c>
      <c r="R260">
        <f t="shared" si="52"/>
        <v>60</v>
      </c>
      <c r="S260">
        <f t="shared" si="53"/>
        <v>38</v>
      </c>
      <c r="T260">
        <f t="shared" si="54"/>
        <v>-5</v>
      </c>
      <c r="U260">
        <f t="shared" si="55"/>
        <v>6</v>
      </c>
      <c r="V260">
        <f t="shared" si="56"/>
        <v>6</v>
      </c>
      <c r="W260">
        <f t="shared" si="61"/>
        <v>-15</v>
      </c>
      <c r="X260">
        <f t="shared" si="62"/>
        <v>1</v>
      </c>
      <c r="Y260">
        <f t="shared" si="63"/>
        <v>20</v>
      </c>
      <c r="Z260">
        <f t="shared" si="64"/>
        <v>467</v>
      </c>
      <c r="AA260">
        <f t="shared" si="57"/>
        <v>0.5849516240521031</v>
      </c>
      <c r="AB260">
        <f t="shared" si="58"/>
        <v>0</v>
      </c>
    </row>
    <row r="261" spans="1:28" x14ac:dyDescent="0.25">
      <c r="A261">
        <v>1151</v>
      </c>
      <c r="B261">
        <v>3</v>
      </c>
      <c r="C261" t="s">
        <v>416</v>
      </c>
      <c r="D261" t="s">
        <v>13</v>
      </c>
      <c r="E261">
        <v>21</v>
      </c>
      <c r="F261">
        <v>0</v>
      </c>
      <c r="G261">
        <v>0</v>
      </c>
      <c r="H261">
        <v>345501</v>
      </c>
      <c r="J261" t="str">
        <f>RIGHT(H261,SUM(LEN(H261) - LEN(SUBSTITUTE(H261, {"0","1","2","3","4","5","6","7","8","9"},""))))</f>
        <v>345501</v>
      </c>
      <c r="K261">
        <v>345501</v>
      </c>
      <c r="L261">
        <v>7.7750000000000004</v>
      </c>
      <c r="N261" t="str">
        <f t="shared" si="59"/>
        <v/>
      </c>
      <c r="O261" s="10" t="str">
        <f t="shared" si="60"/>
        <v/>
      </c>
      <c r="Q261" t="s">
        <v>48</v>
      </c>
      <c r="R261">
        <f t="shared" si="52"/>
        <v>-56</v>
      </c>
      <c r="S261">
        <f t="shared" si="53"/>
        <v>-24</v>
      </c>
      <c r="T261">
        <f t="shared" si="54"/>
        <v>-5</v>
      </c>
      <c r="U261">
        <f t="shared" si="55"/>
        <v>6</v>
      </c>
      <c r="V261">
        <f t="shared" si="56"/>
        <v>6</v>
      </c>
      <c r="W261">
        <f t="shared" si="61"/>
        <v>-15</v>
      </c>
      <c r="X261">
        <f t="shared" si="62"/>
        <v>1</v>
      </c>
      <c r="Y261">
        <f t="shared" si="63"/>
        <v>-59</v>
      </c>
      <c r="Z261">
        <f t="shared" si="64"/>
        <v>210</v>
      </c>
      <c r="AA261">
        <f t="shared" si="57"/>
        <v>0.73227241468946735</v>
      </c>
      <c r="AB261">
        <f t="shared" si="58"/>
        <v>0</v>
      </c>
    </row>
    <row r="262" spans="1:28" x14ac:dyDescent="0.25">
      <c r="A262">
        <v>1152</v>
      </c>
      <c r="B262">
        <v>3</v>
      </c>
      <c r="C262" t="s">
        <v>417</v>
      </c>
      <c r="D262" t="s">
        <v>13</v>
      </c>
      <c r="E262">
        <v>36.5</v>
      </c>
      <c r="F262">
        <v>1</v>
      </c>
      <c r="G262">
        <v>0</v>
      </c>
      <c r="H262">
        <v>345572</v>
      </c>
      <c r="J262" t="str">
        <f>RIGHT(H262,SUM(LEN(H262) - LEN(SUBSTITUTE(H262, {"0","1","2","3","4","5","6","7","8","9"},""))))</f>
        <v>345572</v>
      </c>
      <c r="K262">
        <v>345572</v>
      </c>
      <c r="L262">
        <v>17.399999999999999</v>
      </c>
      <c r="N262" t="str">
        <f t="shared" si="59"/>
        <v/>
      </c>
      <c r="O262" s="10" t="str">
        <f t="shared" si="60"/>
        <v/>
      </c>
      <c r="Q262" t="s">
        <v>48</v>
      </c>
      <c r="R262">
        <f t="shared" si="52"/>
        <v>-56</v>
      </c>
      <c r="S262">
        <f t="shared" si="53"/>
        <v>-24</v>
      </c>
      <c r="T262">
        <f t="shared" si="54"/>
        <v>3</v>
      </c>
      <c r="U262">
        <f t="shared" si="55"/>
        <v>21</v>
      </c>
      <c r="V262">
        <f t="shared" si="56"/>
        <v>-22</v>
      </c>
      <c r="W262">
        <f t="shared" si="61"/>
        <v>-15</v>
      </c>
      <c r="X262">
        <f t="shared" si="62"/>
        <v>1</v>
      </c>
      <c r="Y262">
        <f t="shared" si="63"/>
        <v>-59</v>
      </c>
      <c r="Z262">
        <f t="shared" si="64"/>
        <v>205</v>
      </c>
      <c r="AA262">
        <f t="shared" si="57"/>
        <v>0.73479382008917593</v>
      </c>
      <c r="AB262">
        <f t="shared" si="58"/>
        <v>0</v>
      </c>
    </row>
    <row r="263" spans="1:28" x14ac:dyDescent="0.25">
      <c r="A263">
        <v>1153</v>
      </c>
      <c r="B263">
        <v>3</v>
      </c>
      <c r="C263" t="s">
        <v>418</v>
      </c>
      <c r="D263" t="s">
        <v>13</v>
      </c>
      <c r="E263">
        <v>21</v>
      </c>
      <c r="F263">
        <v>0</v>
      </c>
      <c r="G263">
        <v>0</v>
      </c>
      <c r="H263">
        <v>350410</v>
      </c>
      <c r="J263" t="str">
        <f>RIGHT(H263,SUM(LEN(H263) - LEN(SUBSTITUTE(H263, {"0","1","2","3","4","5","6","7","8","9"},""))))</f>
        <v>350410</v>
      </c>
      <c r="K263">
        <v>350410</v>
      </c>
      <c r="L263">
        <v>7.8541999999999996</v>
      </c>
      <c r="N263" t="str">
        <f t="shared" si="59"/>
        <v/>
      </c>
      <c r="O263" s="10" t="str">
        <f t="shared" si="60"/>
        <v/>
      </c>
      <c r="Q263" t="s">
        <v>48</v>
      </c>
      <c r="R263">
        <f t="shared" si="52"/>
        <v>-56</v>
      </c>
      <c r="S263">
        <f t="shared" si="53"/>
        <v>-24</v>
      </c>
      <c r="T263">
        <f t="shared" si="54"/>
        <v>-5</v>
      </c>
      <c r="U263">
        <f t="shared" si="55"/>
        <v>6</v>
      </c>
      <c r="V263">
        <f t="shared" si="56"/>
        <v>6</v>
      </c>
      <c r="W263">
        <f t="shared" si="61"/>
        <v>-15</v>
      </c>
      <c r="X263">
        <f t="shared" si="62"/>
        <v>1</v>
      </c>
      <c r="Y263">
        <f t="shared" si="63"/>
        <v>-59</v>
      </c>
      <c r="Z263">
        <f t="shared" si="64"/>
        <v>210</v>
      </c>
      <c r="AA263">
        <f t="shared" si="57"/>
        <v>0.73227241468946735</v>
      </c>
      <c r="AB263">
        <f t="shared" si="58"/>
        <v>0</v>
      </c>
    </row>
    <row r="264" spans="1:28" x14ac:dyDescent="0.25">
      <c r="A264">
        <v>1154</v>
      </c>
      <c r="B264">
        <v>2</v>
      </c>
      <c r="C264" t="s">
        <v>419</v>
      </c>
      <c r="D264" t="s">
        <v>12</v>
      </c>
      <c r="E264">
        <v>29</v>
      </c>
      <c r="F264">
        <v>0</v>
      </c>
      <c r="G264">
        <v>2</v>
      </c>
      <c r="H264">
        <v>29103</v>
      </c>
      <c r="J264" t="str">
        <f>RIGHT(H264,SUM(LEN(H264) - LEN(SUBSTITUTE(H264, {"0","1","2","3","4","5","6","7","8","9"},""))))</f>
        <v>29103</v>
      </c>
      <c r="K264">
        <v>29103</v>
      </c>
      <c r="L264">
        <v>23</v>
      </c>
      <c r="N264" t="str">
        <f t="shared" si="59"/>
        <v/>
      </c>
      <c r="O264" s="10" t="str">
        <f t="shared" si="60"/>
        <v/>
      </c>
      <c r="Q264" t="s">
        <v>48</v>
      </c>
      <c r="R264">
        <f t="shared" si="52"/>
        <v>90</v>
      </c>
      <c r="S264">
        <f t="shared" si="53"/>
        <v>38</v>
      </c>
      <c r="T264">
        <f t="shared" si="54"/>
        <v>3</v>
      </c>
      <c r="U264">
        <f t="shared" si="55"/>
        <v>6</v>
      </c>
      <c r="V264">
        <f t="shared" si="56"/>
        <v>6</v>
      </c>
      <c r="W264">
        <f t="shared" si="61"/>
        <v>-15</v>
      </c>
      <c r="X264">
        <f t="shared" si="62"/>
        <v>1</v>
      </c>
      <c r="Y264">
        <f t="shared" si="63"/>
        <v>20</v>
      </c>
      <c r="Z264">
        <f t="shared" si="64"/>
        <v>505</v>
      </c>
      <c r="AA264">
        <f t="shared" si="57"/>
        <v>0.56096903518686414</v>
      </c>
      <c r="AB264">
        <f t="shared" si="58"/>
        <v>1</v>
      </c>
    </row>
    <row r="265" spans="1:28" x14ac:dyDescent="0.25">
      <c r="A265">
        <v>1155</v>
      </c>
      <c r="B265">
        <v>3</v>
      </c>
      <c r="C265" t="s">
        <v>420</v>
      </c>
      <c r="D265" t="s">
        <v>12</v>
      </c>
      <c r="E265">
        <v>1</v>
      </c>
      <c r="F265">
        <v>1</v>
      </c>
      <c r="G265">
        <v>1</v>
      </c>
      <c r="H265">
        <v>350405</v>
      </c>
      <c r="J265" t="str">
        <f>RIGHT(H265,SUM(LEN(H265) - LEN(SUBSTITUTE(H265, {"0","1","2","3","4","5","6","7","8","9"},""))))</f>
        <v>350405</v>
      </c>
      <c r="K265">
        <v>350405</v>
      </c>
      <c r="L265">
        <v>12.183299999999999</v>
      </c>
      <c r="N265" t="str">
        <f t="shared" si="59"/>
        <v/>
      </c>
      <c r="O265" s="10" t="str">
        <f t="shared" si="60"/>
        <v/>
      </c>
      <c r="Q265" t="s">
        <v>48</v>
      </c>
      <c r="R265">
        <f t="shared" si="52"/>
        <v>60</v>
      </c>
      <c r="S265">
        <f t="shared" si="53"/>
        <v>38</v>
      </c>
      <c r="T265">
        <f t="shared" si="54"/>
        <v>46</v>
      </c>
      <c r="U265">
        <f t="shared" si="55"/>
        <v>21</v>
      </c>
      <c r="V265">
        <f t="shared" si="56"/>
        <v>-22</v>
      </c>
      <c r="W265">
        <f t="shared" si="61"/>
        <v>-15</v>
      </c>
      <c r="X265">
        <f t="shared" si="62"/>
        <v>1</v>
      </c>
      <c r="Y265">
        <f t="shared" si="63"/>
        <v>-59</v>
      </c>
      <c r="Z265">
        <f t="shared" si="64"/>
        <v>426</v>
      </c>
      <c r="AA265">
        <f t="shared" si="57"/>
        <v>0.61038057797053047</v>
      </c>
      <c r="AB265">
        <f t="shared" si="58"/>
        <v>0</v>
      </c>
    </row>
    <row r="266" spans="1:28" x14ac:dyDescent="0.25">
      <c r="A266">
        <v>1156</v>
      </c>
      <c r="B266">
        <v>2</v>
      </c>
      <c r="C266" t="s">
        <v>421</v>
      </c>
      <c r="D266" t="s">
        <v>13</v>
      </c>
      <c r="E266">
        <v>30</v>
      </c>
      <c r="F266">
        <v>0</v>
      </c>
      <c r="G266">
        <v>0</v>
      </c>
      <c r="H266" t="s">
        <v>422</v>
      </c>
      <c r="I266" t="s">
        <v>634</v>
      </c>
      <c r="J266" t="str">
        <f>RIGHT(H266,SUM(LEN(H266) - LEN(SUBSTITUTE(H266, {"0","1","2","3","4","5","6","7","8","9"},""))))</f>
        <v>34644</v>
      </c>
      <c r="K266">
        <v>34644</v>
      </c>
      <c r="L266">
        <v>12.737500000000001</v>
      </c>
      <c r="N266" t="str">
        <f t="shared" si="59"/>
        <v/>
      </c>
      <c r="O266" s="10" t="str">
        <f t="shared" si="60"/>
        <v/>
      </c>
      <c r="Q266" t="s">
        <v>56</v>
      </c>
      <c r="R266">
        <f t="shared" si="52"/>
        <v>-56</v>
      </c>
      <c r="S266">
        <f t="shared" si="53"/>
        <v>-24</v>
      </c>
      <c r="T266">
        <f t="shared" si="54"/>
        <v>3</v>
      </c>
      <c r="U266">
        <f t="shared" si="55"/>
        <v>6</v>
      </c>
      <c r="V266">
        <f t="shared" si="56"/>
        <v>6</v>
      </c>
      <c r="W266">
        <f t="shared" si="61"/>
        <v>-15</v>
      </c>
      <c r="X266">
        <f t="shared" si="62"/>
        <v>-9</v>
      </c>
      <c r="Y266">
        <f t="shared" si="63"/>
        <v>20</v>
      </c>
      <c r="Z266">
        <f t="shared" si="64"/>
        <v>287</v>
      </c>
      <c r="AA266">
        <f t="shared" si="57"/>
        <v>0.69158206790695465</v>
      </c>
      <c r="AB266">
        <f t="shared" si="58"/>
        <v>0</v>
      </c>
    </row>
    <row r="267" spans="1:28" x14ac:dyDescent="0.25">
      <c r="A267">
        <v>1157</v>
      </c>
      <c r="B267">
        <v>3</v>
      </c>
      <c r="C267" t="s">
        <v>423</v>
      </c>
      <c r="D267" t="s">
        <v>13</v>
      </c>
      <c r="F267">
        <v>0</v>
      </c>
      <c r="G267">
        <v>0</v>
      </c>
      <c r="H267">
        <v>349235</v>
      </c>
      <c r="J267" t="str">
        <f>RIGHT(H267,SUM(LEN(H267) - LEN(SUBSTITUTE(H267, {"0","1","2","3","4","5","6","7","8","9"},""))))</f>
        <v>349235</v>
      </c>
      <c r="K267">
        <v>349235</v>
      </c>
      <c r="L267">
        <v>7.8958000000000004</v>
      </c>
      <c r="N267" t="str">
        <f t="shared" si="59"/>
        <v/>
      </c>
      <c r="O267" s="10" t="str">
        <f t="shared" si="60"/>
        <v/>
      </c>
      <c r="Q267" t="s">
        <v>48</v>
      </c>
      <c r="R267">
        <f t="shared" si="52"/>
        <v>-56</v>
      </c>
      <c r="S267">
        <f t="shared" si="53"/>
        <v>-24</v>
      </c>
      <c r="T267">
        <f t="shared" si="54"/>
        <v>-15</v>
      </c>
      <c r="U267">
        <f t="shared" si="55"/>
        <v>6</v>
      </c>
      <c r="V267">
        <f t="shared" si="56"/>
        <v>6</v>
      </c>
      <c r="W267">
        <f t="shared" si="61"/>
        <v>-15</v>
      </c>
      <c r="X267">
        <f t="shared" si="62"/>
        <v>1</v>
      </c>
      <c r="Y267">
        <f t="shared" si="63"/>
        <v>-59</v>
      </c>
      <c r="Z267">
        <f t="shared" si="64"/>
        <v>200</v>
      </c>
      <c r="AA267">
        <f t="shared" si="57"/>
        <v>0.73729999821580205</v>
      </c>
      <c r="AB267">
        <f t="shared" si="58"/>
        <v>0</v>
      </c>
    </row>
    <row r="268" spans="1:28" x14ac:dyDescent="0.25">
      <c r="A268">
        <v>1158</v>
      </c>
      <c r="B268">
        <v>1</v>
      </c>
      <c r="C268" t="s">
        <v>424</v>
      </c>
      <c r="D268" t="s">
        <v>13</v>
      </c>
      <c r="F268">
        <v>0</v>
      </c>
      <c r="G268">
        <v>0</v>
      </c>
      <c r="H268">
        <v>112051</v>
      </c>
      <c r="J268" t="str">
        <f>RIGHT(H268,SUM(LEN(H268) - LEN(SUBSTITUTE(H268, {"0","1","2","3","4","5","6","7","8","9"},""))))</f>
        <v>112051</v>
      </c>
      <c r="K268">
        <v>112051</v>
      </c>
      <c r="L268">
        <v>0</v>
      </c>
      <c r="N268" t="str">
        <f t="shared" si="59"/>
        <v/>
      </c>
      <c r="O268" s="10" t="str">
        <f t="shared" si="60"/>
        <v/>
      </c>
      <c r="Q268" t="s">
        <v>48</v>
      </c>
      <c r="R268">
        <f t="shared" si="52"/>
        <v>-56</v>
      </c>
      <c r="S268">
        <f t="shared" si="53"/>
        <v>-24</v>
      </c>
      <c r="T268">
        <f t="shared" si="54"/>
        <v>-15</v>
      </c>
      <c r="U268">
        <f t="shared" si="55"/>
        <v>6</v>
      </c>
      <c r="V268">
        <f t="shared" si="56"/>
        <v>6</v>
      </c>
      <c r="W268">
        <f t="shared" si="61"/>
        <v>-15</v>
      </c>
      <c r="X268">
        <f t="shared" si="62"/>
        <v>1</v>
      </c>
      <c r="Y268">
        <f t="shared" si="63"/>
        <v>20</v>
      </c>
      <c r="Z268">
        <f t="shared" si="64"/>
        <v>279</v>
      </c>
      <c r="AA268">
        <f t="shared" si="57"/>
        <v>0.69596693343177396</v>
      </c>
      <c r="AB268">
        <f t="shared" si="58"/>
        <v>0</v>
      </c>
    </row>
    <row r="269" spans="1:28" x14ac:dyDescent="0.25">
      <c r="A269">
        <v>1159</v>
      </c>
      <c r="B269">
        <v>3</v>
      </c>
      <c r="C269" t="s">
        <v>425</v>
      </c>
      <c r="D269" t="s">
        <v>13</v>
      </c>
      <c r="F269">
        <v>0</v>
      </c>
      <c r="G269">
        <v>0</v>
      </c>
      <c r="H269" t="s">
        <v>426</v>
      </c>
      <c r="I269" t="s">
        <v>634</v>
      </c>
      <c r="J269" t="str">
        <f>RIGHT(H269,SUM(LEN(H269) - LEN(SUBSTITUTE(H269, {"0","1","2","3","4","5","6","7","8","9"},""))))</f>
        <v>49867</v>
      </c>
      <c r="K269">
        <v>49867</v>
      </c>
      <c r="L269">
        <v>7.55</v>
      </c>
      <c r="N269" t="str">
        <f t="shared" si="59"/>
        <v/>
      </c>
      <c r="O269" s="10" t="str">
        <f t="shared" si="60"/>
        <v/>
      </c>
      <c r="Q269" t="s">
        <v>48</v>
      </c>
      <c r="R269">
        <f t="shared" si="52"/>
        <v>-56</v>
      </c>
      <c r="S269">
        <f t="shared" si="53"/>
        <v>-24</v>
      </c>
      <c r="T269">
        <f t="shared" si="54"/>
        <v>-15</v>
      </c>
      <c r="U269">
        <f t="shared" si="55"/>
        <v>6</v>
      </c>
      <c r="V269">
        <f t="shared" si="56"/>
        <v>6</v>
      </c>
      <c r="W269">
        <f t="shared" si="61"/>
        <v>-15</v>
      </c>
      <c r="X269">
        <f t="shared" si="62"/>
        <v>-9</v>
      </c>
      <c r="Y269">
        <f t="shared" si="63"/>
        <v>20</v>
      </c>
      <c r="Z269">
        <f t="shared" si="64"/>
        <v>269</v>
      </c>
      <c r="AA269">
        <f t="shared" si="57"/>
        <v>0.70139827926426934</v>
      </c>
      <c r="AB269">
        <f t="shared" si="58"/>
        <v>0</v>
      </c>
    </row>
    <row r="270" spans="1:28" x14ac:dyDescent="0.25">
      <c r="A270">
        <v>1160</v>
      </c>
      <c r="B270">
        <v>3</v>
      </c>
      <c r="C270" t="s">
        <v>427</v>
      </c>
      <c r="D270" t="s">
        <v>12</v>
      </c>
      <c r="F270">
        <v>0</v>
      </c>
      <c r="G270">
        <v>0</v>
      </c>
      <c r="H270" t="s">
        <v>428</v>
      </c>
      <c r="I270" t="s">
        <v>648</v>
      </c>
      <c r="J270" t="str">
        <f>RIGHT(H270,SUM(LEN(H270) - LEN(SUBSTITUTE(H270, {"0","1","2","3","4","5","6","7","8","9"},""))))</f>
        <v xml:space="preserve"> 39186</v>
      </c>
      <c r="K270">
        <v>39186</v>
      </c>
      <c r="L270">
        <v>8.0500000000000007</v>
      </c>
      <c r="N270" t="str">
        <f t="shared" si="59"/>
        <v/>
      </c>
      <c r="O270" s="10" t="str">
        <f t="shared" si="60"/>
        <v/>
      </c>
      <c r="Q270" t="s">
        <v>48</v>
      </c>
      <c r="R270">
        <f t="shared" si="52"/>
        <v>60</v>
      </c>
      <c r="S270">
        <f t="shared" si="53"/>
        <v>38</v>
      </c>
      <c r="T270">
        <f t="shared" si="54"/>
        <v>-15</v>
      </c>
      <c r="U270">
        <f t="shared" si="55"/>
        <v>6</v>
      </c>
      <c r="V270">
        <f t="shared" si="56"/>
        <v>6</v>
      </c>
      <c r="W270">
        <f t="shared" si="61"/>
        <v>-15</v>
      </c>
      <c r="X270">
        <f t="shared" si="62"/>
        <v>-81</v>
      </c>
      <c r="Y270">
        <f t="shared" si="63"/>
        <v>20</v>
      </c>
      <c r="Z270">
        <f t="shared" si="64"/>
        <v>375</v>
      </c>
      <c r="AA270">
        <f t="shared" si="57"/>
        <v>0.64118013936327733</v>
      </c>
      <c r="AB270">
        <f t="shared" si="58"/>
        <v>0</v>
      </c>
    </row>
    <row r="271" spans="1:28" x14ac:dyDescent="0.25">
      <c r="A271">
        <v>1161</v>
      </c>
      <c r="B271">
        <v>3</v>
      </c>
      <c r="C271" t="s">
        <v>429</v>
      </c>
      <c r="D271" t="s">
        <v>13</v>
      </c>
      <c r="E271">
        <v>17</v>
      </c>
      <c r="F271">
        <v>0</v>
      </c>
      <c r="G271">
        <v>0</v>
      </c>
      <c r="H271">
        <v>315095</v>
      </c>
      <c r="J271" t="str">
        <f>RIGHT(H271,SUM(LEN(H271) - LEN(SUBSTITUTE(H271, {"0","1","2","3","4","5","6","7","8","9"},""))))</f>
        <v>315095</v>
      </c>
      <c r="K271">
        <v>315095</v>
      </c>
      <c r="L271">
        <v>8.6624999999999996</v>
      </c>
      <c r="N271" t="str">
        <f t="shared" si="59"/>
        <v/>
      </c>
      <c r="O271" s="10" t="str">
        <f t="shared" si="60"/>
        <v/>
      </c>
      <c r="Q271" t="s">
        <v>48</v>
      </c>
      <c r="R271">
        <f t="shared" si="52"/>
        <v>-56</v>
      </c>
      <c r="S271">
        <f t="shared" si="53"/>
        <v>-24</v>
      </c>
      <c r="T271">
        <f t="shared" si="54"/>
        <v>-5</v>
      </c>
      <c r="U271">
        <f t="shared" si="55"/>
        <v>6</v>
      </c>
      <c r="V271">
        <f t="shared" si="56"/>
        <v>6</v>
      </c>
      <c r="W271">
        <f t="shared" si="61"/>
        <v>-15</v>
      </c>
      <c r="X271">
        <f t="shared" si="62"/>
        <v>1</v>
      </c>
      <c r="Y271">
        <f t="shared" si="63"/>
        <v>-59</v>
      </c>
      <c r="Z271">
        <f t="shared" si="64"/>
        <v>210</v>
      </c>
      <c r="AA271">
        <f t="shared" si="57"/>
        <v>0.73227241468946735</v>
      </c>
      <c r="AB271">
        <f t="shared" si="58"/>
        <v>0</v>
      </c>
    </row>
    <row r="272" spans="1:28" x14ac:dyDescent="0.25">
      <c r="A272">
        <v>1162</v>
      </c>
      <c r="B272">
        <v>1</v>
      </c>
      <c r="C272" t="s">
        <v>430</v>
      </c>
      <c r="D272" t="s">
        <v>13</v>
      </c>
      <c r="E272">
        <v>46</v>
      </c>
      <c r="F272">
        <v>0</v>
      </c>
      <c r="G272">
        <v>0</v>
      </c>
      <c r="H272">
        <v>13050</v>
      </c>
      <c r="J272" t="str">
        <f>RIGHT(H272,SUM(LEN(H272) - LEN(SUBSTITUTE(H272, {"0","1","2","3","4","5","6","7","8","9"},""))))</f>
        <v>13050</v>
      </c>
      <c r="K272">
        <v>13050</v>
      </c>
      <c r="L272">
        <v>75.241699999999994</v>
      </c>
      <c r="M272" t="s">
        <v>219</v>
      </c>
      <c r="N272" t="str">
        <f t="shared" si="59"/>
        <v>C</v>
      </c>
      <c r="O272" s="10" t="str">
        <f t="shared" si="60"/>
        <v>6</v>
      </c>
      <c r="P272" s="10">
        <v>6</v>
      </c>
      <c r="Q272" t="s">
        <v>56</v>
      </c>
      <c r="R272">
        <f t="shared" si="52"/>
        <v>-56</v>
      </c>
      <c r="S272">
        <f t="shared" si="53"/>
        <v>-24</v>
      </c>
      <c r="T272">
        <f t="shared" si="54"/>
        <v>3</v>
      </c>
      <c r="U272">
        <f t="shared" si="55"/>
        <v>6</v>
      </c>
      <c r="V272">
        <f t="shared" si="56"/>
        <v>6</v>
      </c>
      <c r="W272">
        <f t="shared" si="61"/>
        <v>53</v>
      </c>
      <c r="X272">
        <f t="shared" si="62"/>
        <v>1</v>
      </c>
      <c r="Y272">
        <f t="shared" si="63"/>
        <v>62</v>
      </c>
      <c r="Z272">
        <f t="shared" si="64"/>
        <v>407</v>
      </c>
      <c r="AA272">
        <f t="shared" si="57"/>
        <v>0.62197307758230036</v>
      </c>
      <c r="AB272">
        <f t="shared" si="58"/>
        <v>0</v>
      </c>
    </row>
    <row r="273" spans="1:28" x14ac:dyDescent="0.25">
      <c r="A273">
        <v>1163</v>
      </c>
      <c r="B273">
        <v>3</v>
      </c>
      <c r="C273" t="s">
        <v>431</v>
      </c>
      <c r="D273" t="s">
        <v>13</v>
      </c>
      <c r="F273">
        <v>0</v>
      </c>
      <c r="G273">
        <v>0</v>
      </c>
      <c r="H273">
        <v>368573</v>
      </c>
      <c r="J273" t="str">
        <f>RIGHT(H273,SUM(LEN(H273) - LEN(SUBSTITUTE(H273, {"0","1","2","3","4","5","6","7","8","9"},""))))</f>
        <v>368573</v>
      </c>
      <c r="K273">
        <v>368573</v>
      </c>
      <c r="L273">
        <v>7.75</v>
      </c>
      <c r="N273" t="str">
        <f t="shared" si="59"/>
        <v/>
      </c>
      <c r="O273" s="10" t="str">
        <f t="shared" si="60"/>
        <v/>
      </c>
      <c r="Q273" t="s">
        <v>46</v>
      </c>
      <c r="R273">
        <f t="shared" si="52"/>
        <v>-56</v>
      </c>
      <c r="S273">
        <f t="shared" si="53"/>
        <v>-24</v>
      </c>
      <c r="T273">
        <f t="shared" si="54"/>
        <v>-15</v>
      </c>
      <c r="U273">
        <f t="shared" si="55"/>
        <v>6</v>
      </c>
      <c r="V273">
        <f t="shared" si="56"/>
        <v>6</v>
      </c>
      <c r="W273">
        <f t="shared" si="61"/>
        <v>-15</v>
      </c>
      <c r="X273">
        <f t="shared" si="62"/>
        <v>1</v>
      </c>
      <c r="Y273">
        <f t="shared" si="63"/>
        <v>-26</v>
      </c>
      <c r="Z273">
        <f t="shared" si="64"/>
        <v>233</v>
      </c>
      <c r="AA273">
        <f t="shared" si="57"/>
        <v>0.72047996391112523</v>
      </c>
      <c r="AB273">
        <f t="shared" si="58"/>
        <v>0</v>
      </c>
    </row>
    <row r="274" spans="1:28" x14ac:dyDescent="0.25">
      <c r="A274">
        <v>1164</v>
      </c>
      <c r="B274">
        <v>1</v>
      </c>
      <c r="C274" t="s">
        <v>432</v>
      </c>
      <c r="D274" t="s">
        <v>12</v>
      </c>
      <c r="E274">
        <v>26</v>
      </c>
      <c r="F274">
        <v>1</v>
      </c>
      <c r="G274">
        <v>0</v>
      </c>
      <c r="H274">
        <v>13508</v>
      </c>
      <c r="J274" t="str">
        <f>RIGHT(H274,SUM(LEN(H274) - LEN(SUBSTITUTE(H274, {"0","1","2","3","4","5","6","7","8","9"},""))))</f>
        <v>13508</v>
      </c>
      <c r="K274">
        <v>13508</v>
      </c>
      <c r="L274">
        <v>136.7792</v>
      </c>
      <c r="M274" t="s">
        <v>407</v>
      </c>
      <c r="N274" t="str">
        <f t="shared" si="59"/>
        <v>C</v>
      </c>
      <c r="O274" s="10" t="str">
        <f t="shared" si="60"/>
        <v>89</v>
      </c>
      <c r="P274" s="10">
        <v>89</v>
      </c>
      <c r="Q274" t="s">
        <v>56</v>
      </c>
      <c r="R274">
        <f t="shared" si="52"/>
        <v>90</v>
      </c>
      <c r="S274">
        <f t="shared" si="53"/>
        <v>38</v>
      </c>
      <c r="T274">
        <f t="shared" si="54"/>
        <v>3</v>
      </c>
      <c r="U274">
        <f t="shared" si="55"/>
        <v>21</v>
      </c>
      <c r="V274">
        <f t="shared" si="56"/>
        <v>-22</v>
      </c>
      <c r="W274">
        <f t="shared" si="61"/>
        <v>37</v>
      </c>
      <c r="X274">
        <f t="shared" si="62"/>
        <v>1</v>
      </c>
      <c r="Y274">
        <f t="shared" si="63"/>
        <v>62</v>
      </c>
      <c r="Z274">
        <f t="shared" si="64"/>
        <v>586</v>
      </c>
      <c r="AA274">
        <f t="shared" si="57"/>
        <v>0.50902886231859545</v>
      </c>
      <c r="AB274">
        <f t="shared" si="58"/>
        <v>1</v>
      </c>
    </row>
    <row r="275" spans="1:28" x14ac:dyDescent="0.25">
      <c r="A275">
        <v>1165</v>
      </c>
      <c r="B275">
        <v>3</v>
      </c>
      <c r="C275" t="s">
        <v>433</v>
      </c>
      <c r="D275" t="s">
        <v>12</v>
      </c>
      <c r="F275">
        <v>1</v>
      </c>
      <c r="G275">
        <v>0</v>
      </c>
      <c r="H275">
        <v>370371</v>
      </c>
      <c r="J275" t="str">
        <f>RIGHT(H275,SUM(LEN(H275) - LEN(SUBSTITUTE(H275, {"0","1","2","3","4","5","6","7","8","9"},""))))</f>
        <v>370371</v>
      </c>
      <c r="K275">
        <v>370371</v>
      </c>
      <c r="L275">
        <v>15.5</v>
      </c>
      <c r="N275" t="str">
        <f t="shared" si="59"/>
        <v/>
      </c>
      <c r="O275" s="10" t="str">
        <f t="shared" si="60"/>
        <v/>
      </c>
      <c r="Q275" t="s">
        <v>46</v>
      </c>
      <c r="R275">
        <f t="shared" si="52"/>
        <v>60</v>
      </c>
      <c r="S275">
        <f t="shared" si="53"/>
        <v>38</v>
      </c>
      <c r="T275">
        <f t="shared" si="54"/>
        <v>-15</v>
      </c>
      <c r="U275">
        <f t="shared" si="55"/>
        <v>21</v>
      </c>
      <c r="V275">
        <f t="shared" si="56"/>
        <v>-22</v>
      </c>
      <c r="W275">
        <f t="shared" si="61"/>
        <v>-15</v>
      </c>
      <c r="X275">
        <f t="shared" si="62"/>
        <v>1</v>
      </c>
      <c r="Y275">
        <f t="shared" si="63"/>
        <v>-26</v>
      </c>
      <c r="Z275">
        <f t="shared" si="64"/>
        <v>398</v>
      </c>
      <c r="AA275">
        <f t="shared" si="57"/>
        <v>0.62741686693908416</v>
      </c>
      <c r="AB275">
        <f t="shared" si="58"/>
        <v>0</v>
      </c>
    </row>
    <row r="276" spans="1:28" x14ac:dyDescent="0.25">
      <c r="A276">
        <v>1166</v>
      </c>
      <c r="B276">
        <v>3</v>
      </c>
      <c r="C276" t="s">
        <v>434</v>
      </c>
      <c r="D276" t="s">
        <v>13</v>
      </c>
      <c r="F276">
        <v>0</v>
      </c>
      <c r="G276">
        <v>0</v>
      </c>
      <c r="H276">
        <v>2676</v>
      </c>
      <c r="J276" t="str">
        <f>RIGHT(H276,SUM(LEN(H276) - LEN(SUBSTITUTE(H276, {"0","1","2","3","4","5","6","7","8","9"},""))))</f>
        <v>2676</v>
      </c>
      <c r="K276">
        <v>2676</v>
      </c>
      <c r="L276">
        <v>7.2249999999999996</v>
      </c>
      <c r="N276" t="str">
        <f t="shared" si="59"/>
        <v/>
      </c>
      <c r="O276" s="10" t="str">
        <f t="shared" si="60"/>
        <v/>
      </c>
      <c r="Q276" t="s">
        <v>56</v>
      </c>
      <c r="R276">
        <f t="shared" si="52"/>
        <v>-56</v>
      </c>
      <c r="S276">
        <f t="shared" si="53"/>
        <v>-24</v>
      </c>
      <c r="T276">
        <f t="shared" si="54"/>
        <v>-15</v>
      </c>
      <c r="U276">
        <f t="shared" si="55"/>
        <v>6</v>
      </c>
      <c r="V276">
        <f t="shared" si="56"/>
        <v>6</v>
      </c>
      <c r="W276">
        <f t="shared" si="61"/>
        <v>-15</v>
      </c>
      <c r="X276">
        <f t="shared" si="62"/>
        <v>1</v>
      </c>
      <c r="Y276">
        <f t="shared" si="63"/>
        <v>-17</v>
      </c>
      <c r="Z276">
        <f t="shared" si="64"/>
        <v>242</v>
      </c>
      <c r="AA276">
        <f t="shared" si="57"/>
        <v>0.71577995145445872</v>
      </c>
      <c r="AB276">
        <f t="shared" si="58"/>
        <v>0</v>
      </c>
    </row>
    <row r="277" spans="1:28" x14ac:dyDescent="0.25">
      <c r="A277">
        <v>1167</v>
      </c>
      <c r="B277">
        <v>2</v>
      </c>
      <c r="C277" t="s">
        <v>435</v>
      </c>
      <c r="D277" t="s">
        <v>12</v>
      </c>
      <c r="E277">
        <v>20</v>
      </c>
      <c r="F277">
        <v>1</v>
      </c>
      <c r="G277">
        <v>0</v>
      </c>
      <c r="H277">
        <v>236853</v>
      </c>
      <c r="J277" t="str">
        <f>RIGHT(H277,SUM(LEN(H277) - LEN(SUBSTITUTE(H277, {"0","1","2","3","4","5","6","7","8","9"},""))))</f>
        <v>236853</v>
      </c>
      <c r="K277">
        <v>236853</v>
      </c>
      <c r="L277">
        <v>26</v>
      </c>
      <c r="N277" t="str">
        <f t="shared" si="59"/>
        <v/>
      </c>
      <c r="O277" s="10" t="str">
        <f t="shared" si="60"/>
        <v/>
      </c>
      <c r="Q277" t="s">
        <v>48</v>
      </c>
      <c r="R277">
        <f t="shared" si="52"/>
        <v>60</v>
      </c>
      <c r="S277">
        <f t="shared" si="53"/>
        <v>38</v>
      </c>
      <c r="T277">
        <f t="shared" si="54"/>
        <v>-5</v>
      </c>
      <c r="U277">
        <f t="shared" si="55"/>
        <v>21</v>
      </c>
      <c r="V277">
        <f t="shared" si="56"/>
        <v>-22</v>
      </c>
      <c r="W277">
        <f t="shared" si="61"/>
        <v>-15</v>
      </c>
      <c r="X277">
        <f t="shared" si="62"/>
        <v>1</v>
      </c>
      <c r="Y277">
        <f t="shared" si="63"/>
        <v>20</v>
      </c>
      <c r="Z277">
        <f t="shared" si="64"/>
        <v>454</v>
      </c>
      <c r="AA277">
        <f t="shared" si="57"/>
        <v>0.59307053882827832</v>
      </c>
      <c r="AB277">
        <f t="shared" si="58"/>
        <v>0</v>
      </c>
    </row>
    <row r="278" spans="1:28" x14ac:dyDescent="0.25">
      <c r="A278">
        <v>1168</v>
      </c>
      <c r="B278">
        <v>2</v>
      </c>
      <c r="C278" t="s">
        <v>436</v>
      </c>
      <c r="D278" t="s">
        <v>13</v>
      </c>
      <c r="E278">
        <v>28</v>
      </c>
      <c r="F278">
        <v>0</v>
      </c>
      <c r="G278">
        <v>0</v>
      </c>
      <c r="H278" t="s">
        <v>437</v>
      </c>
      <c r="I278" t="s">
        <v>635</v>
      </c>
      <c r="J278" t="str">
        <f>RIGHT(H278,SUM(LEN(H278) - LEN(SUBSTITUTE(H278, {"0","1","2","3","4","5","6","7","8","9"},""))))</f>
        <v>14888</v>
      </c>
      <c r="K278">
        <v>14888</v>
      </c>
      <c r="L278">
        <v>10.5</v>
      </c>
      <c r="N278" t="str">
        <f t="shared" si="59"/>
        <v/>
      </c>
      <c r="O278" s="10" t="str">
        <f t="shared" si="60"/>
        <v/>
      </c>
      <c r="Q278" t="s">
        <v>48</v>
      </c>
      <c r="R278">
        <f t="shared" si="52"/>
        <v>-56</v>
      </c>
      <c r="S278">
        <f t="shared" si="53"/>
        <v>-24</v>
      </c>
      <c r="T278">
        <f t="shared" si="54"/>
        <v>3</v>
      </c>
      <c r="U278">
        <f t="shared" si="55"/>
        <v>6</v>
      </c>
      <c r="V278">
        <f t="shared" si="56"/>
        <v>6</v>
      </c>
      <c r="W278">
        <f t="shared" si="61"/>
        <v>-15</v>
      </c>
      <c r="X278">
        <f t="shared" si="62"/>
        <v>51</v>
      </c>
      <c r="Y278">
        <f t="shared" si="63"/>
        <v>62</v>
      </c>
      <c r="Z278">
        <f t="shared" si="64"/>
        <v>389</v>
      </c>
      <c r="AA278">
        <f t="shared" si="57"/>
        <v>0.63282854110629971</v>
      </c>
      <c r="AB278">
        <f t="shared" si="58"/>
        <v>0</v>
      </c>
    </row>
    <row r="279" spans="1:28" x14ac:dyDescent="0.25">
      <c r="A279">
        <v>1169</v>
      </c>
      <c r="B279">
        <v>2</v>
      </c>
      <c r="C279" t="s">
        <v>438</v>
      </c>
      <c r="D279" t="s">
        <v>13</v>
      </c>
      <c r="E279">
        <v>40</v>
      </c>
      <c r="F279">
        <v>1</v>
      </c>
      <c r="G279">
        <v>0</v>
      </c>
      <c r="H279">
        <v>2926</v>
      </c>
      <c r="J279" t="str">
        <f>RIGHT(H279,SUM(LEN(H279) - LEN(SUBSTITUTE(H279, {"0","1","2","3","4","5","6","7","8","9"},""))))</f>
        <v>2926</v>
      </c>
      <c r="K279">
        <v>2926</v>
      </c>
      <c r="L279">
        <v>26</v>
      </c>
      <c r="N279" t="str">
        <f t="shared" si="59"/>
        <v/>
      </c>
      <c r="O279" s="10" t="str">
        <f t="shared" si="60"/>
        <v/>
      </c>
      <c r="Q279" t="s">
        <v>48</v>
      </c>
      <c r="R279">
        <f t="shared" si="52"/>
        <v>-56</v>
      </c>
      <c r="S279">
        <f t="shared" si="53"/>
        <v>-24</v>
      </c>
      <c r="T279">
        <f t="shared" si="54"/>
        <v>3</v>
      </c>
      <c r="U279">
        <f t="shared" si="55"/>
        <v>21</v>
      </c>
      <c r="V279">
        <f t="shared" si="56"/>
        <v>-22</v>
      </c>
      <c r="W279">
        <f t="shared" si="61"/>
        <v>-15</v>
      </c>
      <c r="X279">
        <f t="shared" si="62"/>
        <v>1</v>
      </c>
      <c r="Y279">
        <f t="shared" si="63"/>
        <v>-17</v>
      </c>
      <c r="Z279">
        <f t="shared" si="64"/>
        <v>247</v>
      </c>
      <c r="AA279">
        <f t="shared" si="57"/>
        <v>0.71314834494260704</v>
      </c>
      <c r="AB279">
        <f t="shared" si="58"/>
        <v>0</v>
      </c>
    </row>
    <row r="280" spans="1:28" x14ac:dyDescent="0.25">
      <c r="A280">
        <v>1170</v>
      </c>
      <c r="B280">
        <v>2</v>
      </c>
      <c r="C280" t="s">
        <v>439</v>
      </c>
      <c r="D280" t="s">
        <v>13</v>
      </c>
      <c r="E280">
        <v>30</v>
      </c>
      <c r="F280">
        <v>1</v>
      </c>
      <c r="G280">
        <v>0</v>
      </c>
      <c r="H280" t="s">
        <v>440</v>
      </c>
      <c r="I280" t="s">
        <v>634</v>
      </c>
      <c r="J280" t="str">
        <f>RIGHT(H280,SUM(LEN(H280) - LEN(SUBSTITUTE(H280, {"0","1","2","3","4","5","6","7","8","9"},""))))</f>
        <v>31352</v>
      </c>
      <c r="K280">
        <v>31352</v>
      </c>
      <c r="L280">
        <v>21</v>
      </c>
      <c r="N280" t="str">
        <f t="shared" si="59"/>
        <v/>
      </c>
      <c r="O280" s="10" t="str">
        <f t="shared" si="60"/>
        <v/>
      </c>
      <c r="Q280" t="s">
        <v>48</v>
      </c>
      <c r="R280">
        <f t="shared" si="52"/>
        <v>-56</v>
      </c>
      <c r="S280">
        <f t="shared" si="53"/>
        <v>-24</v>
      </c>
      <c r="T280">
        <f t="shared" si="54"/>
        <v>3</v>
      </c>
      <c r="U280">
        <f t="shared" si="55"/>
        <v>21</v>
      </c>
      <c r="V280">
        <f t="shared" si="56"/>
        <v>-22</v>
      </c>
      <c r="W280">
        <f t="shared" si="61"/>
        <v>-15</v>
      </c>
      <c r="X280">
        <f t="shared" si="62"/>
        <v>-9</v>
      </c>
      <c r="Y280">
        <f t="shared" si="63"/>
        <v>20</v>
      </c>
      <c r="Z280">
        <f t="shared" si="64"/>
        <v>274</v>
      </c>
      <c r="AA280">
        <f t="shared" si="57"/>
        <v>0.69868956665995807</v>
      </c>
      <c r="AB280">
        <f t="shared" si="58"/>
        <v>0</v>
      </c>
    </row>
    <row r="281" spans="1:28" x14ac:dyDescent="0.25">
      <c r="A281">
        <v>1171</v>
      </c>
      <c r="B281">
        <v>2</v>
      </c>
      <c r="C281" t="s">
        <v>441</v>
      </c>
      <c r="D281" t="s">
        <v>13</v>
      </c>
      <c r="E281">
        <v>22</v>
      </c>
      <c r="F281">
        <v>0</v>
      </c>
      <c r="G281">
        <v>0</v>
      </c>
      <c r="H281" t="s">
        <v>442</v>
      </c>
      <c r="I281" t="s">
        <v>658</v>
      </c>
      <c r="J281" t="str">
        <f>RIGHT(H281,SUM(LEN(H281) - LEN(SUBSTITUTE(H281, {"0","1","2","3","4","5","6","7","8","9"},""))))</f>
        <v>14260</v>
      </c>
      <c r="K281">
        <v>14260</v>
      </c>
      <c r="L281">
        <v>10.5</v>
      </c>
      <c r="N281" t="str">
        <f t="shared" si="59"/>
        <v/>
      </c>
      <c r="O281" s="10" t="str">
        <f t="shared" si="60"/>
        <v/>
      </c>
      <c r="Q281" t="s">
        <v>48</v>
      </c>
      <c r="R281">
        <f t="shared" si="52"/>
        <v>-56</v>
      </c>
      <c r="S281">
        <f t="shared" si="53"/>
        <v>-24</v>
      </c>
      <c r="T281">
        <f t="shared" si="54"/>
        <v>-5</v>
      </c>
      <c r="U281">
        <f t="shared" si="55"/>
        <v>6</v>
      </c>
      <c r="V281">
        <f t="shared" si="56"/>
        <v>6</v>
      </c>
      <c r="W281">
        <f t="shared" si="61"/>
        <v>-15</v>
      </c>
      <c r="X281">
        <f t="shared" si="62"/>
        <v>-81</v>
      </c>
      <c r="Y281">
        <f t="shared" si="63"/>
        <v>62</v>
      </c>
      <c r="Z281">
        <f t="shared" si="64"/>
        <v>249</v>
      </c>
      <c r="AA281">
        <f t="shared" si="57"/>
        <v>0.71209163357589478</v>
      </c>
      <c r="AB281">
        <f t="shared" si="58"/>
        <v>0</v>
      </c>
    </row>
    <row r="282" spans="1:28" x14ac:dyDescent="0.25">
      <c r="A282">
        <v>1172</v>
      </c>
      <c r="B282">
        <v>3</v>
      </c>
      <c r="C282" t="s">
        <v>443</v>
      </c>
      <c r="D282" t="s">
        <v>12</v>
      </c>
      <c r="E282">
        <v>23</v>
      </c>
      <c r="F282">
        <v>0</v>
      </c>
      <c r="G282">
        <v>0</v>
      </c>
      <c r="H282">
        <v>315085</v>
      </c>
      <c r="J282" t="str">
        <f>RIGHT(H282,SUM(LEN(H282) - LEN(SUBSTITUTE(H282, {"0","1","2","3","4","5","6","7","8","9"},""))))</f>
        <v>315085</v>
      </c>
      <c r="K282">
        <v>315085</v>
      </c>
      <c r="L282">
        <v>8.6624999999999996</v>
      </c>
      <c r="N282" t="str">
        <f t="shared" si="59"/>
        <v/>
      </c>
      <c r="O282" s="10" t="str">
        <f t="shared" si="60"/>
        <v/>
      </c>
      <c r="Q282" t="s">
        <v>48</v>
      </c>
      <c r="R282">
        <f t="shared" si="52"/>
        <v>60</v>
      </c>
      <c r="S282">
        <f t="shared" si="53"/>
        <v>38</v>
      </c>
      <c r="T282">
        <f t="shared" si="54"/>
        <v>-5</v>
      </c>
      <c r="U282">
        <f t="shared" si="55"/>
        <v>6</v>
      </c>
      <c r="V282">
        <f t="shared" si="56"/>
        <v>6</v>
      </c>
      <c r="W282">
        <f t="shared" si="61"/>
        <v>-15</v>
      </c>
      <c r="X282">
        <f t="shared" si="62"/>
        <v>1</v>
      </c>
      <c r="Y282">
        <f t="shared" si="63"/>
        <v>-59</v>
      </c>
      <c r="Z282">
        <f t="shared" si="64"/>
        <v>388</v>
      </c>
      <c r="AA282">
        <f t="shared" si="57"/>
        <v>0.63342780502045481</v>
      </c>
      <c r="AB282">
        <f t="shared" si="58"/>
        <v>0</v>
      </c>
    </row>
    <row r="283" spans="1:28" x14ac:dyDescent="0.25">
      <c r="A283">
        <v>1173</v>
      </c>
      <c r="B283">
        <v>3</v>
      </c>
      <c r="C283" t="s">
        <v>444</v>
      </c>
      <c r="D283" t="s">
        <v>13</v>
      </c>
      <c r="E283">
        <v>0.75</v>
      </c>
      <c r="F283">
        <v>1</v>
      </c>
      <c r="G283">
        <v>1</v>
      </c>
      <c r="H283" t="s">
        <v>274</v>
      </c>
      <c r="I283" t="s">
        <v>651</v>
      </c>
      <c r="J283" t="str">
        <f>RIGHT(H283,SUM(LEN(H283) - LEN(SUBSTITUTE(H283, {"0","1","2","3","4","5","6","7","8","9"},""))))</f>
        <v>3101315</v>
      </c>
      <c r="K283">
        <v>3101315</v>
      </c>
      <c r="L283">
        <v>13.775</v>
      </c>
      <c r="N283" t="str">
        <f t="shared" si="59"/>
        <v/>
      </c>
      <c r="O283" s="10" t="str">
        <f t="shared" si="60"/>
        <v/>
      </c>
      <c r="Q283" t="s">
        <v>48</v>
      </c>
      <c r="R283">
        <f t="shared" si="52"/>
        <v>60</v>
      </c>
      <c r="S283">
        <f t="shared" si="53"/>
        <v>-24</v>
      </c>
      <c r="T283">
        <f t="shared" si="54"/>
        <v>46</v>
      </c>
      <c r="U283">
        <f t="shared" si="55"/>
        <v>21</v>
      </c>
      <c r="V283">
        <f t="shared" si="56"/>
        <v>-22</v>
      </c>
      <c r="W283">
        <f t="shared" si="61"/>
        <v>-15</v>
      </c>
      <c r="X283">
        <f t="shared" si="62"/>
        <v>-81</v>
      </c>
      <c r="Y283">
        <f t="shared" si="63"/>
        <v>-26</v>
      </c>
      <c r="Z283">
        <f t="shared" si="64"/>
        <v>315</v>
      </c>
      <c r="AA283">
        <f t="shared" si="57"/>
        <v>0.67596445754496182</v>
      </c>
      <c r="AB283">
        <f t="shared" si="58"/>
        <v>0</v>
      </c>
    </row>
    <row r="284" spans="1:28" x14ac:dyDescent="0.25">
      <c r="A284">
        <v>1174</v>
      </c>
      <c r="B284">
        <v>3</v>
      </c>
      <c r="C284" t="s">
        <v>445</v>
      </c>
      <c r="D284" t="s">
        <v>12</v>
      </c>
      <c r="F284">
        <v>0</v>
      </c>
      <c r="G284">
        <v>0</v>
      </c>
      <c r="H284">
        <v>364859</v>
      </c>
      <c r="J284" t="str">
        <f>RIGHT(H284,SUM(LEN(H284) - LEN(SUBSTITUTE(H284, {"0","1","2","3","4","5","6","7","8","9"},""))))</f>
        <v>364859</v>
      </c>
      <c r="K284">
        <v>364859</v>
      </c>
      <c r="L284">
        <v>7.75</v>
      </c>
      <c r="N284" t="str">
        <f t="shared" si="59"/>
        <v/>
      </c>
      <c r="O284" s="10" t="str">
        <f t="shared" si="60"/>
        <v/>
      </c>
      <c r="Q284" t="s">
        <v>46</v>
      </c>
      <c r="R284">
        <f t="shared" si="52"/>
        <v>60</v>
      </c>
      <c r="S284">
        <f t="shared" si="53"/>
        <v>38</v>
      </c>
      <c r="T284">
        <f t="shared" si="54"/>
        <v>-15</v>
      </c>
      <c r="U284">
        <f t="shared" si="55"/>
        <v>6</v>
      </c>
      <c r="V284">
        <f t="shared" si="56"/>
        <v>6</v>
      </c>
      <c r="W284">
        <f t="shared" si="61"/>
        <v>-15</v>
      </c>
      <c r="X284">
        <f t="shared" si="62"/>
        <v>1</v>
      </c>
      <c r="Y284">
        <f t="shared" si="63"/>
        <v>-26</v>
      </c>
      <c r="Z284">
        <f t="shared" si="64"/>
        <v>411</v>
      </c>
      <c r="AA284">
        <f t="shared" si="57"/>
        <v>0.6195436181273688</v>
      </c>
      <c r="AB284">
        <f t="shared" si="58"/>
        <v>0</v>
      </c>
    </row>
    <row r="285" spans="1:28" x14ac:dyDescent="0.25">
      <c r="A285">
        <v>1175</v>
      </c>
      <c r="B285">
        <v>3</v>
      </c>
      <c r="C285" t="s">
        <v>446</v>
      </c>
      <c r="D285" t="s">
        <v>12</v>
      </c>
      <c r="E285">
        <v>9</v>
      </c>
      <c r="F285">
        <v>1</v>
      </c>
      <c r="G285">
        <v>1</v>
      </c>
      <c r="H285">
        <v>2650</v>
      </c>
      <c r="J285" t="str">
        <f>RIGHT(H285,SUM(LEN(H285) - LEN(SUBSTITUTE(H285, {"0","1","2","3","4","5","6","7","8","9"},""))))</f>
        <v>2650</v>
      </c>
      <c r="K285">
        <v>2650</v>
      </c>
      <c r="L285">
        <v>15.245799999999999</v>
      </c>
      <c r="N285" t="str">
        <f t="shared" si="59"/>
        <v/>
      </c>
      <c r="O285" s="10" t="str">
        <f t="shared" si="60"/>
        <v/>
      </c>
      <c r="Q285" t="s">
        <v>56</v>
      </c>
      <c r="R285">
        <f t="shared" si="52"/>
        <v>60</v>
      </c>
      <c r="S285">
        <f t="shared" si="53"/>
        <v>38</v>
      </c>
      <c r="T285">
        <f t="shared" si="54"/>
        <v>-5</v>
      </c>
      <c r="U285">
        <f t="shared" si="55"/>
        <v>21</v>
      </c>
      <c r="V285">
        <f t="shared" si="56"/>
        <v>-22</v>
      </c>
      <c r="W285">
        <f t="shared" si="61"/>
        <v>-15</v>
      </c>
      <c r="X285">
        <f t="shared" si="62"/>
        <v>1</v>
      </c>
      <c r="Y285">
        <f t="shared" si="63"/>
        <v>-17</v>
      </c>
      <c r="Z285">
        <f t="shared" si="64"/>
        <v>417</v>
      </c>
      <c r="AA285">
        <f t="shared" si="57"/>
        <v>0.61588820952809942</v>
      </c>
      <c r="AB285">
        <f t="shared" si="58"/>
        <v>0</v>
      </c>
    </row>
    <row r="286" spans="1:28" x14ac:dyDescent="0.25">
      <c r="A286">
        <v>1176</v>
      </c>
      <c r="B286">
        <v>3</v>
      </c>
      <c r="C286" t="s">
        <v>447</v>
      </c>
      <c r="D286" t="s">
        <v>12</v>
      </c>
      <c r="E286">
        <v>2</v>
      </c>
      <c r="F286">
        <v>1</v>
      </c>
      <c r="G286">
        <v>1</v>
      </c>
      <c r="H286">
        <v>370129</v>
      </c>
      <c r="J286" t="str">
        <f>RIGHT(H286,SUM(LEN(H286) - LEN(SUBSTITUTE(H286, {"0","1","2","3","4","5","6","7","8","9"},""))))</f>
        <v>370129</v>
      </c>
      <c r="K286">
        <v>370129</v>
      </c>
      <c r="L286">
        <v>20.212499999999999</v>
      </c>
      <c r="N286" t="str">
        <f t="shared" si="59"/>
        <v/>
      </c>
      <c r="O286" s="10" t="str">
        <f t="shared" si="60"/>
        <v/>
      </c>
      <c r="Q286" t="s">
        <v>48</v>
      </c>
      <c r="R286">
        <f t="shared" si="52"/>
        <v>60</v>
      </c>
      <c r="S286">
        <f t="shared" si="53"/>
        <v>38</v>
      </c>
      <c r="T286">
        <f t="shared" si="54"/>
        <v>46</v>
      </c>
      <c r="U286">
        <f t="shared" si="55"/>
        <v>21</v>
      </c>
      <c r="V286">
        <f t="shared" si="56"/>
        <v>-22</v>
      </c>
      <c r="W286">
        <f t="shared" si="61"/>
        <v>-15</v>
      </c>
      <c r="X286">
        <f t="shared" si="62"/>
        <v>1</v>
      </c>
      <c r="Y286">
        <f t="shared" si="63"/>
        <v>-26</v>
      </c>
      <c r="Z286">
        <f t="shared" si="64"/>
        <v>459</v>
      </c>
      <c r="AA286">
        <f t="shared" si="57"/>
        <v>0.5899536351656014</v>
      </c>
      <c r="AB286">
        <f t="shared" si="58"/>
        <v>0</v>
      </c>
    </row>
    <row r="287" spans="1:28" x14ac:dyDescent="0.25">
      <c r="A287">
        <v>1177</v>
      </c>
      <c r="B287">
        <v>3</v>
      </c>
      <c r="C287" t="s">
        <v>448</v>
      </c>
      <c r="D287" t="s">
        <v>13</v>
      </c>
      <c r="E287">
        <v>36</v>
      </c>
      <c r="F287">
        <v>0</v>
      </c>
      <c r="G287">
        <v>0</v>
      </c>
      <c r="H287" t="s">
        <v>449</v>
      </c>
      <c r="I287" t="s">
        <v>648</v>
      </c>
      <c r="J287" t="str">
        <f>RIGHT(H287,SUM(LEN(H287) - LEN(SUBSTITUTE(H287, {"0","1","2","3","4","5","6","7","8","9"},""))))</f>
        <v xml:space="preserve"> 21175</v>
      </c>
      <c r="K287">
        <v>21175</v>
      </c>
      <c r="L287">
        <v>7.25</v>
      </c>
      <c r="N287" t="str">
        <f t="shared" si="59"/>
        <v/>
      </c>
      <c r="O287" s="10" t="str">
        <f t="shared" si="60"/>
        <v/>
      </c>
      <c r="Q287" t="s">
        <v>48</v>
      </c>
      <c r="R287">
        <f t="shared" si="52"/>
        <v>-56</v>
      </c>
      <c r="S287">
        <f t="shared" si="53"/>
        <v>-24</v>
      </c>
      <c r="T287">
        <f t="shared" si="54"/>
        <v>3</v>
      </c>
      <c r="U287">
        <f t="shared" si="55"/>
        <v>6</v>
      </c>
      <c r="V287">
        <f t="shared" si="56"/>
        <v>6</v>
      </c>
      <c r="W287">
        <f t="shared" si="61"/>
        <v>-15</v>
      </c>
      <c r="X287">
        <f t="shared" si="62"/>
        <v>-81</v>
      </c>
      <c r="Y287">
        <f t="shared" si="63"/>
        <v>20</v>
      </c>
      <c r="Z287">
        <f t="shared" si="64"/>
        <v>215</v>
      </c>
      <c r="AA287">
        <f t="shared" si="57"/>
        <v>0.7297358545080711</v>
      </c>
      <c r="AB287">
        <f t="shared" si="58"/>
        <v>0</v>
      </c>
    </row>
    <row r="288" spans="1:28" x14ac:dyDescent="0.25">
      <c r="A288">
        <v>1178</v>
      </c>
      <c r="B288">
        <v>3</v>
      </c>
      <c r="C288" t="s">
        <v>450</v>
      </c>
      <c r="D288" t="s">
        <v>13</v>
      </c>
      <c r="F288">
        <v>0</v>
      </c>
      <c r="G288">
        <v>0</v>
      </c>
      <c r="H288" t="s">
        <v>451</v>
      </c>
      <c r="I288" t="s">
        <v>651</v>
      </c>
      <c r="J288" t="str">
        <f>RIGHT(H288,SUM(LEN(H288) - LEN(SUBSTITUTE(H288, {"0","1","2","3","4","5","6","7","8","9"},""))))</f>
        <v>3101314</v>
      </c>
      <c r="K288">
        <v>3101314</v>
      </c>
      <c r="L288">
        <v>7.25</v>
      </c>
      <c r="N288" t="str">
        <f t="shared" si="59"/>
        <v/>
      </c>
      <c r="O288" s="10" t="str">
        <f t="shared" si="60"/>
        <v/>
      </c>
      <c r="Q288" t="s">
        <v>48</v>
      </c>
      <c r="R288">
        <f t="shared" si="52"/>
        <v>-56</v>
      </c>
      <c r="S288">
        <f t="shared" si="53"/>
        <v>-24</v>
      </c>
      <c r="T288">
        <f t="shared" si="54"/>
        <v>-15</v>
      </c>
      <c r="U288">
        <f t="shared" si="55"/>
        <v>6</v>
      </c>
      <c r="V288">
        <f t="shared" si="56"/>
        <v>6</v>
      </c>
      <c r="W288">
        <f t="shared" si="61"/>
        <v>-15</v>
      </c>
      <c r="X288">
        <f t="shared" si="62"/>
        <v>-81</v>
      </c>
      <c r="Y288">
        <f t="shared" si="63"/>
        <v>-26</v>
      </c>
      <c r="Z288">
        <f t="shared" si="64"/>
        <v>151</v>
      </c>
      <c r="AA288">
        <f t="shared" si="57"/>
        <v>0.76104186014733</v>
      </c>
      <c r="AB288">
        <f t="shared" si="58"/>
        <v>0</v>
      </c>
    </row>
    <row r="289" spans="1:28" x14ac:dyDescent="0.25">
      <c r="A289">
        <v>1179</v>
      </c>
      <c r="B289">
        <v>1</v>
      </c>
      <c r="C289" t="s">
        <v>452</v>
      </c>
      <c r="D289" t="s">
        <v>13</v>
      </c>
      <c r="E289">
        <v>24</v>
      </c>
      <c r="F289">
        <v>1</v>
      </c>
      <c r="G289">
        <v>0</v>
      </c>
      <c r="H289">
        <v>21228</v>
      </c>
      <c r="J289" t="str">
        <f>RIGHT(H289,SUM(LEN(H289) - LEN(SUBSTITUTE(H289, {"0","1","2","3","4","5","6","7","8","9"},""))))</f>
        <v>21228</v>
      </c>
      <c r="K289">
        <v>21228</v>
      </c>
      <c r="L289">
        <v>82.2667</v>
      </c>
      <c r="M289" t="s">
        <v>62</v>
      </c>
      <c r="N289" t="str">
        <f t="shared" si="59"/>
        <v>B</v>
      </c>
      <c r="O289" s="10" t="str">
        <f t="shared" si="60"/>
        <v>45</v>
      </c>
      <c r="P289" s="10">
        <v>45</v>
      </c>
      <c r="Q289" t="s">
        <v>48</v>
      </c>
      <c r="R289">
        <f t="shared" si="52"/>
        <v>-56</v>
      </c>
      <c r="S289">
        <f t="shared" si="53"/>
        <v>-24</v>
      </c>
      <c r="T289">
        <f t="shared" si="54"/>
        <v>3</v>
      </c>
      <c r="U289">
        <f t="shared" si="55"/>
        <v>21</v>
      </c>
      <c r="V289">
        <f t="shared" si="56"/>
        <v>-22</v>
      </c>
      <c r="W289">
        <f t="shared" si="61"/>
        <v>53</v>
      </c>
      <c r="X289">
        <f t="shared" si="62"/>
        <v>1</v>
      </c>
      <c r="Y289">
        <f t="shared" si="63"/>
        <v>20</v>
      </c>
      <c r="Z289">
        <f t="shared" si="64"/>
        <v>352</v>
      </c>
      <c r="AA289">
        <f t="shared" si="57"/>
        <v>0.65471479092795704</v>
      </c>
      <c r="AB289">
        <f t="shared" si="58"/>
        <v>0</v>
      </c>
    </row>
    <row r="290" spans="1:28" x14ac:dyDescent="0.25">
      <c r="A290">
        <v>1180</v>
      </c>
      <c r="B290">
        <v>3</v>
      </c>
      <c r="C290" t="s">
        <v>453</v>
      </c>
      <c r="D290" t="s">
        <v>13</v>
      </c>
      <c r="F290">
        <v>0</v>
      </c>
      <c r="G290">
        <v>0</v>
      </c>
      <c r="H290">
        <v>2655</v>
      </c>
      <c r="J290" t="str">
        <f>RIGHT(H290,SUM(LEN(H290) - LEN(SUBSTITUTE(H290, {"0","1","2","3","4","5","6","7","8","9"},""))))</f>
        <v>2655</v>
      </c>
      <c r="K290">
        <v>2655</v>
      </c>
      <c r="L290">
        <v>7.2291999999999996</v>
      </c>
      <c r="M290" t="s">
        <v>205</v>
      </c>
      <c r="N290" t="str">
        <f t="shared" si="59"/>
        <v>F</v>
      </c>
      <c r="O290" s="10" t="str">
        <f t="shared" si="60"/>
        <v/>
      </c>
      <c r="Q290" t="s">
        <v>56</v>
      </c>
      <c r="R290">
        <f t="shared" si="52"/>
        <v>-56</v>
      </c>
      <c r="S290">
        <f t="shared" si="53"/>
        <v>-24</v>
      </c>
      <c r="T290">
        <f t="shared" si="54"/>
        <v>-15</v>
      </c>
      <c r="U290">
        <f t="shared" si="55"/>
        <v>6</v>
      </c>
      <c r="V290">
        <f t="shared" si="56"/>
        <v>6</v>
      </c>
      <c r="W290">
        <f t="shared" si="61"/>
        <v>-15</v>
      </c>
      <c r="X290">
        <f t="shared" si="62"/>
        <v>1</v>
      </c>
      <c r="Y290">
        <f t="shared" si="63"/>
        <v>-17</v>
      </c>
      <c r="Z290">
        <f t="shared" si="64"/>
        <v>242</v>
      </c>
      <c r="AA290">
        <f t="shared" si="57"/>
        <v>0.71577995145445872</v>
      </c>
      <c r="AB290">
        <f t="shared" si="58"/>
        <v>0</v>
      </c>
    </row>
    <row r="291" spans="1:28" x14ac:dyDescent="0.25">
      <c r="A291">
        <v>1181</v>
      </c>
      <c r="B291">
        <v>3</v>
      </c>
      <c r="C291" t="s">
        <v>454</v>
      </c>
      <c r="D291" t="s">
        <v>13</v>
      </c>
      <c r="F291">
        <v>0</v>
      </c>
      <c r="G291">
        <v>0</v>
      </c>
      <c r="H291" t="s">
        <v>455</v>
      </c>
      <c r="I291" t="s">
        <v>648</v>
      </c>
      <c r="J291" t="str">
        <f>RIGHT(H291,SUM(LEN(H291) - LEN(SUBSTITUTE(H291, {"0","1","2","3","4","5","6","7","8","9"},""))))</f>
        <v xml:space="preserve"> 1478</v>
      </c>
      <c r="K291">
        <v>1478</v>
      </c>
      <c r="L291">
        <v>8.0500000000000007</v>
      </c>
      <c r="N291" t="str">
        <f t="shared" si="59"/>
        <v/>
      </c>
      <c r="O291" s="10" t="str">
        <f t="shared" si="60"/>
        <v/>
      </c>
      <c r="Q291" t="s">
        <v>48</v>
      </c>
      <c r="R291">
        <f t="shared" si="52"/>
        <v>-56</v>
      </c>
      <c r="S291">
        <f t="shared" si="53"/>
        <v>-24</v>
      </c>
      <c r="T291">
        <f t="shared" si="54"/>
        <v>-15</v>
      </c>
      <c r="U291">
        <f t="shared" si="55"/>
        <v>6</v>
      </c>
      <c r="V291">
        <f t="shared" si="56"/>
        <v>6</v>
      </c>
      <c r="W291">
        <f t="shared" si="61"/>
        <v>-15</v>
      </c>
      <c r="X291">
        <f t="shared" si="62"/>
        <v>-81</v>
      </c>
      <c r="Y291">
        <f t="shared" si="63"/>
        <v>-17</v>
      </c>
      <c r="Z291">
        <f t="shared" si="64"/>
        <v>160</v>
      </c>
      <c r="AA291">
        <f t="shared" si="57"/>
        <v>0.75679365144295019</v>
      </c>
      <c r="AB291">
        <f t="shared" si="58"/>
        <v>0</v>
      </c>
    </row>
    <row r="292" spans="1:28" x14ac:dyDescent="0.25">
      <c r="A292">
        <v>1182</v>
      </c>
      <c r="B292">
        <v>1</v>
      </c>
      <c r="C292" t="s">
        <v>456</v>
      </c>
      <c r="D292" t="s">
        <v>13</v>
      </c>
      <c r="F292">
        <v>0</v>
      </c>
      <c r="G292">
        <v>0</v>
      </c>
      <c r="H292" t="s">
        <v>457</v>
      </c>
      <c r="I292" t="s">
        <v>632</v>
      </c>
      <c r="J292" t="str">
        <f>RIGHT(H292,SUM(LEN(H292) - LEN(SUBSTITUTE(H292, {"0","1","2","3","4","5","6","7","8","9"},""))))</f>
        <v>17607</v>
      </c>
      <c r="K292">
        <v>17607</v>
      </c>
      <c r="L292">
        <v>39.6</v>
      </c>
      <c r="N292" t="str">
        <f t="shared" si="59"/>
        <v/>
      </c>
      <c r="O292" s="10" t="str">
        <f t="shared" si="60"/>
        <v/>
      </c>
      <c r="Q292" t="s">
        <v>48</v>
      </c>
      <c r="R292">
        <f t="shared" si="52"/>
        <v>-56</v>
      </c>
      <c r="S292">
        <f t="shared" si="53"/>
        <v>-24</v>
      </c>
      <c r="T292">
        <f t="shared" si="54"/>
        <v>-15</v>
      </c>
      <c r="U292">
        <f t="shared" si="55"/>
        <v>6</v>
      </c>
      <c r="V292">
        <f t="shared" si="56"/>
        <v>6</v>
      </c>
      <c r="W292">
        <f t="shared" si="61"/>
        <v>-15</v>
      </c>
      <c r="X292">
        <f t="shared" si="62"/>
        <v>51</v>
      </c>
      <c r="Y292">
        <f t="shared" si="63"/>
        <v>62</v>
      </c>
      <c r="Z292">
        <f t="shared" si="64"/>
        <v>371</v>
      </c>
      <c r="AA292">
        <f t="shared" si="57"/>
        <v>0.64355092664525615</v>
      </c>
      <c r="AB292">
        <f t="shared" si="58"/>
        <v>0</v>
      </c>
    </row>
    <row r="293" spans="1:28" x14ac:dyDescent="0.25">
      <c r="A293">
        <v>1183</v>
      </c>
      <c r="B293">
        <v>3</v>
      </c>
      <c r="C293" t="s">
        <v>458</v>
      </c>
      <c r="D293" t="s">
        <v>12</v>
      </c>
      <c r="E293">
        <v>30</v>
      </c>
      <c r="F293">
        <v>0</v>
      </c>
      <c r="G293">
        <v>0</v>
      </c>
      <c r="H293">
        <v>382650</v>
      </c>
      <c r="J293" t="str">
        <f>RIGHT(H293,SUM(LEN(H293) - LEN(SUBSTITUTE(H293, {"0","1","2","3","4","5","6","7","8","9"},""))))</f>
        <v>382650</v>
      </c>
      <c r="K293">
        <v>382650</v>
      </c>
      <c r="L293">
        <v>6.95</v>
      </c>
      <c r="N293" t="str">
        <f t="shared" si="59"/>
        <v/>
      </c>
      <c r="O293" s="10" t="str">
        <f t="shared" si="60"/>
        <v/>
      </c>
      <c r="Q293" t="s">
        <v>46</v>
      </c>
      <c r="R293">
        <f t="shared" si="52"/>
        <v>60</v>
      </c>
      <c r="S293">
        <f t="shared" si="53"/>
        <v>38</v>
      </c>
      <c r="T293">
        <f t="shared" si="54"/>
        <v>3</v>
      </c>
      <c r="U293">
        <f t="shared" si="55"/>
        <v>6</v>
      </c>
      <c r="V293">
        <f t="shared" si="56"/>
        <v>6</v>
      </c>
      <c r="W293">
        <f t="shared" si="61"/>
        <v>-15</v>
      </c>
      <c r="X293">
        <f t="shared" si="62"/>
        <v>1</v>
      </c>
      <c r="Y293">
        <f t="shared" si="63"/>
        <v>-26</v>
      </c>
      <c r="Z293">
        <f t="shared" si="64"/>
        <v>429</v>
      </c>
      <c r="AA293">
        <f t="shared" si="57"/>
        <v>0.60853834828405684</v>
      </c>
      <c r="AB293">
        <f t="shared" si="58"/>
        <v>0</v>
      </c>
    </row>
    <row r="294" spans="1:28" x14ac:dyDescent="0.25">
      <c r="A294">
        <v>1184</v>
      </c>
      <c r="B294">
        <v>3</v>
      </c>
      <c r="C294" t="s">
        <v>459</v>
      </c>
      <c r="D294" t="s">
        <v>13</v>
      </c>
      <c r="F294">
        <v>0</v>
      </c>
      <c r="G294">
        <v>0</v>
      </c>
      <c r="H294">
        <v>2652</v>
      </c>
      <c r="J294" t="str">
        <f>RIGHT(H294,SUM(LEN(H294) - LEN(SUBSTITUTE(H294, {"0","1","2","3","4","5","6","7","8","9"},""))))</f>
        <v>2652</v>
      </c>
      <c r="K294">
        <v>2652</v>
      </c>
      <c r="L294">
        <v>7.2291999999999996</v>
      </c>
      <c r="N294" t="str">
        <f t="shared" si="59"/>
        <v/>
      </c>
      <c r="O294" s="10" t="str">
        <f t="shared" si="60"/>
        <v/>
      </c>
      <c r="Q294" t="s">
        <v>56</v>
      </c>
      <c r="R294">
        <f t="shared" si="52"/>
        <v>-56</v>
      </c>
      <c r="S294">
        <f t="shared" si="53"/>
        <v>-24</v>
      </c>
      <c r="T294">
        <f t="shared" si="54"/>
        <v>-15</v>
      </c>
      <c r="U294">
        <f t="shared" si="55"/>
        <v>6</v>
      </c>
      <c r="V294">
        <f t="shared" si="56"/>
        <v>6</v>
      </c>
      <c r="W294">
        <f t="shared" si="61"/>
        <v>-15</v>
      </c>
      <c r="X294">
        <f t="shared" si="62"/>
        <v>1</v>
      </c>
      <c r="Y294">
        <f t="shared" si="63"/>
        <v>-17</v>
      </c>
      <c r="Z294">
        <f t="shared" si="64"/>
        <v>242</v>
      </c>
      <c r="AA294">
        <f t="shared" si="57"/>
        <v>0.71577995145445872</v>
      </c>
      <c r="AB294">
        <f t="shared" si="58"/>
        <v>0</v>
      </c>
    </row>
    <row r="295" spans="1:28" x14ac:dyDescent="0.25">
      <c r="A295">
        <v>1185</v>
      </c>
      <c r="B295">
        <v>1</v>
      </c>
      <c r="C295" t="s">
        <v>460</v>
      </c>
      <c r="D295" t="s">
        <v>13</v>
      </c>
      <c r="E295">
        <v>53</v>
      </c>
      <c r="F295">
        <v>1</v>
      </c>
      <c r="G295">
        <v>1</v>
      </c>
      <c r="H295">
        <v>33638</v>
      </c>
      <c r="J295" t="str">
        <f>RIGHT(H295,SUM(LEN(H295) - LEN(SUBSTITUTE(H295, {"0","1","2","3","4","5","6","7","8","9"},""))))</f>
        <v>33638</v>
      </c>
      <c r="K295">
        <v>33638</v>
      </c>
      <c r="L295">
        <v>81.8583</v>
      </c>
      <c r="M295" t="s">
        <v>461</v>
      </c>
      <c r="N295" t="str">
        <f t="shared" si="59"/>
        <v>A</v>
      </c>
      <c r="O295" s="10" t="str">
        <f t="shared" si="60"/>
        <v>34</v>
      </c>
      <c r="P295" s="10">
        <v>34</v>
      </c>
      <c r="Q295" t="s">
        <v>48</v>
      </c>
      <c r="R295">
        <f t="shared" si="52"/>
        <v>-56</v>
      </c>
      <c r="S295">
        <f t="shared" si="53"/>
        <v>-24</v>
      </c>
      <c r="T295">
        <f t="shared" si="54"/>
        <v>3</v>
      </c>
      <c r="U295">
        <f t="shared" si="55"/>
        <v>21</v>
      </c>
      <c r="V295">
        <f t="shared" si="56"/>
        <v>-22</v>
      </c>
      <c r="W295">
        <f t="shared" si="61"/>
        <v>53</v>
      </c>
      <c r="X295">
        <f t="shared" si="62"/>
        <v>1</v>
      </c>
      <c r="Y295">
        <f t="shared" si="63"/>
        <v>20</v>
      </c>
      <c r="Z295">
        <f t="shared" si="64"/>
        <v>352</v>
      </c>
      <c r="AA295">
        <f t="shared" si="57"/>
        <v>0.65471479092795704</v>
      </c>
      <c r="AB295">
        <f t="shared" si="58"/>
        <v>0</v>
      </c>
    </row>
    <row r="296" spans="1:28" x14ac:dyDescent="0.25">
      <c r="A296">
        <v>1186</v>
      </c>
      <c r="B296">
        <v>3</v>
      </c>
      <c r="C296" t="s">
        <v>462</v>
      </c>
      <c r="D296" t="s">
        <v>13</v>
      </c>
      <c r="E296">
        <v>36</v>
      </c>
      <c r="F296">
        <v>0</v>
      </c>
      <c r="G296">
        <v>0</v>
      </c>
      <c r="H296">
        <v>345771</v>
      </c>
      <c r="J296" t="str">
        <f>RIGHT(H296,SUM(LEN(H296) - LEN(SUBSTITUTE(H296, {"0","1","2","3","4","5","6","7","8","9"},""))))</f>
        <v>345771</v>
      </c>
      <c r="K296">
        <v>345771</v>
      </c>
      <c r="L296">
        <v>9.5</v>
      </c>
      <c r="N296" t="str">
        <f t="shared" si="59"/>
        <v/>
      </c>
      <c r="O296" s="10" t="str">
        <f t="shared" si="60"/>
        <v/>
      </c>
      <c r="Q296" t="s">
        <v>48</v>
      </c>
      <c r="R296">
        <f t="shared" si="52"/>
        <v>-56</v>
      </c>
      <c r="S296">
        <f t="shared" si="53"/>
        <v>-24</v>
      </c>
      <c r="T296">
        <f t="shared" si="54"/>
        <v>3</v>
      </c>
      <c r="U296">
        <f t="shared" si="55"/>
        <v>6</v>
      </c>
      <c r="V296">
        <f t="shared" si="56"/>
        <v>6</v>
      </c>
      <c r="W296">
        <f t="shared" si="61"/>
        <v>-15</v>
      </c>
      <c r="X296">
        <f t="shared" si="62"/>
        <v>1</v>
      </c>
      <c r="Y296">
        <f t="shared" si="63"/>
        <v>-59</v>
      </c>
      <c r="Z296">
        <f t="shared" si="64"/>
        <v>218</v>
      </c>
      <c r="AA296">
        <f t="shared" si="57"/>
        <v>0.72820667553691076</v>
      </c>
      <c r="AB296">
        <f t="shared" si="58"/>
        <v>0</v>
      </c>
    </row>
    <row r="297" spans="1:28" x14ac:dyDescent="0.25">
      <c r="A297">
        <v>1187</v>
      </c>
      <c r="B297">
        <v>3</v>
      </c>
      <c r="C297" t="s">
        <v>463</v>
      </c>
      <c r="D297" t="s">
        <v>13</v>
      </c>
      <c r="E297">
        <v>26</v>
      </c>
      <c r="F297">
        <v>0</v>
      </c>
      <c r="G297">
        <v>0</v>
      </c>
      <c r="H297">
        <v>349202</v>
      </c>
      <c r="J297" t="str">
        <f>RIGHT(H297,SUM(LEN(H297) - LEN(SUBSTITUTE(H297, {"0","1","2","3","4","5","6","7","8","9"},""))))</f>
        <v>349202</v>
      </c>
      <c r="K297">
        <v>349202</v>
      </c>
      <c r="L297">
        <v>7.8958000000000004</v>
      </c>
      <c r="N297" t="str">
        <f t="shared" si="59"/>
        <v/>
      </c>
      <c r="O297" s="10" t="str">
        <f t="shared" si="60"/>
        <v/>
      </c>
      <c r="Q297" t="s">
        <v>48</v>
      </c>
      <c r="R297">
        <f t="shared" si="52"/>
        <v>-56</v>
      </c>
      <c r="S297">
        <f t="shared" si="53"/>
        <v>-24</v>
      </c>
      <c r="T297">
        <f t="shared" si="54"/>
        <v>3</v>
      </c>
      <c r="U297">
        <f t="shared" si="55"/>
        <v>6</v>
      </c>
      <c r="V297">
        <f t="shared" si="56"/>
        <v>6</v>
      </c>
      <c r="W297">
        <f t="shared" si="61"/>
        <v>-15</v>
      </c>
      <c r="X297">
        <f t="shared" si="62"/>
        <v>1</v>
      </c>
      <c r="Y297">
        <f t="shared" si="63"/>
        <v>-59</v>
      </c>
      <c r="Z297">
        <f t="shared" si="64"/>
        <v>218</v>
      </c>
      <c r="AA297">
        <f t="shared" si="57"/>
        <v>0.72820667553691076</v>
      </c>
      <c r="AB297">
        <f t="shared" si="58"/>
        <v>0</v>
      </c>
    </row>
    <row r="298" spans="1:28" x14ac:dyDescent="0.25">
      <c r="A298">
        <v>1188</v>
      </c>
      <c r="B298">
        <v>2</v>
      </c>
      <c r="C298" t="s">
        <v>464</v>
      </c>
      <c r="D298" t="s">
        <v>12</v>
      </c>
      <c r="E298">
        <v>1</v>
      </c>
      <c r="F298">
        <v>1</v>
      </c>
      <c r="G298">
        <v>2</v>
      </c>
      <c r="H298" t="s">
        <v>465</v>
      </c>
      <c r="I298" t="s">
        <v>655</v>
      </c>
      <c r="J298" t="str">
        <f>RIGHT(H298,SUM(LEN(H298) - LEN(SUBSTITUTE(H298, {"0","1","2","3","4","5","6","7","8","9"},""))))</f>
        <v>2123</v>
      </c>
      <c r="K298">
        <v>2123</v>
      </c>
      <c r="L298">
        <v>41.5792</v>
      </c>
      <c r="N298" t="str">
        <f t="shared" si="59"/>
        <v/>
      </c>
      <c r="O298" s="10" t="str">
        <f t="shared" si="60"/>
        <v/>
      </c>
      <c r="Q298" t="s">
        <v>56</v>
      </c>
      <c r="R298">
        <f t="shared" si="52"/>
        <v>60</v>
      </c>
      <c r="S298">
        <f t="shared" si="53"/>
        <v>38</v>
      </c>
      <c r="T298">
        <f t="shared" si="54"/>
        <v>46</v>
      </c>
      <c r="U298">
        <f t="shared" si="55"/>
        <v>21</v>
      </c>
      <c r="V298">
        <f t="shared" si="56"/>
        <v>-22</v>
      </c>
      <c r="W298">
        <f t="shared" si="61"/>
        <v>-15</v>
      </c>
      <c r="X298">
        <f t="shared" si="62"/>
        <v>1</v>
      </c>
      <c r="Y298">
        <f t="shared" si="63"/>
        <v>-17</v>
      </c>
      <c r="Z298">
        <f t="shared" si="64"/>
        <v>468</v>
      </c>
      <c r="AA298">
        <f t="shared" si="57"/>
        <v>0.58432511720426039</v>
      </c>
      <c r="AB298">
        <f t="shared" si="58"/>
        <v>0</v>
      </c>
    </row>
    <row r="299" spans="1:28" x14ac:dyDescent="0.25">
      <c r="A299">
        <v>1189</v>
      </c>
      <c r="B299">
        <v>3</v>
      </c>
      <c r="C299" t="s">
        <v>466</v>
      </c>
      <c r="D299" t="s">
        <v>13</v>
      </c>
      <c r="F299">
        <v>2</v>
      </c>
      <c r="G299">
        <v>0</v>
      </c>
      <c r="H299">
        <v>2662</v>
      </c>
      <c r="J299" t="str">
        <f>RIGHT(H299,SUM(LEN(H299) - LEN(SUBSTITUTE(H299, {"0","1","2","3","4","5","6","7","8","9"},""))))</f>
        <v>2662</v>
      </c>
      <c r="K299">
        <v>2662</v>
      </c>
      <c r="L299">
        <v>21.679200000000002</v>
      </c>
      <c r="N299" t="str">
        <f t="shared" si="59"/>
        <v/>
      </c>
      <c r="O299" s="10" t="str">
        <f t="shared" si="60"/>
        <v/>
      </c>
      <c r="Q299" t="s">
        <v>56</v>
      </c>
      <c r="R299">
        <f t="shared" si="52"/>
        <v>-56</v>
      </c>
      <c r="S299">
        <f t="shared" si="53"/>
        <v>-24</v>
      </c>
      <c r="T299">
        <f t="shared" si="54"/>
        <v>-15</v>
      </c>
      <c r="U299">
        <f t="shared" si="55"/>
        <v>21</v>
      </c>
      <c r="V299">
        <f t="shared" si="56"/>
        <v>-10</v>
      </c>
      <c r="W299">
        <f t="shared" si="61"/>
        <v>-15</v>
      </c>
      <c r="X299">
        <f t="shared" si="62"/>
        <v>1</v>
      </c>
      <c r="Y299">
        <f t="shared" si="63"/>
        <v>-17</v>
      </c>
      <c r="Z299">
        <f t="shared" si="64"/>
        <v>241</v>
      </c>
      <c r="AA299">
        <f t="shared" si="57"/>
        <v>0.7163045227118181</v>
      </c>
      <c r="AB299">
        <f t="shared" si="58"/>
        <v>0</v>
      </c>
    </row>
    <row r="300" spans="1:28" x14ac:dyDescent="0.25">
      <c r="A300">
        <v>1190</v>
      </c>
      <c r="B300">
        <v>1</v>
      </c>
      <c r="C300" t="s">
        <v>467</v>
      </c>
      <c r="D300" t="s">
        <v>13</v>
      </c>
      <c r="E300">
        <v>30</v>
      </c>
      <c r="F300">
        <v>0</v>
      </c>
      <c r="G300">
        <v>0</v>
      </c>
      <c r="H300">
        <v>113801</v>
      </c>
      <c r="J300" t="str">
        <f>RIGHT(H300,SUM(LEN(H300) - LEN(SUBSTITUTE(H300, {"0","1","2","3","4","5","6","7","8","9"},""))))</f>
        <v>113801</v>
      </c>
      <c r="K300">
        <v>113801</v>
      </c>
      <c r="L300">
        <v>45.5</v>
      </c>
      <c r="N300" t="str">
        <f t="shared" si="59"/>
        <v/>
      </c>
      <c r="O300" s="10" t="str">
        <f t="shared" si="60"/>
        <v/>
      </c>
      <c r="Q300" t="s">
        <v>48</v>
      </c>
      <c r="R300">
        <f t="shared" si="52"/>
        <v>-56</v>
      </c>
      <c r="S300">
        <f t="shared" si="53"/>
        <v>-24</v>
      </c>
      <c r="T300">
        <f t="shared" si="54"/>
        <v>3</v>
      </c>
      <c r="U300">
        <f t="shared" si="55"/>
        <v>6</v>
      </c>
      <c r="V300">
        <f t="shared" si="56"/>
        <v>6</v>
      </c>
      <c r="W300">
        <f t="shared" si="61"/>
        <v>-15</v>
      </c>
      <c r="X300">
        <f t="shared" si="62"/>
        <v>1</v>
      </c>
      <c r="Y300">
        <f t="shared" si="63"/>
        <v>20</v>
      </c>
      <c r="Z300">
        <f t="shared" si="64"/>
        <v>297</v>
      </c>
      <c r="AA300">
        <f t="shared" si="57"/>
        <v>0.68605209175575976</v>
      </c>
      <c r="AB300">
        <f t="shared" si="58"/>
        <v>0</v>
      </c>
    </row>
    <row r="301" spans="1:28" x14ac:dyDescent="0.25">
      <c r="A301">
        <v>1191</v>
      </c>
      <c r="B301">
        <v>3</v>
      </c>
      <c r="C301" t="s">
        <v>468</v>
      </c>
      <c r="D301" t="s">
        <v>13</v>
      </c>
      <c r="E301">
        <v>29</v>
      </c>
      <c r="F301">
        <v>0</v>
      </c>
      <c r="G301">
        <v>0</v>
      </c>
      <c r="H301">
        <v>347467</v>
      </c>
      <c r="J301" t="str">
        <f>RIGHT(H301,SUM(LEN(H301) - LEN(SUBSTITUTE(H301, {"0","1","2","3","4","5","6","7","8","9"},""))))</f>
        <v>347467</v>
      </c>
      <c r="K301">
        <v>347467</v>
      </c>
      <c r="L301">
        <v>7.8541999999999996</v>
      </c>
      <c r="N301" t="str">
        <f t="shared" si="59"/>
        <v/>
      </c>
      <c r="O301" s="10" t="str">
        <f t="shared" si="60"/>
        <v/>
      </c>
      <c r="Q301" t="s">
        <v>48</v>
      </c>
      <c r="R301">
        <f t="shared" si="52"/>
        <v>-56</v>
      </c>
      <c r="S301">
        <f t="shared" si="53"/>
        <v>-24</v>
      </c>
      <c r="T301">
        <f t="shared" si="54"/>
        <v>3</v>
      </c>
      <c r="U301">
        <f t="shared" si="55"/>
        <v>6</v>
      </c>
      <c r="V301">
        <f t="shared" si="56"/>
        <v>6</v>
      </c>
      <c r="W301">
        <f t="shared" si="61"/>
        <v>-15</v>
      </c>
      <c r="X301">
        <f t="shared" si="62"/>
        <v>1</v>
      </c>
      <c r="Y301">
        <f t="shared" si="63"/>
        <v>-59</v>
      </c>
      <c r="Z301">
        <f t="shared" si="64"/>
        <v>218</v>
      </c>
      <c r="AA301">
        <f t="shared" si="57"/>
        <v>0.72820667553691076</v>
      </c>
      <c r="AB301">
        <f t="shared" si="58"/>
        <v>0</v>
      </c>
    </row>
    <row r="302" spans="1:28" x14ac:dyDescent="0.25">
      <c r="A302">
        <v>1192</v>
      </c>
      <c r="B302">
        <v>3</v>
      </c>
      <c r="C302" t="s">
        <v>469</v>
      </c>
      <c r="D302" t="s">
        <v>13</v>
      </c>
      <c r="E302">
        <v>32</v>
      </c>
      <c r="F302">
        <v>0</v>
      </c>
      <c r="G302">
        <v>0</v>
      </c>
      <c r="H302">
        <v>347079</v>
      </c>
      <c r="J302" t="str">
        <f>RIGHT(H302,SUM(LEN(H302) - LEN(SUBSTITUTE(H302, {"0","1","2","3","4","5","6","7","8","9"},""))))</f>
        <v>347079</v>
      </c>
      <c r="K302">
        <v>347079</v>
      </c>
      <c r="L302">
        <v>7.7750000000000004</v>
      </c>
      <c r="N302" t="str">
        <f t="shared" si="59"/>
        <v/>
      </c>
      <c r="O302" s="10" t="str">
        <f t="shared" si="60"/>
        <v/>
      </c>
      <c r="Q302" t="s">
        <v>48</v>
      </c>
      <c r="R302">
        <f t="shared" si="52"/>
        <v>-56</v>
      </c>
      <c r="S302">
        <f t="shared" si="53"/>
        <v>-24</v>
      </c>
      <c r="T302">
        <f t="shared" si="54"/>
        <v>3</v>
      </c>
      <c r="U302">
        <f t="shared" si="55"/>
        <v>6</v>
      </c>
      <c r="V302">
        <f t="shared" si="56"/>
        <v>6</v>
      </c>
      <c r="W302">
        <f t="shared" si="61"/>
        <v>-15</v>
      </c>
      <c r="X302">
        <f t="shared" si="62"/>
        <v>1</v>
      </c>
      <c r="Y302">
        <f t="shared" si="63"/>
        <v>-59</v>
      </c>
      <c r="Z302">
        <f t="shared" si="64"/>
        <v>218</v>
      </c>
      <c r="AA302">
        <f t="shared" si="57"/>
        <v>0.72820667553691076</v>
      </c>
      <c r="AB302">
        <f t="shared" si="58"/>
        <v>0</v>
      </c>
    </row>
    <row r="303" spans="1:28" x14ac:dyDescent="0.25">
      <c r="A303">
        <v>1193</v>
      </c>
      <c r="B303">
        <v>2</v>
      </c>
      <c r="C303" t="s">
        <v>470</v>
      </c>
      <c r="D303" t="s">
        <v>13</v>
      </c>
      <c r="F303">
        <v>0</v>
      </c>
      <c r="G303">
        <v>0</v>
      </c>
      <c r="H303">
        <v>237735</v>
      </c>
      <c r="J303" t="str">
        <f>RIGHT(H303,SUM(LEN(H303) - LEN(SUBSTITUTE(H303, {"0","1","2","3","4","5","6","7","8","9"},""))))</f>
        <v>237735</v>
      </c>
      <c r="K303">
        <v>237735</v>
      </c>
      <c r="L303">
        <v>15.0458</v>
      </c>
      <c r="M303" t="s">
        <v>471</v>
      </c>
      <c r="N303" t="str">
        <f t="shared" si="59"/>
        <v>D</v>
      </c>
      <c r="O303" s="10" t="str">
        <f t="shared" si="60"/>
        <v/>
      </c>
      <c r="Q303" t="s">
        <v>56</v>
      </c>
      <c r="R303">
        <f t="shared" si="52"/>
        <v>-56</v>
      </c>
      <c r="S303">
        <f t="shared" si="53"/>
        <v>-24</v>
      </c>
      <c r="T303">
        <f t="shared" si="54"/>
        <v>-15</v>
      </c>
      <c r="U303">
        <f t="shared" si="55"/>
        <v>6</v>
      </c>
      <c r="V303">
        <f t="shared" si="56"/>
        <v>6</v>
      </c>
      <c r="W303">
        <f t="shared" si="61"/>
        <v>-15</v>
      </c>
      <c r="X303">
        <f t="shared" si="62"/>
        <v>1</v>
      </c>
      <c r="Y303">
        <f t="shared" si="63"/>
        <v>20</v>
      </c>
      <c r="Z303">
        <f t="shared" si="64"/>
        <v>279</v>
      </c>
      <c r="AA303">
        <f t="shared" si="57"/>
        <v>0.69596693343177396</v>
      </c>
      <c r="AB303">
        <f t="shared" si="58"/>
        <v>0</v>
      </c>
    </row>
    <row r="304" spans="1:28" x14ac:dyDescent="0.25">
      <c r="A304">
        <v>1194</v>
      </c>
      <c r="B304">
        <v>2</v>
      </c>
      <c r="C304" t="s">
        <v>472</v>
      </c>
      <c r="D304" t="s">
        <v>13</v>
      </c>
      <c r="E304">
        <v>43</v>
      </c>
      <c r="F304">
        <v>0</v>
      </c>
      <c r="G304">
        <v>1</v>
      </c>
      <c r="H304" t="s">
        <v>313</v>
      </c>
      <c r="I304" t="s">
        <v>662</v>
      </c>
      <c r="J304" t="str">
        <f>RIGHT(H304,SUM(LEN(H304) - LEN(SUBSTITUTE(H304, {"0","1","2","3","4","5","6","7","8","9"},""))))</f>
        <v>2</v>
      </c>
      <c r="K304">
        <v>2</v>
      </c>
      <c r="L304">
        <v>21</v>
      </c>
      <c r="N304" t="str">
        <f t="shared" si="59"/>
        <v/>
      </c>
      <c r="O304" s="10" t="str">
        <f t="shared" si="60"/>
        <v/>
      </c>
      <c r="Q304" t="s">
        <v>48</v>
      </c>
      <c r="R304">
        <f t="shared" si="52"/>
        <v>-56</v>
      </c>
      <c r="S304">
        <f t="shared" si="53"/>
        <v>-24</v>
      </c>
      <c r="T304">
        <f t="shared" si="54"/>
        <v>3</v>
      </c>
      <c r="U304">
        <f t="shared" si="55"/>
        <v>6</v>
      </c>
      <c r="V304">
        <f t="shared" si="56"/>
        <v>6</v>
      </c>
      <c r="W304">
        <f t="shared" si="61"/>
        <v>-15</v>
      </c>
      <c r="X304">
        <f t="shared" si="62"/>
        <v>-81</v>
      </c>
      <c r="Y304">
        <f t="shared" si="63"/>
        <v>-17</v>
      </c>
      <c r="Z304">
        <f t="shared" si="64"/>
        <v>178</v>
      </c>
      <c r="AA304">
        <f t="shared" si="57"/>
        <v>0.74814460307865993</v>
      </c>
      <c r="AB304">
        <f t="shared" si="58"/>
        <v>0</v>
      </c>
    </row>
    <row r="305" spans="1:28" x14ac:dyDescent="0.25">
      <c r="A305">
        <v>1195</v>
      </c>
      <c r="B305">
        <v>3</v>
      </c>
      <c r="C305" t="s">
        <v>473</v>
      </c>
      <c r="D305" t="s">
        <v>13</v>
      </c>
      <c r="E305">
        <v>24</v>
      </c>
      <c r="F305">
        <v>0</v>
      </c>
      <c r="G305">
        <v>0</v>
      </c>
      <c r="H305">
        <v>315092</v>
      </c>
      <c r="J305" t="str">
        <f>RIGHT(H305,SUM(LEN(H305) - LEN(SUBSTITUTE(H305, {"0","1","2","3","4","5","6","7","8","9"},""))))</f>
        <v>315092</v>
      </c>
      <c r="K305">
        <v>315092</v>
      </c>
      <c r="L305">
        <v>8.6624999999999996</v>
      </c>
      <c r="N305" t="str">
        <f t="shared" si="59"/>
        <v/>
      </c>
      <c r="O305" s="10" t="str">
        <f t="shared" si="60"/>
        <v/>
      </c>
      <c r="Q305" t="s">
        <v>48</v>
      </c>
      <c r="R305">
        <f t="shared" si="52"/>
        <v>-56</v>
      </c>
      <c r="S305">
        <f t="shared" si="53"/>
        <v>-24</v>
      </c>
      <c r="T305">
        <f t="shared" si="54"/>
        <v>3</v>
      </c>
      <c r="U305">
        <f t="shared" si="55"/>
        <v>6</v>
      </c>
      <c r="V305">
        <f t="shared" si="56"/>
        <v>6</v>
      </c>
      <c r="W305">
        <f t="shared" si="61"/>
        <v>-15</v>
      </c>
      <c r="X305">
        <f t="shared" si="62"/>
        <v>1</v>
      </c>
      <c r="Y305">
        <f t="shared" si="63"/>
        <v>-59</v>
      </c>
      <c r="Z305">
        <f t="shared" si="64"/>
        <v>218</v>
      </c>
      <c r="AA305">
        <f t="shared" si="57"/>
        <v>0.72820667553691076</v>
      </c>
      <c r="AB305">
        <f t="shared" si="58"/>
        <v>0</v>
      </c>
    </row>
    <row r="306" spans="1:28" x14ac:dyDescent="0.25">
      <c r="A306">
        <v>1196</v>
      </c>
      <c r="B306">
        <v>3</v>
      </c>
      <c r="C306" t="s">
        <v>474</v>
      </c>
      <c r="D306" t="s">
        <v>12</v>
      </c>
      <c r="F306">
        <v>0</v>
      </c>
      <c r="G306">
        <v>0</v>
      </c>
      <c r="H306">
        <v>383123</v>
      </c>
      <c r="J306" t="str">
        <f>RIGHT(H306,SUM(LEN(H306) - LEN(SUBSTITUTE(H306, {"0","1","2","3","4","5","6","7","8","9"},""))))</f>
        <v>383123</v>
      </c>
      <c r="K306">
        <v>383123</v>
      </c>
      <c r="L306">
        <v>7.75</v>
      </c>
      <c r="N306" t="str">
        <f t="shared" si="59"/>
        <v/>
      </c>
      <c r="O306" s="10" t="str">
        <f t="shared" si="60"/>
        <v/>
      </c>
      <c r="Q306" t="s">
        <v>46</v>
      </c>
      <c r="R306">
        <f t="shared" si="52"/>
        <v>60</v>
      </c>
      <c r="S306">
        <f t="shared" si="53"/>
        <v>38</v>
      </c>
      <c r="T306">
        <f t="shared" si="54"/>
        <v>-15</v>
      </c>
      <c r="U306">
        <f t="shared" si="55"/>
        <v>6</v>
      </c>
      <c r="V306">
        <f t="shared" si="56"/>
        <v>6</v>
      </c>
      <c r="W306">
        <f t="shared" si="61"/>
        <v>-15</v>
      </c>
      <c r="X306">
        <f t="shared" si="62"/>
        <v>1</v>
      </c>
      <c r="Y306">
        <f t="shared" si="63"/>
        <v>-26</v>
      </c>
      <c r="Z306">
        <f t="shared" si="64"/>
        <v>411</v>
      </c>
      <c r="AA306">
        <f t="shared" si="57"/>
        <v>0.6195436181273688</v>
      </c>
      <c r="AB306">
        <f t="shared" si="58"/>
        <v>0</v>
      </c>
    </row>
    <row r="307" spans="1:28" x14ac:dyDescent="0.25">
      <c r="A307">
        <v>1197</v>
      </c>
      <c r="B307">
        <v>1</v>
      </c>
      <c r="C307" t="s">
        <v>475</v>
      </c>
      <c r="D307" t="s">
        <v>12</v>
      </c>
      <c r="E307">
        <v>64</v>
      </c>
      <c r="F307">
        <v>1</v>
      </c>
      <c r="G307">
        <v>1</v>
      </c>
      <c r="H307">
        <v>112901</v>
      </c>
      <c r="J307" t="str">
        <f>RIGHT(H307,SUM(LEN(H307) - LEN(SUBSTITUTE(H307, {"0","1","2","3","4","5","6","7","8","9"},""))))</f>
        <v>112901</v>
      </c>
      <c r="K307">
        <v>112901</v>
      </c>
      <c r="L307">
        <v>26.55</v>
      </c>
      <c r="M307" t="s">
        <v>476</v>
      </c>
      <c r="N307" t="str">
        <f t="shared" si="59"/>
        <v>B</v>
      </c>
      <c r="O307" s="10" t="str">
        <f t="shared" si="60"/>
        <v>26</v>
      </c>
      <c r="P307" s="10">
        <v>26</v>
      </c>
      <c r="Q307" t="s">
        <v>48</v>
      </c>
      <c r="R307">
        <f t="shared" si="52"/>
        <v>90</v>
      </c>
      <c r="S307">
        <f t="shared" si="53"/>
        <v>38</v>
      </c>
      <c r="T307">
        <f t="shared" si="54"/>
        <v>3</v>
      </c>
      <c r="U307">
        <f t="shared" si="55"/>
        <v>21</v>
      </c>
      <c r="V307">
        <f t="shared" si="56"/>
        <v>-22</v>
      </c>
      <c r="W307">
        <f t="shared" si="61"/>
        <v>53</v>
      </c>
      <c r="X307">
        <f t="shared" si="62"/>
        <v>1</v>
      </c>
      <c r="Y307">
        <f t="shared" si="63"/>
        <v>20</v>
      </c>
      <c r="Z307">
        <f t="shared" si="64"/>
        <v>560</v>
      </c>
      <c r="AA307">
        <f t="shared" si="57"/>
        <v>0.52577668150743084</v>
      </c>
      <c r="AB307">
        <f t="shared" si="58"/>
        <v>1</v>
      </c>
    </row>
    <row r="308" spans="1:28" x14ac:dyDescent="0.25">
      <c r="A308">
        <v>1198</v>
      </c>
      <c r="B308">
        <v>1</v>
      </c>
      <c r="C308" t="s">
        <v>477</v>
      </c>
      <c r="D308" t="s">
        <v>13</v>
      </c>
      <c r="E308">
        <v>30</v>
      </c>
      <c r="F308">
        <v>1</v>
      </c>
      <c r="G308">
        <v>2</v>
      </c>
      <c r="H308">
        <v>113781</v>
      </c>
      <c r="J308" t="str">
        <f>RIGHT(H308,SUM(LEN(H308) - LEN(SUBSTITUTE(H308, {"0","1","2","3","4","5","6","7","8","9"},""))))</f>
        <v>113781</v>
      </c>
      <c r="K308">
        <v>113781</v>
      </c>
      <c r="L308">
        <v>151.55000000000001</v>
      </c>
      <c r="M308" t="s">
        <v>642</v>
      </c>
      <c r="N308" t="str">
        <f t="shared" si="59"/>
        <v>C</v>
      </c>
      <c r="O308" s="10" t="str">
        <f t="shared" si="60"/>
        <v>22</v>
      </c>
      <c r="P308" s="10">
        <v>22</v>
      </c>
      <c r="Q308" t="s">
        <v>48</v>
      </c>
      <c r="R308">
        <f t="shared" si="52"/>
        <v>-56</v>
      </c>
      <c r="S308">
        <f t="shared" si="53"/>
        <v>-24</v>
      </c>
      <c r="T308">
        <f t="shared" si="54"/>
        <v>3</v>
      </c>
      <c r="U308">
        <f t="shared" si="55"/>
        <v>21</v>
      </c>
      <c r="V308">
        <f t="shared" si="56"/>
        <v>-22</v>
      </c>
      <c r="W308">
        <f t="shared" si="61"/>
        <v>53</v>
      </c>
      <c r="X308">
        <f t="shared" si="62"/>
        <v>1</v>
      </c>
      <c r="Y308">
        <f t="shared" si="63"/>
        <v>20</v>
      </c>
      <c r="Z308">
        <f t="shared" si="64"/>
        <v>352</v>
      </c>
      <c r="AA308">
        <f t="shared" si="57"/>
        <v>0.65471479092795704</v>
      </c>
      <c r="AB308">
        <f t="shared" si="58"/>
        <v>0</v>
      </c>
    </row>
    <row r="309" spans="1:28" x14ac:dyDescent="0.25">
      <c r="A309">
        <v>1199</v>
      </c>
      <c r="B309">
        <v>3</v>
      </c>
      <c r="C309" t="s">
        <v>478</v>
      </c>
      <c r="D309" t="s">
        <v>13</v>
      </c>
      <c r="E309">
        <v>0.83</v>
      </c>
      <c r="F309">
        <v>0</v>
      </c>
      <c r="G309">
        <v>1</v>
      </c>
      <c r="H309">
        <v>392091</v>
      </c>
      <c r="J309" t="str">
        <f>RIGHT(H309,SUM(LEN(H309) - LEN(SUBSTITUTE(H309, {"0","1","2","3","4","5","6","7","8","9"},""))))</f>
        <v>392091</v>
      </c>
      <c r="K309">
        <v>392091</v>
      </c>
      <c r="L309">
        <v>9.35</v>
      </c>
      <c r="N309" t="str">
        <f t="shared" si="59"/>
        <v/>
      </c>
      <c r="O309" s="10" t="str">
        <f t="shared" si="60"/>
        <v/>
      </c>
      <c r="Q309" t="s">
        <v>48</v>
      </c>
      <c r="R309">
        <f t="shared" si="52"/>
        <v>60</v>
      </c>
      <c r="S309">
        <f t="shared" si="53"/>
        <v>-24</v>
      </c>
      <c r="T309">
        <f t="shared" si="54"/>
        <v>46</v>
      </c>
      <c r="U309">
        <f t="shared" si="55"/>
        <v>6</v>
      </c>
      <c r="V309">
        <f t="shared" si="56"/>
        <v>6</v>
      </c>
      <c r="W309">
        <f t="shared" si="61"/>
        <v>-15</v>
      </c>
      <c r="X309">
        <f t="shared" si="62"/>
        <v>1</v>
      </c>
      <c r="Y309">
        <f t="shared" si="63"/>
        <v>-26</v>
      </c>
      <c r="Z309">
        <f t="shared" si="64"/>
        <v>410</v>
      </c>
      <c r="AA309">
        <f t="shared" si="57"/>
        <v>0.62015154983467513</v>
      </c>
      <c r="AB309">
        <f t="shared" si="58"/>
        <v>0</v>
      </c>
    </row>
    <row r="310" spans="1:28" x14ac:dyDescent="0.25">
      <c r="A310">
        <v>1200</v>
      </c>
      <c r="B310">
        <v>1</v>
      </c>
      <c r="C310" t="s">
        <v>479</v>
      </c>
      <c r="D310" t="s">
        <v>13</v>
      </c>
      <c r="E310">
        <v>55</v>
      </c>
      <c r="F310">
        <v>1</v>
      </c>
      <c r="G310">
        <v>1</v>
      </c>
      <c r="H310">
        <v>12749</v>
      </c>
      <c r="J310" t="str">
        <f>RIGHT(H310,SUM(LEN(H310) - LEN(SUBSTITUTE(H310, {"0","1","2","3","4","5","6","7","8","9"},""))))</f>
        <v>12749</v>
      </c>
      <c r="K310">
        <v>12749</v>
      </c>
      <c r="L310">
        <v>93.5</v>
      </c>
      <c r="M310" t="s">
        <v>480</v>
      </c>
      <c r="N310" t="str">
        <f t="shared" si="59"/>
        <v>B</v>
      </c>
      <c r="O310" s="10" t="str">
        <f t="shared" si="60"/>
        <v>69</v>
      </c>
      <c r="P310" s="10">
        <v>69</v>
      </c>
      <c r="Q310" t="s">
        <v>48</v>
      </c>
      <c r="R310">
        <f t="shared" si="52"/>
        <v>-56</v>
      </c>
      <c r="S310">
        <f t="shared" si="53"/>
        <v>-24</v>
      </c>
      <c r="T310">
        <f t="shared" si="54"/>
        <v>3</v>
      </c>
      <c r="U310">
        <f t="shared" si="55"/>
        <v>21</v>
      </c>
      <c r="V310">
        <f t="shared" si="56"/>
        <v>-22</v>
      </c>
      <c r="W310">
        <f t="shared" si="61"/>
        <v>37</v>
      </c>
      <c r="X310">
        <f t="shared" si="62"/>
        <v>1</v>
      </c>
      <c r="Y310">
        <f t="shared" si="63"/>
        <v>62</v>
      </c>
      <c r="Z310">
        <f t="shared" si="64"/>
        <v>378</v>
      </c>
      <c r="AA310">
        <f t="shared" si="57"/>
        <v>0.63939750351122426</v>
      </c>
      <c r="AB310">
        <f t="shared" si="58"/>
        <v>0</v>
      </c>
    </row>
    <row r="311" spans="1:28" x14ac:dyDescent="0.25">
      <c r="A311">
        <v>1201</v>
      </c>
      <c r="B311">
        <v>3</v>
      </c>
      <c r="C311" t="s">
        <v>481</v>
      </c>
      <c r="D311" t="s">
        <v>12</v>
      </c>
      <c r="E311">
        <v>45</v>
      </c>
      <c r="F311">
        <v>1</v>
      </c>
      <c r="G311">
        <v>0</v>
      </c>
      <c r="H311">
        <v>350026</v>
      </c>
      <c r="J311" t="str">
        <f>RIGHT(H311,SUM(LEN(H311) - LEN(SUBSTITUTE(H311, {"0","1","2","3","4","5","6","7","8","9"},""))))</f>
        <v>350026</v>
      </c>
      <c r="K311">
        <v>350026</v>
      </c>
      <c r="L311">
        <v>14.1083</v>
      </c>
      <c r="N311" t="str">
        <f t="shared" si="59"/>
        <v/>
      </c>
      <c r="O311" s="10" t="str">
        <f t="shared" si="60"/>
        <v/>
      </c>
      <c r="Q311" t="s">
        <v>48</v>
      </c>
      <c r="R311">
        <f t="shared" si="52"/>
        <v>90</v>
      </c>
      <c r="S311">
        <f t="shared" si="53"/>
        <v>38</v>
      </c>
      <c r="T311">
        <f t="shared" si="54"/>
        <v>3</v>
      </c>
      <c r="U311">
        <f t="shared" si="55"/>
        <v>21</v>
      </c>
      <c r="V311">
        <f t="shared" si="56"/>
        <v>-22</v>
      </c>
      <c r="W311">
        <f t="shared" si="61"/>
        <v>-15</v>
      </c>
      <c r="X311">
        <f t="shared" si="62"/>
        <v>1</v>
      </c>
      <c r="Y311">
        <f t="shared" si="63"/>
        <v>-59</v>
      </c>
      <c r="Z311">
        <f t="shared" si="64"/>
        <v>413</v>
      </c>
      <c r="AA311">
        <f t="shared" si="57"/>
        <v>0.61832663106581198</v>
      </c>
      <c r="AB311">
        <f t="shared" si="58"/>
        <v>0</v>
      </c>
    </row>
    <row r="312" spans="1:28" x14ac:dyDescent="0.25">
      <c r="A312">
        <v>1202</v>
      </c>
      <c r="B312">
        <v>3</v>
      </c>
      <c r="C312" t="s">
        <v>482</v>
      </c>
      <c r="D312" t="s">
        <v>13</v>
      </c>
      <c r="E312">
        <v>18</v>
      </c>
      <c r="F312">
        <v>0</v>
      </c>
      <c r="G312">
        <v>0</v>
      </c>
      <c r="H312">
        <v>315091</v>
      </c>
      <c r="J312" t="str">
        <f>RIGHT(H312,SUM(LEN(H312) - LEN(SUBSTITUTE(H312, {"0","1","2","3","4","5","6","7","8","9"},""))))</f>
        <v>315091</v>
      </c>
      <c r="K312">
        <v>315091</v>
      </c>
      <c r="L312">
        <v>8.6624999999999996</v>
      </c>
      <c r="N312" t="str">
        <f t="shared" si="59"/>
        <v/>
      </c>
      <c r="O312" s="10" t="str">
        <f t="shared" si="60"/>
        <v/>
      </c>
      <c r="Q312" t="s">
        <v>48</v>
      </c>
      <c r="R312">
        <f t="shared" si="52"/>
        <v>-56</v>
      </c>
      <c r="S312">
        <f t="shared" si="53"/>
        <v>-24</v>
      </c>
      <c r="T312">
        <f t="shared" si="54"/>
        <v>-5</v>
      </c>
      <c r="U312">
        <f t="shared" si="55"/>
        <v>6</v>
      </c>
      <c r="V312">
        <f t="shared" si="56"/>
        <v>6</v>
      </c>
      <c r="W312">
        <f t="shared" si="61"/>
        <v>-15</v>
      </c>
      <c r="X312">
        <f t="shared" si="62"/>
        <v>1</v>
      </c>
      <c r="Y312">
        <f t="shared" si="63"/>
        <v>-59</v>
      </c>
      <c r="Z312">
        <f t="shared" si="64"/>
        <v>210</v>
      </c>
      <c r="AA312">
        <f t="shared" si="57"/>
        <v>0.73227241468946735</v>
      </c>
      <c r="AB312">
        <f t="shared" si="58"/>
        <v>0</v>
      </c>
    </row>
    <row r="313" spans="1:28" x14ac:dyDescent="0.25">
      <c r="A313">
        <v>1203</v>
      </c>
      <c r="B313">
        <v>3</v>
      </c>
      <c r="C313" t="s">
        <v>483</v>
      </c>
      <c r="D313" t="s">
        <v>13</v>
      </c>
      <c r="E313">
        <v>22</v>
      </c>
      <c r="F313">
        <v>0</v>
      </c>
      <c r="G313">
        <v>0</v>
      </c>
      <c r="H313">
        <v>2658</v>
      </c>
      <c r="J313" t="str">
        <f>RIGHT(H313,SUM(LEN(H313) - LEN(SUBSTITUTE(H313, {"0","1","2","3","4","5","6","7","8","9"},""))))</f>
        <v>2658</v>
      </c>
      <c r="K313">
        <v>2658</v>
      </c>
      <c r="L313">
        <v>7.2249999999999996</v>
      </c>
      <c r="N313" t="str">
        <f t="shared" si="59"/>
        <v/>
      </c>
      <c r="O313" s="10" t="str">
        <f t="shared" si="60"/>
        <v/>
      </c>
      <c r="Q313" t="s">
        <v>56</v>
      </c>
      <c r="R313">
        <f t="shared" si="52"/>
        <v>-56</v>
      </c>
      <c r="S313">
        <f t="shared" si="53"/>
        <v>-24</v>
      </c>
      <c r="T313">
        <f t="shared" si="54"/>
        <v>-5</v>
      </c>
      <c r="U313">
        <f t="shared" si="55"/>
        <v>6</v>
      </c>
      <c r="V313">
        <f t="shared" si="56"/>
        <v>6</v>
      </c>
      <c r="W313">
        <f t="shared" si="61"/>
        <v>-15</v>
      </c>
      <c r="X313">
        <f t="shared" si="62"/>
        <v>1</v>
      </c>
      <c r="Y313">
        <f t="shared" si="63"/>
        <v>-17</v>
      </c>
      <c r="Z313">
        <f t="shared" si="64"/>
        <v>252</v>
      </c>
      <c r="AA313">
        <f t="shared" si="57"/>
        <v>0.7105022271801521</v>
      </c>
      <c r="AB313">
        <f t="shared" si="58"/>
        <v>0</v>
      </c>
    </row>
    <row r="314" spans="1:28" x14ac:dyDescent="0.25">
      <c r="A314">
        <v>1204</v>
      </c>
      <c r="B314">
        <v>3</v>
      </c>
      <c r="C314" t="s">
        <v>484</v>
      </c>
      <c r="D314" t="s">
        <v>13</v>
      </c>
      <c r="F314">
        <v>0</v>
      </c>
      <c r="G314">
        <v>0</v>
      </c>
      <c r="H314" t="s">
        <v>485</v>
      </c>
      <c r="I314" t="s">
        <v>636</v>
      </c>
      <c r="J314" t="str">
        <f>RIGHT(H314,SUM(LEN(H314) - LEN(SUBSTITUTE(H314, {"0","1","2","3","4","5","6","7","8","9"},""))))</f>
        <v>1588</v>
      </c>
      <c r="K314">
        <v>1588</v>
      </c>
      <c r="L314">
        <v>7.5750000000000002</v>
      </c>
      <c r="N314" t="str">
        <f t="shared" si="59"/>
        <v/>
      </c>
      <c r="O314" s="10" t="str">
        <f t="shared" si="60"/>
        <v/>
      </c>
      <c r="Q314" t="s">
        <v>48</v>
      </c>
      <c r="R314">
        <f t="shared" si="52"/>
        <v>-56</v>
      </c>
      <c r="S314">
        <f t="shared" si="53"/>
        <v>-24</v>
      </c>
      <c r="T314">
        <f t="shared" si="54"/>
        <v>-15</v>
      </c>
      <c r="U314">
        <f t="shared" si="55"/>
        <v>6</v>
      </c>
      <c r="V314">
        <f t="shared" si="56"/>
        <v>6</v>
      </c>
      <c r="W314">
        <f t="shared" si="61"/>
        <v>-15</v>
      </c>
      <c r="X314">
        <f t="shared" si="62"/>
        <v>-81</v>
      </c>
      <c r="Y314">
        <f t="shared" si="63"/>
        <v>-17</v>
      </c>
      <c r="Z314">
        <f t="shared" si="64"/>
        <v>160</v>
      </c>
      <c r="AA314">
        <f t="shared" si="57"/>
        <v>0.75679365144295019</v>
      </c>
      <c r="AB314">
        <f t="shared" si="58"/>
        <v>0</v>
      </c>
    </row>
    <row r="315" spans="1:28" x14ac:dyDescent="0.25">
      <c r="A315">
        <v>1205</v>
      </c>
      <c r="B315">
        <v>3</v>
      </c>
      <c r="C315" t="s">
        <v>486</v>
      </c>
      <c r="D315" t="s">
        <v>12</v>
      </c>
      <c r="E315">
        <v>37</v>
      </c>
      <c r="F315">
        <v>0</v>
      </c>
      <c r="G315">
        <v>0</v>
      </c>
      <c r="H315">
        <v>368364</v>
      </c>
      <c r="J315" t="str">
        <f>RIGHT(H315,SUM(LEN(H315) - LEN(SUBSTITUTE(H315, {"0","1","2","3","4","5","6","7","8","9"},""))))</f>
        <v>368364</v>
      </c>
      <c r="K315">
        <v>368364</v>
      </c>
      <c r="L315">
        <v>7.75</v>
      </c>
      <c r="N315" t="str">
        <f t="shared" si="59"/>
        <v/>
      </c>
      <c r="O315" s="10" t="str">
        <f t="shared" si="60"/>
        <v/>
      </c>
      <c r="Q315" t="s">
        <v>46</v>
      </c>
      <c r="R315">
        <f t="shared" si="52"/>
        <v>60</v>
      </c>
      <c r="S315">
        <f t="shared" si="53"/>
        <v>38</v>
      </c>
      <c r="T315">
        <f t="shared" si="54"/>
        <v>3</v>
      </c>
      <c r="U315">
        <f t="shared" si="55"/>
        <v>6</v>
      </c>
      <c r="V315">
        <f t="shared" si="56"/>
        <v>6</v>
      </c>
      <c r="W315">
        <f t="shared" si="61"/>
        <v>-15</v>
      </c>
      <c r="X315">
        <f t="shared" si="62"/>
        <v>1</v>
      </c>
      <c r="Y315">
        <f t="shared" si="63"/>
        <v>-26</v>
      </c>
      <c r="Z315">
        <f t="shared" si="64"/>
        <v>429</v>
      </c>
      <c r="AA315">
        <f t="shared" si="57"/>
        <v>0.60853834828405684</v>
      </c>
      <c r="AB315">
        <f t="shared" si="58"/>
        <v>0</v>
      </c>
    </row>
    <row r="316" spans="1:28" x14ac:dyDescent="0.25">
      <c r="A316">
        <v>1206</v>
      </c>
      <c r="B316">
        <v>1</v>
      </c>
      <c r="C316" t="s">
        <v>487</v>
      </c>
      <c r="D316" t="s">
        <v>12</v>
      </c>
      <c r="E316">
        <v>55</v>
      </c>
      <c r="F316">
        <v>0</v>
      </c>
      <c r="G316">
        <v>0</v>
      </c>
      <c r="H316" t="s">
        <v>488</v>
      </c>
      <c r="I316" t="s">
        <v>632</v>
      </c>
      <c r="J316" t="str">
        <f>RIGHT(H316,SUM(LEN(H316) - LEN(SUBSTITUTE(H316, {"0","1","2","3","4","5","6","7","8","9"},""))))</f>
        <v>17760</v>
      </c>
      <c r="K316">
        <v>17760</v>
      </c>
      <c r="L316">
        <v>135.63329999999999</v>
      </c>
      <c r="M316" t="s">
        <v>489</v>
      </c>
      <c r="N316" t="str">
        <f t="shared" si="59"/>
        <v>C</v>
      </c>
      <c r="O316" s="10" t="str">
        <f t="shared" si="60"/>
        <v>32</v>
      </c>
      <c r="P316" s="10">
        <v>32</v>
      </c>
      <c r="Q316" t="s">
        <v>56</v>
      </c>
      <c r="R316">
        <f t="shared" si="52"/>
        <v>90</v>
      </c>
      <c r="S316">
        <f t="shared" si="53"/>
        <v>38</v>
      </c>
      <c r="T316">
        <f t="shared" si="54"/>
        <v>3</v>
      </c>
      <c r="U316">
        <f t="shared" si="55"/>
        <v>6</v>
      </c>
      <c r="V316">
        <f t="shared" si="56"/>
        <v>6</v>
      </c>
      <c r="W316">
        <f t="shared" si="61"/>
        <v>53</v>
      </c>
      <c r="X316">
        <f t="shared" si="62"/>
        <v>51</v>
      </c>
      <c r="Y316">
        <f t="shared" si="63"/>
        <v>62</v>
      </c>
      <c r="Z316">
        <f t="shared" si="64"/>
        <v>665</v>
      </c>
      <c r="AA316">
        <f t="shared" si="57"/>
        <v>0.45817369991599904</v>
      </c>
      <c r="AB316">
        <f t="shared" si="58"/>
        <v>1</v>
      </c>
    </row>
    <row r="317" spans="1:28" x14ac:dyDescent="0.25">
      <c r="A317">
        <v>1207</v>
      </c>
      <c r="B317">
        <v>3</v>
      </c>
      <c r="C317" t="s">
        <v>490</v>
      </c>
      <c r="D317" t="s">
        <v>12</v>
      </c>
      <c r="E317">
        <v>17</v>
      </c>
      <c r="F317">
        <v>0</v>
      </c>
      <c r="G317">
        <v>0</v>
      </c>
      <c r="H317" t="s">
        <v>491</v>
      </c>
      <c r="I317" t="s">
        <v>654</v>
      </c>
      <c r="J317" t="str">
        <f>RIGHT(H317,SUM(LEN(H317) - LEN(SUBSTITUTE(H317, {"0","1","2","3","4","5","6","7","8","9"},""))))</f>
        <v xml:space="preserve"> 30631</v>
      </c>
      <c r="K317">
        <v>30631</v>
      </c>
      <c r="L317">
        <v>7.7332999999999998</v>
      </c>
      <c r="N317" t="str">
        <f t="shared" si="59"/>
        <v/>
      </c>
      <c r="O317" s="10" t="str">
        <f t="shared" si="60"/>
        <v/>
      </c>
      <c r="Q317" t="s">
        <v>46</v>
      </c>
      <c r="R317">
        <f t="shared" si="52"/>
        <v>60</v>
      </c>
      <c r="S317">
        <f t="shared" si="53"/>
        <v>38</v>
      </c>
      <c r="T317">
        <f t="shared" si="54"/>
        <v>-5</v>
      </c>
      <c r="U317">
        <f t="shared" si="55"/>
        <v>6</v>
      </c>
      <c r="V317">
        <f t="shared" si="56"/>
        <v>6</v>
      </c>
      <c r="W317">
        <f t="shared" si="61"/>
        <v>-15</v>
      </c>
      <c r="X317">
        <f t="shared" si="62"/>
        <v>-81</v>
      </c>
      <c r="Y317">
        <f t="shared" si="63"/>
        <v>20</v>
      </c>
      <c r="Z317">
        <f t="shared" si="64"/>
        <v>385</v>
      </c>
      <c r="AA317">
        <f t="shared" si="57"/>
        <v>0.63522311588834657</v>
      </c>
      <c r="AB317">
        <f t="shared" si="58"/>
        <v>0</v>
      </c>
    </row>
    <row r="318" spans="1:28" x14ac:dyDescent="0.25">
      <c r="A318">
        <v>1208</v>
      </c>
      <c r="B318">
        <v>1</v>
      </c>
      <c r="C318" t="s">
        <v>492</v>
      </c>
      <c r="D318" t="s">
        <v>13</v>
      </c>
      <c r="E318">
        <v>57</v>
      </c>
      <c r="F318">
        <v>1</v>
      </c>
      <c r="G318">
        <v>0</v>
      </c>
      <c r="H318" t="s">
        <v>493</v>
      </c>
      <c r="I318" t="s">
        <v>632</v>
      </c>
      <c r="J318" t="str">
        <f>RIGHT(H318,SUM(LEN(H318) - LEN(SUBSTITUTE(H318, {"0","1","2","3","4","5","6","7","8","9"},""))))</f>
        <v>17569</v>
      </c>
      <c r="K318">
        <v>17569</v>
      </c>
      <c r="L318">
        <v>146.52080000000001</v>
      </c>
      <c r="M318" t="s">
        <v>494</v>
      </c>
      <c r="N318" t="str">
        <f t="shared" si="59"/>
        <v>B</v>
      </c>
      <c r="O318" s="10" t="str">
        <f t="shared" si="60"/>
        <v>78</v>
      </c>
      <c r="P318" s="10">
        <v>78</v>
      </c>
      <c r="Q318" t="s">
        <v>56</v>
      </c>
      <c r="R318">
        <f t="shared" si="52"/>
        <v>-56</v>
      </c>
      <c r="S318">
        <f t="shared" si="53"/>
        <v>-24</v>
      </c>
      <c r="T318">
        <f t="shared" si="54"/>
        <v>3</v>
      </c>
      <c r="U318">
        <f t="shared" si="55"/>
        <v>21</v>
      </c>
      <c r="V318">
        <f t="shared" si="56"/>
        <v>-22</v>
      </c>
      <c r="W318">
        <f t="shared" si="61"/>
        <v>37</v>
      </c>
      <c r="X318">
        <f t="shared" si="62"/>
        <v>51</v>
      </c>
      <c r="Y318">
        <f t="shared" si="63"/>
        <v>62</v>
      </c>
      <c r="Z318">
        <f t="shared" si="64"/>
        <v>428</v>
      </c>
      <c r="AA318">
        <f t="shared" si="57"/>
        <v>0.60915277138638202</v>
      </c>
      <c r="AB318">
        <f t="shared" si="58"/>
        <v>0</v>
      </c>
    </row>
    <row r="319" spans="1:28" x14ac:dyDescent="0.25">
      <c r="A319">
        <v>1209</v>
      </c>
      <c r="B319">
        <v>2</v>
      </c>
      <c r="C319" t="s">
        <v>495</v>
      </c>
      <c r="D319" t="s">
        <v>13</v>
      </c>
      <c r="E319">
        <v>19</v>
      </c>
      <c r="F319">
        <v>0</v>
      </c>
      <c r="G319">
        <v>0</v>
      </c>
      <c r="H319">
        <v>28004</v>
      </c>
      <c r="J319" t="str">
        <f>RIGHT(H319,SUM(LEN(H319) - LEN(SUBSTITUTE(H319, {"0","1","2","3","4","5","6","7","8","9"},""))))</f>
        <v>28004</v>
      </c>
      <c r="K319">
        <v>28004</v>
      </c>
      <c r="L319">
        <v>10.5</v>
      </c>
      <c r="N319" t="str">
        <f t="shared" si="59"/>
        <v/>
      </c>
      <c r="O319" s="10" t="str">
        <f t="shared" si="60"/>
        <v/>
      </c>
      <c r="Q319" t="s">
        <v>48</v>
      </c>
      <c r="R319">
        <f t="shared" si="52"/>
        <v>-56</v>
      </c>
      <c r="S319">
        <f t="shared" si="53"/>
        <v>-24</v>
      </c>
      <c r="T319">
        <f t="shared" si="54"/>
        <v>-5</v>
      </c>
      <c r="U319">
        <f t="shared" si="55"/>
        <v>6</v>
      </c>
      <c r="V319">
        <f t="shared" si="56"/>
        <v>6</v>
      </c>
      <c r="W319">
        <f t="shared" si="61"/>
        <v>-15</v>
      </c>
      <c r="X319">
        <f t="shared" si="62"/>
        <v>1</v>
      </c>
      <c r="Y319">
        <f t="shared" si="63"/>
        <v>20</v>
      </c>
      <c r="Z319">
        <f t="shared" si="64"/>
        <v>289</v>
      </c>
      <c r="AA319">
        <f t="shared" si="57"/>
        <v>0.69048039135381534</v>
      </c>
      <c r="AB319">
        <f t="shared" si="58"/>
        <v>0</v>
      </c>
    </row>
    <row r="320" spans="1:28" x14ac:dyDescent="0.25">
      <c r="A320">
        <v>1210</v>
      </c>
      <c r="B320">
        <v>3</v>
      </c>
      <c r="C320" t="s">
        <v>496</v>
      </c>
      <c r="D320" t="s">
        <v>13</v>
      </c>
      <c r="E320">
        <v>27</v>
      </c>
      <c r="F320">
        <v>0</v>
      </c>
      <c r="G320">
        <v>0</v>
      </c>
      <c r="H320">
        <v>350408</v>
      </c>
      <c r="J320" t="str">
        <f>RIGHT(H320,SUM(LEN(H320) - LEN(SUBSTITUTE(H320, {"0","1","2","3","4","5","6","7","8","9"},""))))</f>
        <v>350408</v>
      </c>
      <c r="K320">
        <v>350408</v>
      </c>
      <c r="L320">
        <v>7.8541999999999996</v>
      </c>
      <c r="N320" t="str">
        <f t="shared" si="59"/>
        <v/>
      </c>
      <c r="O320" s="10" t="str">
        <f t="shared" si="60"/>
        <v/>
      </c>
      <c r="Q320" t="s">
        <v>48</v>
      </c>
      <c r="R320">
        <f t="shared" si="52"/>
        <v>-56</v>
      </c>
      <c r="S320">
        <f t="shared" si="53"/>
        <v>-24</v>
      </c>
      <c r="T320">
        <f t="shared" si="54"/>
        <v>3</v>
      </c>
      <c r="U320">
        <f t="shared" si="55"/>
        <v>6</v>
      </c>
      <c r="V320">
        <f t="shared" si="56"/>
        <v>6</v>
      </c>
      <c r="W320">
        <f t="shared" si="61"/>
        <v>-15</v>
      </c>
      <c r="X320">
        <f t="shared" si="62"/>
        <v>1</v>
      </c>
      <c r="Y320">
        <f t="shared" si="63"/>
        <v>-59</v>
      </c>
      <c r="Z320">
        <f t="shared" si="64"/>
        <v>218</v>
      </c>
      <c r="AA320">
        <f t="shared" si="57"/>
        <v>0.72820667553691076</v>
      </c>
      <c r="AB320">
        <f t="shared" si="58"/>
        <v>0</v>
      </c>
    </row>
    <row r="321" spans="1:28" x14ac:dyDescent="0.25">
      <c r="A321">
        <v>1211</v>
      </c>
      <c r="B321">
        <v>2</v>
      </c>
      <c r="C321" t="s">
        <v>497</v>
      </c>
      <c r="D321" t="s">
        <v>13</v>
      </c>
      <c r="E321">
        <v>22</v>
      </c>
      <c r="F321">
        <v>2</v>
      </c>
      <c r="G321">
        <v>0</v>
      </c>
      <c r="H321" t="s">
        <v>95</v>
      </c>
      <c r="I321" t="s">
        <v>634</v>
      </c>
      <c r="J321" t="str">
        <f>RIGHT(H321,SUM(LEN(H321) - LEN(SUBSTITUTE(H321, {"0","1","2","3","4","5","6","7","8","9"},""))))</f>
        <v>31029</v>
      </c>
      <c r="K321">
        <v>31029</v>
      </c>
      <c r="L321">
        <v>31.5</v>
      </c>
      <c r="N321" t="str">
        <f t="shared" si="59"/>
        <v/>
      </c>
      <c r="O321" s="10" t="str">
        <f t="shared" si="60"/>
        <v/>
      </c>
      <c r="Q321" t="s">
        <v>48</v>
      </c>
      <c r="R321">
        <f t="shared" si="52"/>
        <v>-56</v>
      </c>
      <c r="S321">
        <f t="shared" si="53"/>
        <v>-24</v>
      </c>
      <c r="T321">
        <f t="shared" si="54"/>
        <v>-5</v>
      </c>
      <c r="U321">
        <f t="shared" si="55"/>
        <v>21</v>
      </c>
      <c r="V321">
        <f t="shared" si="56"/>
        <v>-10</v>
      </c>
      <c r="W321">
        <f t="shared" si="61"/>
        <v>-15</v>
      </c>
      <c r="X321">
        <f t="shared" si="62"/>
        <v>-9</v>
      </c>
      <c r="Y321">
        <f t="shared" si="63"/>
        <v>20</v>
      </c>
      <c r="Z321">
        <f t="shared" si="64"/>
        <v>278</v>
      </c>
      <c r="AA321">
        <f t="shared" si="57"/>
        <v>0.69651256798563699</v>
      </c>
      <c r="AB321">
        <f t="shared" si="58"/>
        <v>0</v>
      </c>
    </row>
    <row r="322" spans="1:28" x14ac:dyDescent="0.25">
      <c r="A322">
        <v>1212</v>
      </c>
      <c r="B322">
        <v>3</v>
      </c>
      <c r="C322" t="s">
        <v>498</v>
      </c>
      <c r="D322" t="s">
        <v>13</v>
      </c>
      <c r="E322">
        <v>26</v>
      </c>
      <c r="F322">
        <v>0</v>
      </c>
      <c r="G322">
        <v>0</v>
      </c>
      <c r="H322">
        <v>347075</v>
      </c>
      <c r="J322" t="str">
        <f>RIGHT(H322,SUM(LEN(H322) - LEN(SUBSTITUTE(H322, {"0","1","2","3","4","5","6","7","8","9"},""))))</f>
        <v>347075</v>
      </c>
      <c r="K322">
        <v>347075</v>
      </c>
      <c r="L322">
        <v>7.7750000000000004</v>
      </c>
      <c r="N322" t="str">
        <f t="shared" si="59"/>
        <v/>
      </c>
      <c r="O322" s="10" t="str">
        <f t="shared" si="60"/>
        <v/>
      </c>
      <c r="Q322" t="s">
        <v>48</v>
      </c>
      <c r="R322">
        <f t="shared" ref="R322:R385" si="65">IF(ISNUMBER(SEARCH("Mrs", C322)),90,IF(ISNUMBER(SEARCH("Miss", C322)),60,IF(ISNUMBER(SEARCH("Master", C322)),60,IF(ISNUMBER(SEARCH("Mrs", C322)),-56,-56))))</f>
        <v>-56</v>
      </c>
      <c r="S322">
        <f t="shared" ref="S322:S385" si="66">IF(D322="male", -24, 38)</f>
        <v>-24</v>
      </c>
      <c r="T322">
        <f t="shared" ref="T322:T385" si="67">IF(E322="",-15,IF(E322&lt;8,46,IF(E322&lt;24,-5,3)))</f>
        <v>3</v>
      </c>
      <c r="U322">
        <f t="shared" ref="U322:U385" si="68">IF(F322&lt;1, 6, IF(F322&lt;3,21,-45))</f>
        <v>6</v>
      </c>
      <c r="V322">
        <f t="shared" ref="V322:V385" si="69">IF(F322&lt;1, 6, IF(F322&lt;2,-22,-10))</f>
        <v>6</v>
      </c>
      <c r="W322">
        <f t="shared" si="61"/>
        <v>-15</v>
      </c>
      <c r="X322">
        <f t="shared" si="62"/>
        <v>1</v>
      </c>
      <c r="Y322">
        <f t="shared" si="63"/>
        <v>-59</v>
      </c>
      <c r="Z322">
        <f t="shared" si="64"/>
        <v>218</v>
      </c>
      <c r="AA322">
        <f t="shared" ref="AA322:AA385" si="70" xml:space="preserve"> 1/(1+EXP(-(600-Z322)/387.6036))</f>
        <v>0.72820667553691076</v>
      </c>
      <c r="AB322">
        <f t="shared" ref="AB322:AB385" si="71">IF(AA322&gt;0.58,0,1)</f>
        <v>0</v>
      </c>
    </row>
    <row r="323" spans="1:28" x14ac:dyDescent="0.25">
      <c r="A323">
        <v>1213</v>
      </c>
      <c r="B323">
        <v>3</v>
      </c>
      <c r="C323" t="s">
        <v>499</v>
      </c>
      <c r="D323" t="s">
        <v>13</v>
      </c>
      <c r="E323">
        <v>25</v>
      </c>
      <c r="F323">
        <v>0</v>
      </c>
      <c r="G323">
        <v>0</v>
      </c>
      <c r="H323">
        <v>2654</v>
      </c>
      <c r="J323" t="str">
        <f>RIGHT(H323,SUM(LEN(H323) - LEN(SUBSTITUTE(H323, {"0","1","2","3","4","5","6","7","8","9"},""))))</f>
        <v>2654</v>
      </c>
      <c r="K323">
        <v>2654</v>
      </c>
      <c r="L323">
        <v>7.2291999999999996</v>
      </c>
      <c r="M323" t="s">
        <v>205</v>
      </c>
      <c r="N323" t="str">
        <f t="shared" ref="N323:N386" si="72">LEFT(M323,1)</f>
        <v>F</v>
      </c>
      <c r="O323" s="10" t="str">
        <f t="shared" ref="O323:O386" si="73">IF(LEFT(M323,4)="",MID(M323,2,3), MID(M323,2,4))</f>
        <v/>
      </c>
      <c r="Q323" t="s">
        <v>56</v>
      </c>
      <c r="R323">
        <f t="shared" si="65"/>
        <v>-56</v>
      </c>
      <c r="S323">
        <f t="shared" si="66"/>
        <v>-24</v>
      </c>
      <c r="T323">
        <f t="shared" si="67"/>
        <v>3</v>
      </c>
      <c r="U323">
        <f t="shared" si="68"/>
        <v>6</v>
      </c>
      <c r="V323">
        <f t="shared" si="69"/>
        <v>6</v>
      </c>
      <c r="W323">
        <f t="shared" ref="W323:W386" si="74">IF(P323="",-15, IF(P323 &lt; 60, 53, 37))</f>
        <v>-15</v>
      </c>
      <c r="X323">
        <f t="shared" ref="X323:X386" si="75">IF(OR(I323="SC",I323="SWPP",I323="FCC",I323="SCAH",I323="PP",I323="PC"),51,IF(OR(I323="PPP",I323="SCPARIS",I323="STONO",I323="C",I323=""),1,IF(OR(I323="CA",I323="WEP",I323="LINE"),-9,-81)))</f>
        <v>1</v>
      </c>
      <c r="Y323">
        <f t="shared" ref="Y323:Y386" si="76">IF(K323="",-17, IF(K323&lt;10000,-17, IF(K323&lt;20000,62, IF(K323&lt;270000,20, IF(K323&lt;360000,-59, -26)))))</f>
        <v>-17</v>
      </c>
      <c r="Z323">
        <f t="shared" ref="Z323:Z386" si="77">356+SUM(R323:Y323)</f>
        <v>260</v>
      </c>
      <c r="AA323">
        <f t="shared" si="70"/>
        <v>0.70623851031406715</v>
      </c>
      <c r="AB323">
        <f t="shared" si="71"/>
        <v>0</v>
      </c>
    </row>
    <row r="324" spans="1:28" x14ac:dyDescent="0.25">
      <c r="A324">
        <v>1214</v>
      </c>
      <c r="B324">
        <v>2</v>
      </c>
      <c r="C324" t="s">
        <v>500</v>
      </c>
      <c r="D324" t="s">
        <v>13</v>
      </c>
      <c r="E324">
        <v>26</v>
      </c>
      <c r="F324">
        <v>0</v>
      </c>
      <c r="G324">
        <v>0</v>
      </c>
      <c r="H324">
        <v>244368</v>
      </c>
      <c r="J324" t="str">
        <f>RIGHT(H324,SUM(LEN(H324) - LEN(SUBSTITUTE(H324, {"0","1","2","3","4","5","6","7","8","9"},""))))</f>
        <v>244368</v>
      </c>
      <c r="K324">
        <v>244368</v>
      </c>
      <c r="L324">
        <v>13</v>
      </c>
      <c r="M324" t="s">
        <v>501</v>
      </c>
      <c r="N324" t="str">
        <f t="shared" si="72"/>
        <v>F</v>
      </c>
      <c r="O324" s="10" t="str">
        <f t="shared" si="73"/>
        <v>2</v>
      </c>
      <c r="P324" s="10">
        <v>2</v>
      </c>
      <c r="Q324" t="s">
        <v>48</v>
      </c>
      <c r="R324">
        <f t="shared" si="65"/>
        <v>-56</v>
      </c>
      <c r="S324">
        <f t="shared" si="66"/>
        <v>-24</v>
      </c>
      <c r="T324">
        <f t="shared" si="67"/>
        <v>3</v>
      </c>
      <c r="U324">
        <f t="shared" si="68"/>
        <v>6</v>
      </c>
      <c r="V324">
        <f t="shared" si="69"/>
        <v>6</v>
      </c>
      <c r="W324">
        <f t="shared" si="74"/>
        <v>53</v>
      </c>
      <c r="X324">
        <f t="shared" si="75"/>
        <v>1</v>
      </c>
      <c r="Y324">
        <f t="shared" si="76"/>
        <v>20</v>
      </c>
      <c r="Z324">
        <f t="shared" si="77"/>
        <v>365</v>
      </c>
      <c r="AA324">
        <f t="shared" si="70"/>
        <v>0.64709392717584879</v>
      </c>
      <c r="AB324">
        <f t="shared" si="71"/>
        <v>0</v>
      </c>
    </row>
    <row r="325" spans="1:28" x14ac:dyDescent="0.25">
      <c r="A325">
        <v>1215</v>
      </c>
      <c r="B325">
        <v>1</v>
      </c>
      <c r="C325" t="s">
        <v>502</v>
      </c>
      <c r="D325" t="s">
        <v>13</v>
      </c>
      <c r="E325">
        <v>33</v>
      </c>
      <c r="F325">
        <v>0</v>
      </c>
      <c r="G325">
        <v>0</v>
      </c>
      <c r="H325">
        <v>113790</v>
      </c>
      <c r="J325" t="str">
        <f>RIGHT(H325,SUM(LEN(H325) - LEN(SUBSTITUTE(H325, {"0","1","2","3","4","5","6","7","8","9"},""))))</f>
        <v>113790</v>
      </c>
      <c r="K325">
        <v>113790</v>
      </c>
      <c r="L325">
        <v>26.55</v>
      </c>
      <c r="N325" t="str">
        <f t="shared" si="72"/>
        <v/>
      </c>
      <c r="O325" s="10" t="str">
        <f t="shared" si="73"/>
        <v/>
      </c>
      <c r="Q325" t="s">
        <v>48</v>
      </c>
      <c r="R325">
        <f t="shared" si="65"/>
        <v>-56</v>
      </c>
      <c r="S325">
        <f t="shared" si="66"/>
        <v>-24</v>
      </c>
      <c r="T325">
        <f t="shared" si="67"/>
        <v>3</v>
      </c>
      <c r="U325">
        <f t="shared" si="68"/>
        <v>6</v>
      </c>
      <c r="V325">
        <f t="shared" si="69"/>
        <v>6</v>
      </c>
      <c r="W325">
        <f t="shared" si="74"/>
        <v>-15</v>
      </c>
      <c r="X325">
        <f t="shared" si="75"/>
        <v>1</v>
      </c>
      <c r="Y325">
        <f t="shared" si="76"/>
        <v>20</v>
      </c>
      <c r="Z325">
        <f t="shared" si="77"/>
        <v>297</v>
      </c>
      <c r="AA325">
        <f t="shared" si="70"/>
        <v>0.68605209175575976</v>
      </c>
      <c r="AB325">
        <f t="shared" si="71"/>
        <v>0</v>
      </c>
    </row>
    <row r="326" spans="1:28" x14ac:dyDescent="0.25">
      <c r="A326">
        <v>1216</v>
      </c>
      <c r="B326">
        <v>1</v>
      </c>
      <c r="C326" t="s">
        <v>503</v>
      </c>
      <c r="D326" t="s">
        <v>12</v>
      </c>
      <c r="E326">
        <v>39</v>
      </c>
      <c r="F326">
        <v>0</v>
      </c>
      <c r="G326">
        <v>0</v>
      </c>
      <c r="H326">
        <v>24160</v>
      </c>
      <c r="J326" t="str">
        <f>RIGHT(H326,SUM(LEN(H326) - LEN(SUBSTITUTE(H326, {"0","1","2","3","4","5","6","7","8","9"},""))))</f>
        <v>24160</v>
      </c>
      <c r="K326">
        <v>24160</v>
      </c>
      <c r="L326">
        <v>211.33750000000001</v>
      </c>
      <c r="N326" t="str">
        <f t="shared" si="72"/>
        <v/>
      </c>
      <c r="O326" s="10" t="str">
        <f t="shared" si="73"/>
        <v/>
      </c>
      <c r="Q326" t="s">
        <v>48</v>
      </c>
      <c r="R326">
        <f t="shared" si="65"/>
        <v>60</v>
      </c>
      <c r="S326">
        <f t="shared" si="66"/>
        <v>38</v>
      </c>
      <c r="T326">
        <f t="shared" si="67"/>
        <v>3</v>
      </c>
      <c r="U326">
        <f t="shared" si="68"/>
        <v>6</v>
      </c>
      <c r="V326">
        <f t="shared" si="69"/>
        <v>6</v>
      </c>
      <c r="W326">
        <f t="shared" si="74"/>
        <v>-15</v>
      </c>
      <c r="X326">
        <f t="shared" si="75"/>
        <v>1</v>
      </c>
      <c r="Y326">
        <f t="shared" si="76"/>
        <v>20</v>
      </c>
      <c r="Z326">
        <f t="shared" si="77"/>
        <v>475</v>
      </c>
      <c r="AA326">
        <f t="shared" si="70"/>
        <v>0.57993204198942661</v>
      </c>
      <c r="AB326">
        <f t="shared" si="71"/>
        <v>1</v>
      </c>
    </row>
    <row r="327" spans="1:28" x14ac:dyDescent="0.25">
      <c r="A327">
        <v>1217</v>
      </c>
      <c r="B327">
        <v>3</v>
      </c>
      <c r="C327" t="s">
        <v>504</v>
      </c>
      <c r="D327" t="s">
        <v>13</v>
      </c>
      <c r="E327">
        <v>23</v>
      </c>
      <c r="F327">
        <v>0</v>
      </c>
      <c r="G327">
        <v>0</v>
      </c>
      <c r="H327" t="s">
        <v>505</v>
      </c>
      <c r="I327" t="s">
        <v>651</v>
      </c>
      <c r="J327" t="str">
        <f>RIGHT(H327,SUM(LEN(H327) - LEN(SUBSTITUTE(H327, {"0","1","2","3","4","5","6","7","8","9"},""))))</f>
        <v>3101309</v>
      </c>
      <c r="K327">
        <v>3101309</v>
      </c>
      <c r="L327">
        <v>7.05</v>
      </c>
      <c r="N327" t="str">
        <f t="shared" si="72"/>
        <v/>
      </c>
      <c r="O327" s="10" t="str">
        <f t="shared" si="73"/>
        <v/>
      </c>
      <c r="Q327" t="s">
        <v>48</v>
      </c>
      <c r="R327">
        <f t="shared" si="65"/>
        <v>-56</v>
      </c>
      <c r="S327">
        <f t="shared" si="66"/>
        <v>-24</v>
      </c>
      <c r="T327">
        <f t="shared" si="67"/>
        <v>-5</v>
      </c>
      <c r="U327">
        <f t="shared" si="68"/>
        <v>6</v>
      </c>
      <c r="V327">
        <f t="shared" si="69"/>
        <v>6</v>
      </c>
      <c r="W327">
        <f t="shared" si="74"/>
        <v>-15</v>
      </c>
      <c r="X327">
        <f t="shared" si="75"/>
        <v>-81</v>
      </c>
      <c r="Y327">
        <f t="shared" si="76"/>
        <v>-26</v>
      </c>
      <c r="Z327">
        <f t="shared" si="77"/>
        <v>161</v>
      </c>
      <c r="AA327">
        <f t="shared" si="70"/>
        <v>0.75631847799269469</v>
      </c>
      <c r="AB327">
        <f t="shared" si="71"/>
        <v>0</v>
      </c>
    </row>
    <row r="328" spans="1:28" x14ac:dyDescent="0.25">
      <c r="A328">
        <v>1218</v>
      </c>
      <c r="B328">
        <v>2</v>
      </c>
      <c r="C328" t="s">
        <v>506</v>
      </c>
      <c r="D328" t="s">
        <v>12</v>
      </c>
      <c r="E328">
        <v>12</v>
      </c>
      <c r="F328">
        <v>2</v>
      </c>
      <c r="G328">
        <v>1</v>
      </c>
      <c r="H328">
        <v>230136</v>
      </c>
      <c r="J328" t="str">
        <f>RIGHT(H328,SUM(LEN(H328) - LEN(SUBSTITUTE(H328, {"0","1","2","3","4","5","6","7","8","9"},""))))</f>
        <v>230136</v>
      </c>
      <c r="K328">
        <v>230136</v>
      </c>
      <c r="L328">
        <v>39</v>
      </c>
      <c r="M328" t="s">
        <v>299</v>
      </c>
      <c r="N328" t="str">
        <f t="shared" si="72"/>
        <v>F</v>
      </c>
      <c r="O328" s="10" t="str">
        <f t="shared" si="73"/>
        <v>4</v>
      </c>
      <c r="P328" s="10">
        <v>4</v>
      </c>
      <c r="Q328" t="s">
        <v>48</v>
      </c>
      <c r="R328">
        <f t="shared" si="65"/>
        <v>60</v>
      </c>
      <c r="S328">
        <f t="shared" si="66"/>
        <v>38</v>
      </c>
      <c r="T328">
        <f t="shared" si="67"/>
        <v>-5</v>
      </c>
      <c r="U328">
        <f t="shared" si="68"/>
        <v>21</v>
      </c>
      <c r="V328">
        <f t="shared" si="69"/>
        <v>-10</v>
      </c>
      <c r="W328">
        <f t="shared" si="74"/>
        <v>53</v>
      </c>
      <c r="X328">
        <f t="shared" si="75"/>
        <v>1</v>
      </c>
      <c r="Y328">
        <f t="shared" si="76"/>
        <v>20</v>
      </c>
      <c r="Z328">
        <f t="shared" si="77"/>
        <v>534</v>
      </c>
      <c r="AA328">
        <f t="shared" si="70"/>
        <v>0.54246670599645008</v>
      </c>
      <c r="AB328">
        <f t="shared" si="71"/>
        <v>1</v>
      </c>
    </row>
    <row r="329" spans="1:28" x14ac:dyDescent="0.25">
      <c r="A329">
        <v>1219</v>
      </c>
      <c r="B329">
        <v>1</v>
      </c>
      <c r="C329" t="s">
        <v>507</v>
      </c>
      <c r="D329" t="s">
        <v>13</v>
      </c>
      <c r="E329">
        <v>46</v>
      </c>
      <c r="F329">
        <v>0</v>
      </c>
      <c r="G329">
        <v>0</v>
      </c>
      <c r="H329" t="s">
        <v>508</v>
      </c>
      <c r="I329" t="s">
        <v>632</v>
      </c>
      <c r="J329" t="str">
        <f>RIGHT(H329,SUM(LEN(H329) - LEN(SUBSTITUTE(H329, {"0","1","2","3","4","5","6","7","8","9"},""))))</f>
        <v>17585</v>
      </c>
      <c r="K329">
        <v>17585</v>
      </c>
      <c r="L329">
        <v>79.2</v>
      </c>
      <c r="N329" t="str">
        <f t="shared" si="72"/>
        <v/>
      </c>
      <c r="O329" s="10" t="str">
        <f t="shared" si="73"/>
        <v/>
      </c>
      <c r="Q329" t="s">
        <v>56</v>
      </c>
      <c r="R329">
        <f t="shared" si="65"/>
        <v>-56</v>
      </c>
      <c r="S329">
        <f t="shared" si="66"/>
        <v>-24</v>
      </c>
      <c r="T329">
        <f t="shared" si="67"/>
        <v>3</v>
      </c>
      <c r="U329">
        <f t="shared" si="68"/>
        <v>6</v>
      </c>
      <c r="V329">
        <f t="shared" si="69"/>
        <v>6</v>
      </c>
      <c r="W329">
        <f t="shared" si="74"/>
        <v>-15</v>
      </c>
      <c r="X329">
        <f t="shared" si="75"/>
        <v>51</v>
      </c>
      <c r="Y329">
        <f t="shared" si="76"/>
        <v>62</v>
      </c>
      <c r="Z329">
        <f t="shared" si="77"/>
        <v>389</v>
      </c>
      <c r="AA329">
        <f t="shared" si="70"/>
        <v>0.63282854110629971</v>
      </c>
      <c r="AB329">
        <f t="shared" si="71"/>
        <v>0</v>
      </c>
    </row>
    <row r="330" spans="1:28" x14ac:dyDescent="0.25">
      <c r="A330">
        <v>1220</v>
      </c>
      <c r="B330">
        <v>2</v>
      </c>
      <c r="C330" t="s">
        <v>509</v>
      </c>
      <c r="D330" t="s">
        <v>13</v>
      </c>
      <c r="E330">
        <v>29</v>
      </c>
      <c r="F330">
        <v>1</v>
      </c>
      <c r="G330">
        <v>0</v>
      </c>
      <c r="H330">
        <v>2003</v>
      </c>
      <c r="J330" t="str">
        <f>RIGHT(H330,SUM(LEN(H330) - LEN(SUBSTITUTE(H330, {"0","1","2","3","4","5","6","7","8","9"},""))))</f>
        <v>2003</v>
      </c>
      <c r="K330">
        <v>2003</v>
      </c>
      <c r="L330">
        <v>26</v>
      </c>
      <c r="N330" t="str">
        <f t="shared" si="72"/>
        <v/>
      </c>
      <c r="O330" s="10" t="str">
        <f t="shared" si="73"/>
        <v/>
      </c>
      <c r="Q330" t="s">
        <v>48</v>
      </c>
      <c r="R330">
        <f t="shared" si="65"/>
        <v>-56</v>
      </c>
      <c r="S330">
        <f t="shared" si="66"/>
        <v>-24</v>
      </c>
      <c r="T330">
        <f t="shared" si="67"/>
        <v>3</v>
      </c>
      <c r="U330">
        <f t="shared" si="68"/>
        <v>21</v>
      </c>
      <c r="V330">
        <f t="shared" si="69"/>
        <v>-22</v>
      </c>
      <c r="W330">
        <f t="shared" si="74"/>
        <v>-15</v>
      </c>
      <c r="X330">
        <f t="shared" si="75"/>
        <v>1</v>
      </c>
      <c r="Y330">
        <f t="shared" si="76"/>
        <v>-17</v>
      </c>
      <c r="Z330">
        <f t="shared" si="77"/>
        <v>247</v>
      </c>
      <c r="AA330">
        <f t="shared" si="70"/>
        <v>0.71314834494260704</v>
      </c>
      <c r="AB330">
        <f t="shared" si="71"/>
        <v>0</v>
      </c>
    </row>
    <row r="331" spans="1:28" x14ac:dyDescent="0.25">
      <c r="A331">
        <v>1221</v>
      </c>
      <c r="B331">
        <v>2</v>
      </c>
      <c r="C331" t="s">
        <v>510</v>
      </c>
      <c r="D331" t="s">
        <v>13</v>
      </c>
      <c r="E331">
        <v>21</v>
      </c>
      <c r="F331">
        <v>0</v>
      </c>
      <c r="G331">
        <v>0</v>
      </c>
      <c r="H331">
        <v>236854</v>
      </c>
      <c r="J331" t="str">
        <f>RIGHT(H331,SUM(LEN(H331) - LEN(SUBSTITUTE(H331, {"0","1","2","3","4","5","6","7","8","9"},""))))</f>
        <v>236854</v>
      </c>
      <c r="K331">
        <v>236854</v>
      </c>
      <c r="L331">
        <v>13</v>
      </c>
      <c r="N331" t="str">
        <f t="shared" si="72"/>
        <v/>
      </c>
      <c r="O331" s="10" t="str">
        <f t="shared" si="73"/>
        <v/>
      </c>
      <c r="Q331" t="s">
        <v>48</v>
      </c>
      <c r="R331">
        <f t="shared" si="65"/>
        <v>-56</v>
      </c>
      <c r="S331">
        <f t="shared" si="66"/>
        <v>-24</v>
      </c>
      <c r="T331">
        <f t="shared" si="67"/>
        <v>-5</v>
      </c>
      <c r="U331">
        <f t="shared" si="68"/>
        <v>6</v>
      </c>
      <c r="V331">
        <f t="shared" si="69"/>
        <v>6</v>
      </c>
      <c r="W331">
        <f t="shared" si="74"/>
        <v>-15</v>
      </c>
      <c r="X331">
        <f t="shared" si="75"/>
        <v>1</v>
      </c>
      <c r="Y331">
        <f t="shared" si="76"/>
        <v>20</v>
      </c>
      <c r="Z331">
        <f t="shared" si="77"/>
        <v>289</v>
      </c>
      <c r="AA331">
        <f t="shared" si="70"/>
        <v>0.69048039135381534</v>
      </c>
      <c r="AB331">
        <f t="shared" si="71"/>
        <v>0</v>
      </c>
    </row>
    <row r="332" spans="1:28" x14ac:dyDescent="0.25">
      <c r="A332">
        <v>1222</v>
      </c>
      <c r="B332">
        <v>2</v>
      </c>
      <c r="C332" t="s">
        <v>511</v>
      </c>
      <c r="D332" t="s">
        <v>12</v>
      </c>
      <c r="E332">
        <v>48</v>
      </c>
      <c r="F332">
        <v>0</v>
      </c>
      <c r="G332">
        <v>2</v>
      </c>
      <c r="H332" t="s">
        <v>296</v>
      </c>
      <c r="I332" t="s">
        <v>634</v>
      </c>
      <c r="J332" t="str">
        <f>RIGHT(H332,SUM(LEN(H332) - LEN(SUBSTITUTE(H332, {"0","1","2","3","4","5","6","7","8","9"},""))))</f>
        <v>33112</v>
      </c>
      <c r="K332">
        <v>33112</v>
      </c>
      <c r="L332">
        <v>36.75</v>
      </c>
      <c r="N332" t="str">
        <f t="shared" si="72"/>
        <v/>
      </c>
      <c r="O332" s="10" t="str">
        <f t="shared" si="73"/>
        <v/>
      </c>
      <c r="Q332" t="s">
        <v>48</v>
      </c>
      <c r="R332">
        <f t="shared" si="65"/>
        <v>90</v>
      </c>
      <c r="S332">
        <f t="shared" si="66"/>
        <v>38</v>
      </c>
      <c r="T332">
        <f t="shared" si="67"/>
        <v>3</v>
      </c>
      <c r="U332">
        <f t="shared" si="68"/>
        <v>6</v>
      </c>
      <c r="V332">
        <f t="shared" si="69"/>
        <v>6</v>
      </c>
      <c r="W332">
        <f t="shared" si="74"/>
        <v>-15</v>
      </c>
      <c r="X332">
        <f t="shared" si="75"/>
        <v>-9</v>
      </c>
      <c r="Y332">
        <f t="shared" si="76"/>
        <v>20</v>
      </c>
      <c r="Z332">
        <f t="shared" si="77"/>
        <v>495</v>
      </c>
      <c r="AA332">
        <f t="shared" si="70"/>
        <v>0.5673126907081083</v>
      </c>
      <c r="AB332">
        <f t="shared" si="71"/>
        <v>1</v>
      </c>
    </row>
    <row r="333" spans="1:28" x14ac:dyDescent="0.25">
      <c r="A333">
        <v>1223</v>
      </c>
      <c r="B333">
        <v>1</v>
      </c>
      <c r="C333" t="s">
        <v>512</v>
      </c>
      <c r="D333" t="s">
        <v>13</v>
      </c>
      <c r="E333">
        <v>39</v>
      </c>
      <c r="F333">
        <v>0</v>
      </c>
      <c r="G333">
        <v>0</v>
      </c>
      <c r="H333" t="s">
        <v>513</v>
      </c>
      <c r="I333" t="s">
        <v>632</v>
      </c>
      <c r="J333" t="str">
        <f>RIGHT(H333,SUM(LEN(H333) - LEN(SUBSTITUTE(H333, {"0","1","2","3","4","5","6","7","8","9"},""))))</f>
        <v>17580</v>
      </c>
      <c r="K333">
        <v>17580</v>
      </c>
      <c r="L333">
        <v>29.7</v>
      </c>
      <c r="M333" t="s">
        <v>514</v>
      </c>
      <c r="N333" t="str">
        <f t="shared" si="72"/>
        <v>A</v>
      </c>
      <c r="O333" s="10" t="str">
        <f t="shared" si="73"/>
        <v>18</v>
      </c>
      <c r="P333" s="10">
        <v>18</v>
      </c>
      <c r="Q333" t="s">
        <v>56</v>
      </c>
      <c r="R333">
        <f t="shared" si="65"/>
        <v>-56</v>
      </c>
      <c r="S333">
        <f t="shared" si="66"/>
        <v>-24</v>
      </c>
      <c r="T333">
        <f t="shared" si="67"/>
        <v>3</v>
      </c>
      <c r="U333">
        <f t="shared" si="68"/>
        <v>6</v>
      </c>
      <c r="V333">
        <f t="shared" si="69"/>
        <v>6</v>
      </c>
      <c r="W333">
        <f t="shared" si="74"/>
        <v>53</v>
      </c>
      <c r="X333">
        <f t="shared" si="75"/>
        <v>51</v>
      </c>
      <c r="Y333">
        <f t="shared" si="76"/>
        <v>62</v>
      </c>
      <c r="Z333">
        <f t="shared" si="77"/>
        <v>457</v>
      </c>
      <c r="AA333">
        <f t="shared" si="70"/>
        <v>0.59120127877347972</v>
      </c>
      <c r="AB333">
        <f t="shared" si="71"/>
        <v>0</v>
      </c>
    </row>
    <row r="334" spans="1:28" x14ac:dyDescent="0.25">
      <c r="A334">
        <v>1224</v>
      </c>
      <c r="B334">
        <v>3</v>
      </c>
      <c r="C334" t="s">
        <v>515</v>
      </c>
      <c r="D334" t="s">
        <v>13</v>
      </c>
      <c r="F334">
        <v>0</v>
      </c>
      <c r="G334">
        <v>0</v>
      </c>
      <c r="H334">
        <v>2684</v>
      </c>
      <c r="J334" t="str">
        <f>RIGHT(H334,SUM(LEN(H334) - LEN(SUBSTITUTE(H334, {"0","1","2","3","4","5","6","7","8","9"},""))))</f>
        <v>2684</v>
      </c>
      <c r="K334">
        <v>2684</v>
      </c>
      <c r="L334">
        <v>7.2249999999999996</v>
      </c>
      <c r="N334" t="str">
        <f t="shared" si="72"/>
        <v/>
      </c>
      <c r="O334" s="10" t="str">
        <f t="shared" si="73"/>
        <v/>
      </c>
      <c r="Q334" t="s">
        <v>56</v>
      </c>
      <c r="R334">
        <f t="shared" si="65"/>
        <v>-56</v>
      </c>
      <c r="S334">
        <f t="shared" si="66"/>
        <v>-24</v>
      </c>
      <c r="T334">
        <f t="shared" si="67"/>
        <v>-15</v>
      </c>
      <c r="U334">
        <f t="shared" si="68"/>
        <v>6</v>
      </c>
      <c r="V334">
        <f t="shared" si="69"/>
        <v>6</v>
      </c>
      <c r="W334">
        <f t="shared" si="74"/>
        <v>-15</v>
      </c>
      <c r="X334">
        <f t="shared" si="75"/>
        <v>1</v>
      </c>
      <c r="Y334">
        <f t="shared" si="76"/>
        <v>-17</v>
      </c>
      <c r="Z334">
        <f t="shared" si="77"/>
        <v>242</v>
      </c>
      <c r="AA334">
        <f t="shared" si="70"/>
        <v>0.71577995145445872</v>
      </c>
      <c r="AB334">
        <f t="shared" si="71"/>
        <v>0</v>
      </c>
    </row>
    <row r="335" spans="1:28" x14ac:dyDescent="0.25">
      <c r="A335">
        <v>1225</v>
      </c>
      <c r="B335">
        <v>3</v>
      </c>
      <c r="C335" t="s">
        <v>516</v>
      </c>
      <c r="D335" t="s">
        <v>12</v>
      </c>
      <c r="E335">
        <v>19</v>
      </c>
      <c r="F335">
        <v>1</v>
      </c>
      <c r="G335">
        <v>1</v>
      </c>
      <c r="H335">
        <v>2653</v>
      </c>
      <c r="J335" t="str">
        <f>RIGHT(H335,SUM(LEN(H335) - LEN(SUBSTITUTE(H335, {"0","1","2","3","4","5","6","7","8","9"},""))))</f>
        <v>2653</v>
      </c>
      <c r="K335">
        <v>2653</v>
      </c>
      <c r="L335">
        <v>15.7417</v>
      </c>
      <c r="N335" t="str">
        <f t="shared" si="72"/>
        <v/>
      </c>
      <c r="O335" s="10" t="str">
        <f t="shared" si="73"/>
        <v/>
      </c>
      <c r="Q335" t="s">
        <v>56</v>
      </c>
      <c r="R335">
        <f t="shared" si="65"/>
        <v>90</v>
      </c>
      <c r="S335">
        <f t="shared" si="66"/>
        <v>38</v>
      </c>
      <c r="T335">
        <f t="shared" si="67"/>
        <v>-5</v>
      </c>
      <c r="U335">
        <f t="shared" si="68"/>
        <v>21</v>
      </c>
      <c r="V335">
        <f t="shared" si="69"/>
        <v>-22</v>
      </c>
      <c r="W335">
        <f t="shared" si="74"/>
        <v>-15</v>
      </c>
      <c r="X335">
        <f t="shared" si="75"/>
        <v>1</v>
      </c>
      <c r="Y335">
        <f t="shared" si="76"/>
        <v>-17</v>
      </c>
      <c r="Z335">
        <f t="shared" si="77"/>
        <v>447</v>
      </c>
      <c r="AA335">
        <f t="shared" si="70"/>
        <v>0.59742159387788718</v>
      </c>
      <c r="AB335">
        <f t="shared" si="71"/>
        <v>0</v>
      </c>
    </row>
    <row r="336" spans="1:28" x14ac:dyDescent="0.25">
      <c r="A336">
        <v>1226</v>
      </c>
      <c r="B336">
        <v>3</v>
      </c>
      <c r="C336" t="s">
        <v>517</v>
      </c>
      <c r="D336" t="s">
        <v>13</v>
      </c>
      <c r="E336">
        <v>27</v>
      </c>
      <c r="F336">
        <v>0</v>
      </c>
      <c r="G336">
        <v>0</v>
      </c>
      <c r="H336">
        <v>349229</v>
      </c>
      <c r="J336" t="str">
        <f>RIGHT(H336,SUM(LEN(H336) - LEN(SUBSTITUTE(H336, {"0","1","2","3","4","5","6","7","8","9"},""))))</f>
        <v>349229</v>
      </c>
      <c r="K336">
        <v>349229</v>
      </c>
      <c r="L336">
        <v>7.8958000000000004</v>
      </c>
      <c r="N336" t="str">
        <f t="shared" si="72"/>
        <v/>
      </c>
      <c r="O336" s="10" t="str">
        <f t="shared" si="73"/>
        <v/>
      </c>
      <c r="Q336" t="s">
        <v>48</v>
      </c>
      <c r="R336">
        <f t="shared" si="65"/>
        <v>-56</v>
      </c>
      <c r="S336">
        <f t="shared" si="66"/>
        <v>-24</v>
      </c>
      <c r="T336">
        <f t="shared" si="67"/>
        <v>3</v>
      </c>
      <c r="U336">
        <f t="shared" si="68"/>
        <v>6</v>
      </c>
      <c r="V336">
        <f t="shared" si="69"/>
        <v>6</v>
      </c>
      <c r="W336">
        <f t="shared" si="74"/>
        <v>-15</v>
      </c>
      <c r="X336">
        <f t="shared" si="75"/>
        <v>1</v>
      </c>
      <c r="Y336">
        <f t="shared" si="76"/>
        <v>-59</v>
      </c>
      <c r="Z336">
        <f t="shared" si="77"/>
        <v>218</v>
      </c>
      <c r="AA336">
        <f t="shared" si="70"/>
        <v>0.72820667553691076</v>
      </c>
      <c r="AB336">
        <f t="shared" si="71"/>
        <v>0</v>
      </c>
    </row>
    <row r="337" spans="1:28" x14ac:dyDescent="0.25">
      <c r="A337">
        <v>1227</v>
      </c>
      <c r="B337">
        <v>1</v>
      </c>
      <c r="C337" t="s">
        <v>518</v>
      </c>
      <c r="D337" t="s">
        <v>13</v>
      </c>
      <c r="E337">
        <v>30</v>
      </c>
      <c r="F337">
        <v>0</v>
      </c>
      <c r="G337">
        <v>0</v>
      </c>
      <c r="H337">
        <v>110469</v>
      </c>
      <c r="J337" t="str">
        <f>RIGHT(H337,SUM(LEN(H337) - LEN(SUBSTITUTE(H337, {"0","1","2","3","4","5","6","7","8","9"},""))))</f>
        <v>110469</v>
      </c>
      <c r="K337">
        <v>110469</v>
      </c>
      <c r="L337">
        <v>26</v>
      </c>
      <c r="M337" t="s">
        <v>519</v>
      </c>
      <c r="N337" t="str">
        <f t="shared" si="72"/>
        <v>C</v>
      </c>
      <c r="O337" s="10" t="str">
        <f t="shared" si="73"/>
        <v>106</v>
      </c>
      <c r="P337" s="10">
        <v>106</v>
      </c>
      <c r="Q337" t="s">
        <v>48</v>
      </c>
      <c r="R337">
        <f t="shared" si="65"/>
        <v>-56</v>
      </c>
      <c r="S337">
        <f t="shared" si="66"/>
        <v>-24</v>
      </c>
      <c r="T337">
        <f t="shared" si="67"/>
        <v>3</v>
      </c>
      <c r="U337">
        <f t="shared" si="68"/>
        <v>6</v>
      </c>
      <c r="V337">
        <f t="shared" si="69"/>
        <v>6</v>
      </c>
      <c r="W337">
        <f t="shared" si="74"/>
        <v>37</v>
      </c>
      <c r="X337">
        <f t="shared" si="75"/>
        <v>1</v>
      </c>
      <c r="Y337">
        <f t="shared" si="76"/>
        <v>20</v>
      </c>
      <c r="Z337">
        <f t="shared" si="77"/>
        <v>349</v>
      </c>
      <c r="AA337">
        <f t="shared" si="70"/>
        <v>0.65646238945604163</v>
      </c>
      <c r="AB337">
        <f t="shared" si="71"/>
        <v>0</v>
      </c>
    </row>
    <row r="338" spans="1:28" x14ac:dyDescent="0.25">
      <c r="A338">
        <v>1228</v>
      </c>
      <c r="B338">
        <v>2</v>
      </c>
      <c r="C338" t="s">
        <v>520</v>
      </c>
      <c r="D338" t="s">
        <v>13</v>
      </c>
      <c r="E338">
        <v>32</v>
      </c>
      <c r="F338">
        <v>0</v>
      </c>
      <c r="G338">
        <v>0</v>
      </c>
      <c r="H338">
        <v>244360</v>
      </c>
      <c r="J338" t="str">
        <f>RIGHT(H338,SUM(LEN(H338) - LEN(SUBSTITUTE(H338, {"0","1","2","3","4","5","6","7","8","9"},""))))</f>
        <v>244360</v>
      </c>
      <c r="K338">
        <v>244360</v>
      </c>
      <c r="L338">
        <v>13</v>
      </c>
      <c r="N338" t="str">
        <f t="shared" si="72"/>
        <v/>
      </c>
      <c r="O338" s="10" t="str">
        <f t="shared" si="73"/>
        <v/>
      </c>
      <c r="Q338" t="s">
        <v>48</v>
      </c>
      <c r="R338">
        <f t="shared" si="65"/>
        <v>-56</v>
      </c>
      <c r="S338">
        <f t="shared" si="66"/>
        <v>-24</v>
      </c>
      <c r="T338">
        <f t="shared" si="67"/>
        <v>3</v>
      </c>
      <c r="U338">
        <f t="shared" si="68"/>
        <v>6</v>
      </c>
      <c r="V338">
        <f t="shared" si="69"/>
        <v>6</v>
      </c>
      <c r="W338">
        <f t="shared" si="74"/>
        <v>-15</v>
      </c>
      <c r="X338">
        <f t="shared" si="75"/>
        <v>1</v>
      </c>
      <c r="Y338">
        <f t="shared" si="76"/>
        <v>20</v>
      </c>
      <c r="Z338">
        <f t="shared" si="77"/>
        <v>297</v>
      </c>
      <c r="AA338">
        <f t="shared" si="70"/>
        <v>0.68605209175575976</v>
      </c>
      <c r="AB338">
        <f t="shared" si="71"/>
        <v>0</v>
      </c>
    </row>
    <row r="339" spans="1:28" x14ac:dyDescent="0.25">
      <c r="A339">
        <v>1229</v>
      </c>
      <c r="B339">
        <v>3</v>
      </c>
      <c r="C339" t="s">
        <v>521</v>
      </c>
      <c r="D339" t="s">
        <v>13</v>
      </c>
      <c r="E339">
        <v>39</v>
      </c>
      <c r="F339">
        <v>0</v>
      </c>
      <c r="G339">
        <v>2</v>
      </c>
      <c r="H339">
        <v>2675</v>
      </c>
      <c r="J339" t="str">
        <f>RIGHT(H339,SUM(LEN(H339) - LEN(SUBSTITUTE(H339, {"0","1","2","3","4","5","6","7","8","9"},""))))</f>
        <v>2675</v>
      </c>
      <c r="K339">
        <v>2675</v>
      </c>
      <c r="L339">
        <v>7.2291999999999996</v>
      </c>
      <c r="N339" t="str">
        <f t="shared" si="72"/>
        <v/>
      </c>
      <c r="O339" s="10" t="str">
        <f t="shared" si="73"/>
        <v/>
      </c>
      <c r="Q339" t="s">
        <v>56</v>
      </c>
      <c r="R339">
        <f t="shared" si="65"/>
        <v>-56</v>
      </c>
      <c r="S339">
        <f t="shared" si="66"/>
        <v>-24</v>
      </c>
      <c r="T339">
        <f t="shared" si="67"/>
        <v>3</v>
      </c>
      <c r="U339">
        <f t="shared" si="68"/>
        <v>6</v>
      </c>
      <c r="V339">
        <f t="shared" si="69"/>
        <v>6</v>
      </c>
      <c r="W339">
        <f t="shared" si="74"/>
        <v>-15</v>
      </c>
      <c r="X339">
        <f t="shared" si="75"/>
        <v>1</v>
      </c>
      <c r="Y339">
        <f t="shared" si="76"/>
        <v>-17</v>
      </c>
      <c r="Z339">
        <f t="shared" si="77"/>
        <v>260</v>
      </c>
      <c r="AA339">
        <f t="shared" si="70"/>
        <v>0.70623851031406715</v>
      </c>
      <c r="AB339">
        <f t="shared" si="71"/>
        <v>0</v>
      </c>
    </row>
    <row r="340" spans="1:28" x14ac:dyDescent="0.25">
      <c r="A340">
        <v>1230</v>
      </c>
      <c r="B340">
        <v>2</v>
      </c>
      <c r="C340" t="s">
        <v>522</v>
      </c>
      <c r="D340" t="s">
        <v>13</v>
      </c>
      <c r="E340">
        <v>25</v>
      </c>
      <c r="F340">
        <v>0</v>
      </c>
      <c r="G340">
        <v>0</v>
      </c>
      <c r="H340" t="s">
        <v>95</v>
      </c>
      <c r="I340" t="s">
        <v>634</v>
      </c>
      <c r="J340" t="str">
        <f>RIGHT(H340,SUM(LEN(H340) - LEN(SUBSTITUTE(H340, {"0","1","2","3","4","5","6","7","8","9"},""))))</f>
        <v>31029</v>
      </c>
      <c r="K340">
        <v>31029</v>
      </c>
      <c r="L340">
        <v>31.5</v>
      </c>
      <c r="N340" t="str">
        <f t="shared" si="72"/>
        <v/>
      </c>
      <c r="O340" s="10" t="str">
        <f t="shared" si="73"/>
        <v/>
      </c>
      <c r="Q340" t="s">
        <v>48</v>
      </c>
      <c r="R340">
        <f t="shared" si="65"/>
        <v>-56</v>
      </c>
      <c r="S340">
        <f t="shared" si="66"/>
        <v>-24</v>
      </c>
      <c r="T340">
        <f t="shared" si="67"/>
        <v>3</v>
      </c>
      <c r="U340">
        <f t="shared" si="68"/>
        <v>6</v>
      </c>
      <c r="V340">
        <f t="shared" si="69"/>
        <v>6</v>
      </c>
      <c r="W340">
        <f t="shared" si="74"/>
        <v>-15</v>
      </c>
      <c r="X340">
        <f t="shared" si="75"/>
        <v>-9</v>
      </c>
      <c r="Y340">
        <f t="shared" si="76"/>
        <v>20</v>
      </c>
      <c r="Z340">
        <f t="shared" si="77"/>
        <v>287</v>
      </c>
      <c r="AA340">
        <f t="shared" si="70"/>
        <v>0.69158206790695465</v>
      </c>
      <c r="AB340">
        <f t="shared" si="71"/>
        <v>0</v>
      </c>
    </row>
    <row r="341" spans="1:28" x14ac:dyDescent="0.25">
      <c r="A341">
        <v>1231</v>
      </c>
      <c r="B341">
        <v>3</v>
      </c>
      <c r="C341" t="s">
        <v>523</v>
      </c>
      <c r="D341" t="s">
        <v>13</v>
      </c>
      <c r="F341">
        <v>0</v>
      </c>
      <c r="G341">
        <v>0</v>
      </c>
      <c r="H341">
        <v>2622</v>
      </c>
      <c r="J341" t="str">
        <f>RIGHT(H341,SUM(LEN(H341) - LEN(SUBSTITUTE(H341, {"0","1","2","3","4","5","6","7","8","9"},""))))</f>
        <v>2622</v>
      </c>
      <c r="K341">
        <v>2622</v>
      </c>
      <c r="L341">
        <v>7.2291999999999996</v>
      </c>
      <c r="N341" t="str">
        <f t="shared" si="72"/>
        <v/>
      </c>
      <c r="O341" s="10" t="str">
        <f t="shared" si="73"/>
        <v/>
      </c>
      <c r="Q341" t="s">
        <v>56</v>
      </c>
      <c r="R341">
        <f t="shared" si="65"/>
        <v>60</v>
      </c>
      <c r="S341">
        <f t="shared" si="66"/>
        <v>-24</v>
      </c>
      <c r="T341">
        <f t="shared" si="67"/>
        <v>-15</v>
      </c>
      <c r="U341">
        <f t="shared" si="68"/>
        <v>6</v>
      </c>
      <c r="V341">
        <f t="shared" si="69"/>
        <v>6</v>
      </c>
      <c r="W341">
        <f t="shared" si="74"/>
        <v>-15</v>
      </c>
      <c r="X341">
        <f t="shared" si="75"/>
        <v>1</v>
      </c>
      <c r="Y341">
        <f t="shared" si="76"/>
        <v>-17</v>
      </c>
      <c r="Z341">
        <f t="shared" si="77"/>
        <v>358</v>
      </c>
      <c r="AA341">
        <f t="shared" si="70"/>
        <v>0.65120706025037423</v>
      </c>
      <c r="AB341">
        <f t="shared" si="71"/>
        <v>0</v>
      </c>
    </row>
    <row r="342" spans="1:28" x14ac:dyDescent="0.25">
      <c r="A342">
        <v>1232</v>
      </c>
      <c r="B342">
        <v>2</v>
      </c>
      <c r="C342" t="s">
        <v>524</v>
      </c>
      <c r="D342" t="s">
        <v>13</v>
      </c>
      <c r="E342">
        <v>18</v>
      </c>
      <c r="F342">
        <v>0</v>
      </c>
      <c r="G342">
        <v>0</v>
      </c>
      <c r="H342" t="s">
        <v>525</v>
      </c>
      <c r="I342" t="s">
        <v>634</v>
      </c>
      <c r="J342" t="str">
        <f>RIGHT(H342,SUM(LEN(H342) - LEN(SUBSTITUTE(H342, {"0","1","2","3","4","5","6","7","8","9"},""))))</f>
        <v>15185</v>
      </c>
      <c r="K342">
        <v>15185</v>
      </c>
      <c r="L342">
        <v>10.5</v>
      </c>
      <c r="N342" t="str">
        <f t="shared" si="72"/>
        <v/>
      </c>
      <c r="O342" s="10" t="str">
        <f t="shared" si="73"/>
        <v/>
      </c>
      <c r="Q342" t="s">
        <v>48</v>
      </c>
      <c r="R342">
        <f t="shared" si="65"/>
        <v>-56</v>
      </c>
      <c r="S342">
        <f t="shared" si="66"/>
        <v>-24</v>
      </c>
      <c r="T342">
        <f t="shared" si="67"/>
        <v>-5</v>
      </c>
      <c r="U342">
        <f t="shared" si="68"/>
        <v>6</v>
      </c>
      <c r="V342">
        <f t="shared" si="69"/>
        <v>6</v>
      </c>
      <c r="W342">
        <f t="shared" si="74"/>
        <v>-15</v>
      </c>
      <c r="X342">
        <f t="shared" si="75"/>
        <v>-9</v>
      </c>
      <c r="Y342">
        <f t="shared" si="76"/>
        <v>62</v>
      </c>
      <c r="Z342">
        <f t="shared" si="77"/>
        <v>321</v>
      </c>
      <c r="AA342">
        <f t="shared" si="70"/>
        <v>0.67256463817209289</v>
      </c>
      <c r="AB342">
        <f t="shared" si="71"/>
        <v>0</v>
      </c>
    </row>
    <row r="343" spans="1:28" x14ac:dyDescent="0.25">
      <c r="A343">
        <v>1233</v>
      </c>
      <c r="B343">
        <v>3</v>
      </c>
      <c r="C343" t="s">
        <v>526</v>
      </c>
      <c r="D343" t="s">
        <v>13</v>
      </c>
      <c r="E343">
        <v>32</v>
      </c>
      <c r="F343">
        <v>0</v>
      </c>
      <c r="G343">
        <v>0</v>
      </c>
      <c r="H343">
        <v>350403</v>
      </c>
      <c r="J343" t="str">
        <f>RIGHT(H343,SUM(LEN(H343) - LEN(SUBSTITUTE(H343, {"0","1","2","3","4","5","6","7","8","9"},""))))</f>
        <v>350403</v>
      </c>
      <c r="K343">
        <v>350403</v>
      </c>
      <c r="L343">
        <v>7.5792000000000002</v>
      </c>
      <c r="N343" t="str">
        <f t="shared" si="72"/>
        <v/>
      </c>
      <c r="O343" s="10" t="str">
        <f t="shared" si="73"/>
        <v/>
      </c>
      <c r="Q343" t="s">
        <v>48</v>
      </c>
      <c r="R343">
        <f t="shared" si="65"/>
        <v>-56</v>
      </c>
      <c r="S343">
        <f t="shared" si="66"/>
        <v>-24</v>
      </c>
      <c r="T343">
        <f t="shared" si="67"/>
        <v>3</v>
      </c>
      <c r="U343">
        <f t="shared" si="68"/>
        <v>6</v>
      </c>
      <c r="V343">
        <f t="shared" si="69"/>
        <v>6</v>
      </c>
      <c r="W343">
        <f t="shared" si="74"/>
        <v>-15</v>
      </c>
      <c r="X343">
        <f t="shared" si="75"/>
        <v>1</v>
      </c>
      <c r="Y343">
        <f t="shared" si="76"/>
        <v>-59</v>
      </c>
      <c r="Z343">
        <f t="shared" si="77"/>
        <v>218</v>
      </c>
      <c r="AA343">
        <f t="shared" si="70"/>
        <v>0.72820667553691076</v>
      </c>
      <c r="AB343">
        <f t="shared" si="71"/>
        <v>0</v>
      </c>
    </row>
    <row r="344" spans="1:28" x14ac:dyDescent="0.25">
      <c r="A344">
        <v>1234</v>
      </c>
      <c r="B344">
        <v>3</v>
      </c>
      <c r="C344" t="s">
        <v>527</v>
      </c>
      <c r="D344" t="s">
        <v>13</v>
      </c>
      <c r="F344">
        <v>1</v>
      </c>
      <c r="G344">
        <v>9</v>
      </c>
      <c r="H344" t="s">
        <v>317</v>
      </c>
      <c r="I344" t="s">
        <v>634</v>
      </c>
      <c r="J344" t="str">
        <f>RIGHT(H344,SUM(LEN(H344) - LEN(SUBSTITUTE(H344, {"0","1","2","3","4","5","6","7","8","9"},""))))</f>
        <v>2343</v>
      </c>
      <c r="K344">
        <v>2343</v>
      </c>
      <c r="L344">
        <v>69.55</v>
      </c>
      <c r="N344" t="str">
        <f t="shared" si="72"/>
        <v/>
      </c>
      <c r="O344" s="10" t="str">
        <f t="shared" si="73"/>
        <v/>
      </c>
      <c r="Q344" t="s">
        <v>48</v>
      </c>
      <c r="R344">
        <f t="shared" si="65"/>
        <v>-56</v>
      </c>
      <c r="S344">
        <f t="shared" si="66"/>
        <v>-24</v>
      </c>
      <c r="T344">
        <f t="shared" si="67"/>
        <v>-15</v>
      </c>
      <c r="U344">
        <f t="shared" si="68"/>
        <v>21</v>
      </c>
      <c r="V344">
        <f t="shared" si="69"/>
        <v>-22</v>
      </c>
      <c r="W344">
        <f t="shared" si="74"/>
        <v>-15</v>
      </c>
      <c r="X344">
        <f t="shared" si="75"/>
        <v>-9</v>
      </c>
      <c r="Y344">
        <f t="shared" si="76"/>
        <v>-17</v>
      </c>
      <c r="Z344">
        <f t="shared" si="77"/>
        <v>219</v>
      </c>
      <c r="AA344">
        <f t="shared" si="70"/>
        <v>0.72769574581137031</v>
      </c>
      <c r="AB344">
        <f t="shared" si="71"/>
        <v>0</v>
      </c>
    </row>
    <row r="345" spans="1:28" x14ac:dyDescent="0.25">
      <c r="A345">
        <v>1235</v>
      </c>
      <c r="B345">
        <v>1</v>
      </c>
      <c r="C345" t="s">
        <v>528</v>
      </c>
      <c r="D345" t="s">
        <v>12</v>
      </c>
      <c r="E345">
        <v>58</v>
      </c>
      <c r="F345">
        <v>0</v>
      </c>
      <c r="G345">
        <v>1</v>
      </c>
      <c r="H345" t="s">
        <v>529</v>
      </c>
      <c r="I345" t="s">
        <v>632</v>
      </c>
      <c r="J345" t="str">
        <f>RIGHT(H345,SUM(LEN(H345) - LEN(SUBSTITUTE(H345, {"0","1","2","3","4","5","6","7","8","9"},""))))</f>
        <v>17755</v>
      </c>
      <c r="K345">
        <v>17755</v>
      </c>
      <c r="L345">
        <v>512.32920000000001</v>
      </c>
      <c r="M345" t="s">
        <v>643</v>
      </c>
      <c r="N345" t="str">
        <f t="shared" si="72"/>
        <v>B</v>
      </c>
      <c r="O345" s="10" t="str">
        <f t="shared" si="73"/>
        <v>51</v>
      </c>
      <c r="P345" s="10">
        <v>51</v>
      </c>
      <c r="Q345" t="s">
        <v>56</v>
      </c>
      <c r="R345">
        <f t="shared" si="65"/>
        <v>90</v>
      </c>
      <c r="S345">
        <f t="shared" si="66"/>
        <v>38</v>
      </c>
      <c r="T345">
        <f t="shared" si="67"/>
        <v>3</v>
      </c>
      <c r="U345">
        <f t="shared" si="68"/>
        <v>6</v>
      </c>
      <c r="V345">
        <f t="shared" si="69"/>
        <v>6</v>
      </c>
      <c r="W345">
        <f t="shared" si="74"/>
        <v>53</v>
      </c>
      <c r="X345">
        <f t="shared" si="75"/>
        <v>51</v>
      </c>
      <c r="Y345">
        <f t="shared" si="76"/>
        <v>62</v>
      </c>
      <c r="Z345">
        <f t="shared" si="77"/>
        <v>665</v>
      </c>
      <c r="AA345">
        <f t="shared" si="70"/>
        <v>0.45817369991599904</v>
      </c>
      <c r="AB345">
        <f t="shared" si="71"/>
        <v>1</v>
      </c>
    </row>
    <row r="346" spans="1:28" x14ac:dyDescent="0.25">
      <c r="A346">
        <v>1236</v>
      </c>
      <c r="B346">
        <v>3</v>
      </c>
      <c r="C346" t="s">
        <v>530</v>
      </c>
      <c r="D346" t="s">
        <v>13</v>
      </c>
      <c r="F346">
        <v>1</v>
      </c>
      <c r="G346">
        <v>1</v>
      </c>
      <c r="H346" t="s">
        <v>322</v>
      </c>
      <c r="I346" t="s">
        <v>648</v>
      </c>
      <c r="J346" t="str">
        <f>RIGHT(H346,SUM(LEN(H346) - LEN(SUBSTITUTE(H346, {"0","1","2","3","4","5","6","7","8","9"},""))))</f>
        <v xml:space="preserve"> 851</v>
      </c>
      <c r="K346">
        <v>851</v>
      </c>
      <c r="L346">
        <v>14.5</v>
      </c>
      <c r="N346" t="str">
        <f t="shared" si="72"/>
        <v/>
      </c>
      <c r="O346" s="10" t="str">
        <f t="shared" si="73"/>
        <v/>
      </c>
      <c r="Q346" t="s">
        <v>48</v>
      </c>
      <c r="R346">
        <f t="shared" si="65"/>
        <v>60</v>
      </c>
      <c r="S346">
        <f t="shared" si="66"/>
        <v>-24</v>
      </c>
      <c r="T346">
        <f t="shared" si="67"/>
        <v>-15</v>
      </c>
      <c r="U346">
        <f t="shared" si="68"/>
        <v>21</v>
      </c>
      <c r="V346">
        <f t="shared" si="69"/>
        <v>-22</v>
      </c>
      <c r="W346">
        <f t="shared" si="74"/>
        <v>-15</v>
      </c>
      <c r="X346">
        <f t="shared" si="75"/>
        <v>-81</v>
      </c>
      <c r="Y346">
        <f t="shared" si="76"/>
        <v>-17</v>
      </c>
      <c r="Z346">
        <f t="shared" si="77"/>
        <v>263</v>
      </c>
      <c r="AA346">
        <f t="shared" si="70"/>
        <v>0.70463019447658948</v>
      </c>
      <c r="AB346">
        <f t="shared" si="71"/>
        <v>0</v>
      </c>
    </row>
    <row r="347" spans="1:28" x14ac:dyDescent="0.25">
      <c r="A347">
        <v>1237</v>
      </c>
      <c r="B347">
        <v>3</v>
      </c>
      <c r="C347" t="s">
        <v>531</v>
      </c>
      <c r="D347" t="s">
        <v>12</v>
      </c>
      <c r="E347">
        <v>16</v>
      </c>
      <c r="F347">
        <v>0</v>
      </c>
      <c r="G347">
        <v>0</v>
      </c>
      <c r="H347">
        <v>348125</v>
      </c>
      <c r="J347" t="str">
        <f>RIGHT(H347,SUM(LEN(H347) - LEN(SUBSTITUTE(H347, {"0","1","2","3","4","5","6","7","8","9"},""))))</f>
        <v>348125</v>
      </c>
      <c r="K347">
        <v>348125</v>
      </c>
      <c r="L347">
        <v>7.65</v>
      </c>
      <c r="N347" t="str">
        <f t="shared" si="72"/>
        <v/>
      </c>
      <c r="O347" s="10" t="str">
        <f t="shared" si="73"/>
        <v/>
      </c>
      <c r="Q347" t="s">
        <v>48</v>
      </c>
      <c r="R347">
        <f t="shared" si="65"/>
        <v>60</v>
      </c>
      <c r="S347">
        <f t="shared" si="66"/>
        <v>38</v>
      </c>
      <c r="T347">
        <f t="shared" si="67"/>
        <v>-5</v>
      </c>
      <c r="U347">
        <f t="shared" si="68"/>
        <v>6</v>
      </c>
      <c r="V347">
        <f t="shared" si="69"/>
        <v>6</v>
      </c>
      <c r="W347">
        <f t="shared" si="74"/>
        <v>-15</v>
      </c>
      <c r="X347">
        <f t="shared" si="75"/>
        <v>1</v>
      </c>
      <c r="Y347">
        <f t="shared" si="76"/>
        <v>-59</v>
      </c>
      <c r="Z347">
        <f t="shared" si="77"/>
        <v>388</v>
      </c>
      <c r="AA347">
        <f t="shared" si="70"/>
        <v>0.63342780502045481</v>
      </c>
      <c r="AB347">
        <f t="shared" si="71"/>
        <v>0</v>
      </c>
    </row>
    <row r="348" spans="1:28" x14ac:dyDescent="0.25">
      <c r="A348">
        <v>1238</v>
      </c>
      <c r="B348">
        <v>2</v>
      </c>
      <c r="C348" t="s">
        <v>532</v>
      </c>
      <c r="D348" t="s">
        <v>13</v>
      </c>
      <c r="E348">
        <v>26</v>
      </c>
      <c r="F348">
        <v>0</v>
      </c>
      <c r="G348">
        <v>0</v>
      </c>
      <c r="H348">
        <v>237670</v>
      </c>
      <c r="J348" t="str">
        <f>RIGHT(H348,SUM(LEN(H348) - LEN(SUBSTITUTE(H348, {"0","1","2","3","4","5","6","7","8","9"},""))))</f>
        <v>237670</v>
      </c>
      <c r="K348">
        <v>237670</v>
      </c>
      <c r="L348">
        <v>13</v>
      </c>
      <c r="N348" t="str">
        <f t="shared" si="72"/>
        <v/>
      </c>
      <c r="O348" s="10" t="str">
        <f t="shared" si="73"/>
        <v/>
      </c>
      <c r="Q348" t="s">
        <v>48</v>
      </c>
      <c r="R348">
        <f t="shared" si="65"/>
        <v>-56</v>
      </c>
      <c r="S348">
        <f t="shared" si="66"/>
        <v>-24</v>
      </c>
      <c r="T348">
        <f t="shared" si="67"/>
        <v>3</v>
      </c>
      <c r="U348">
        <f t="shared" si="68"/>
        <v>6</v>
      </c>
      <c r="V348">
        <f t="shared" si="69"/>
        <v>6</v>
      </c>
      <c r="W348">
        <f t="shared" si="74"/>
        <v>-15</v>
      </c>
      <c r="X348">
        <f t="shared" si="75"/>
        <v>1</v>
      </c>
      <c r="Y348">
        <f t="shared" si="76"/>
        <v>20</v>
      </c>
      <c r="Z348">
        <f t="shared" si="77"/>
        <v>297</v>
      </c>
      <c r="AA348">
        <f t="shared" si="70"/>
        <v>0.68605209175575976</v>
      </c>
      <c r="AB348">
        <f t="shared" si="71"/>
        <v>0</v>
      </c>
    </row>
    <row r="349" spans="1:28" x14ac:dyDescent="0.25">
      <c r="A349">
        <v>1239</v>
      </c>
      <c r="B349">
        <v>3</v>
      </c>
      <c r="C349" t="s">
        <v>533</v>
      </c>
      <c r="D349" t="s">
        <v>12</v>
      </c>
      <c r="E349">
        <v>38</v>
      </c>
      <c r="F349">
        <v>0</v>
      </c>
      <c r="G349">
        <v>0</v>
      </c>
      <c r="H349">
        <v>2688</v>
      </c>
      <c r="J349" t="str">
        <f>RIGHT(H349,SUM(LEN(H349) - LEN(SUBSTITUTE(H349, {"0","1","2","3","4","5","6","7","8","9"},""))))</f>
        <v>2688</v>
      </c>
      <c r="K349">
        <v>2688</v>
      </c>
      <c r="L349">
        <v>7.2291999999999996</v>
      </c>
      <c r="N349" t="str">
        <f t="shared" si="72"/>
        <v/>
      </c>
      <c r="O349" s="10" t="str">
        <f t="shared" si="73"/>
        <v/>
      </c>
      <c r="Q349" t="s">
        <v>56</v>
      </c>
      <c r="R349">
        <f t="shared" si="65"/>
        <v>90</v>
      </c>
      <c r="S349">
        <f t="shared" si="66"/>
        <v>38</v>
      </c>
      <c r="T349">
        <f t="shared" si="67"/>
        <v>3</v>
      </c>
      <c r="U349">
        <f t="shared" si="68"/>
        <v>6</v>
      </c>
      <c r="V349">
        <f t="shared" si="69"/>
        <v>6</v>
      </c>
      <c r="W349">
        <f t="shared" si="74"/>
        <v>-15</v>
      </c>
      <c r="X349">
        <f t="shared" si="75"/>
        <v>1</v>
      </c>
      <c r="Y349">
        <f t="shared" si="76"/>
        <v>-17</v>
      </c>
      <c r="Z349">
        <f t="shared" si="77"/>
        <v>468</v>
      </c>
      <c r="AA349">
        <f t="shared" si="70"/>
        <v>0.58432511720426039</v>
      </c>
      <c r="AB349">
        <f t="shared" si="71"/>
        <v>0</v>
      </c>
    </row>
    <row r="350" spans="1:28" x14ac:dyDescent="0.25">
      <c r="A350">
        <v>1240</v>
      </c>
      <c r="B350">
        <v>2</v>
      </c>
      <c r="C350" t="s">
        <v>534</v>
      </c>
      <c r="D350" t="s">
        <v>13</v>
      </c>
      <c r="E350">
        <v>24</v>
      </c>
      <c r="F350">
        <v>0</v>
      </c>
      <c r="G350">
        <v>0</v>
      </c>
      <c r="H350">
        <v>248726</v>
      </c>
      <c r="J350" t="str">
        <f>RIGHT(H350,SUM(LEN(H350) - LEN(SUBSTITUTE(H350, {"0","1","2","3","4","5","6","7","8","9"},""))))</f>
        <v>248726</v>
      </c>
      <c r="K350">
        <v>248726</v>
      </c>
      <c r="L350">
        <v>13.5</v>
      </c>
      <c r="N350" t="str">
        <f t="shared" si="72"/>
        <v/>
      </c>
      <c r="O350" s="10" t="str">
        <f t="shared" si="73"/>
        <v/>
      </c>
      <c r="Q350" t="s">
        <v>48</v>
      </c>
      <c r="R350">
        <f t="shared" si="65"/>
        <v>-56</v>
      </c>
      <c r="S350">
        <f t="shared" si="66"/>
        <v>-24</v>
      </c>
      <c r="T350">
        <f t="shared" si="67"/>
        <v>3</v>
      </c>
      <c r="U350">
        <f t="shared" si="68"/>
        <v>6</v>
      </c>
      <c r="V350">
        <f t="shared" si="69"/>
        <v>6</v>
      </c>
      <c r="W350">
        <f t="shared" si="74"/>
        <v>-15</v>
      </c>
      <c r="X350">
        <f t="shared" si="75"/>
        <v>1</v>
      </c>
      <c r="Y350">
        <f t="shared" si="76"/>
        <v>20</v>
      </c>
      <c r="Z350">
        <f t="shared" si="77"/>
        <v>297</v>
      </c>
      <c r="AA350">
        <f t="shared" si="70"/>
        <v>0.68605209175575976</v>
      </c>
      <c r="AB350">
        <f t="shared" si="71"/>
        <v>0</v>
      </c>
    </row>
    <row r="351" spans="1:28" x14ac:dyDescent="0.25">
      <c r="A351">
        <v>1241</v>
      </c>
      <c r="B351">
        <v>2</v>
      </c>
      <c r="C351" t="s">
        <v>535</v>
      </c>
      <c r="D351" t="s">
        <v>12</v>
      </c>
      <c r="E351">
        <v>31</v>
      </c>
      <c r="F351">
        <v>0</v>
      </c>
      <c r="G351">
        <v>0</v>
      </c>
      <c r="H351" t="s">
        <v>536</v>
      </c>
      <c r="I351" t="s">
        <v>659</v>
      </c>
      <c r="J351" t="str">
        <f>RIGHT(H351,SUM(LEN(H351) - LEN(SUBSTITUTE(H351, {"0","1","2","3","4","5","6","7","8","9"},""))))</f>
        <v>13528</v>
      </c>
      <c r="K351">
        <v>13528</v>
      </c>
      <c r="L351">
        <v>21</v>
      </c>
      <c r="N351" t="str">
        <f t="shared" si="72"/>
        <v/>
      </c>
      <c r="O351" s="10" t="str">
        <f t="shared" si="73"/>
        <v/>
      </c>
      <c r="Q351" t="s">
        <v>48</v>
      </c>
      <c r="R351">
        <f t="shared" si="65"/>
        <v>60</v>
      </c>
      <c r="S351">
        <f t="shared" si="66"/>
        <v>38</v>
      </c>
      <c r="T351">
        <f t="shared" si="67"/>
        <v>3</v>
      </c>
      <c r="U351">
        <f t="shared" si="68"/>
        <v>6</v>
      </c>
      <c r="V351">
        <f t="shared" si="69"/>
        <v>6</v>
      </c>
      <c r="W351">
        <f t="shared" si="74"/>
        <v>-15</v>
      </c>
      <c r="X351">
        <f t="shared" si="75"/>
        <v>51</v>
      </c>
      <c r="Y351">
        <f t="shared" si="76"/>
        <v>62</v>
      </c>
      <c r="Z351">
        <f t="shared" si="77"/>
        <v>567</v>
      </c>
      <c r="AA351">
        <f t="shared" si="70"/>
        <v>0.52127178441694066</v>
      </c>
      <c r="AB351">
        <f t="shared" si="71"/>
        <v>1</v>
      </c>
    </row>
    <row r="352" spans="1:28" x14ac:dyDescent="0.25">
      <c r="A352">
        <v>1242</v>
      </c>
      <c r="B352">
        <v>1</v>
      </c>
      <c r="C352" t="s">
        <v>537</v>
      </c>
      <c r="D352" t="s">
        <v>12</v>
      </c>
      <c r="E352">
        <v>45</v>
      </c>
      <c r="F352">
        <v>0</v>
      </c>
      <c r="G352">
        <v>1</v>
      </c>
      <c r="H352" t="s">
        <v>538</v>
      </c>
      <c r="I352" t="s">
        <v>632</v>
      </c>
      <c r="J352" t="str">
        <f>RIGHT(H352,SUM(LEN(H352) - LEN(SUBSTITUTE(H352, {"0","1","2","3","4","5","6","7","8","9"},""))))</f>
        <v>17759</v>
      </c>
      <c r="K352">
        <v>17759</v>
      </c>
      <c r="L352">
        <v>63.3583</v>
      </c>
      <c r="M352" t="s">
        <v>644</v>
      </c>
      <c r="N352" t="str">
        <f t="shared" si="72"/>
        <v>D</v>
      </c>
      <c r="O352" s="10" t="str">
        <f t="shared" si="73"/>
        <v>10</v>
      </c>
      <c r="P352" s="10">
        <v>10</v>
      </c>
      <c r="Q352" t="s">
        <v>56</v>
      </c>
      <c r="R352">
        <f t="shared" si="65"/>
        <v>90</v>
      </c>
      <c r="S352">
        <f t="shared" si="66"/>
        <v>38</v>
      </c>
      <c r="T352">
        <f t="shared" si="67"/>
        <v>3</v>
      </c>
      <c r="U352">
        <f t="shared" si="68"/>
        <v>6</v>
      </c>
      <c r="V352">
        <f t="shared" si="69"/>
        <v>6</v>
      </c>
      <c r="W352">
        <f t="shared" si="74"/>
        <v>53</v>
      </c>
      <c r="X352">
        <f t="shared" si="75"/>
        <v>51</v>
      </c>
      <c r="Y352">
        <f t="shared" si="76"/>
        <v>62</v>
      </c>
      <c r="Z352">
        <f t="shared" si="77"/>
        <v>665</v>
      </c>
      <c r="AA352">
        <f t="shared" si="70"/>
        <v>0.45817369991599904</v>
      </c>
      <c r="AB352">
        <f t="shared" si="71"/>
        <v>1</v>
      </c>
    </row>
    <row r="353" spans="1:28" x14ac:dyDescent="0.25">
      <c r="A353">
        <v>1243</v>
      </c>
      <c r="B353">
        <v>2</v>
      </c>
      <c r="C353" t="s">
        <v>539</v>
      </c>
      <c r="D353" t="s">
        <v>13</v>
      </c>
      <c r="E353">
        <v>25</v>
      </c>
      <c r="F353">
        <v>0</v>
      </c>
      <c r="G353">
        <v>0</v>
      </c>
      <c r="H353" t="s">
        <v>540</v>
      </c>
      <c r="I353" t="s">
        <v>659</v>
      </c>
      <c r="J353" t="str">
        <f>RIGHT(H353,SUM(LEN(H353) - LEN(SUBSTITUTE(H353, {"0","1","2","3","4","5","6","7","8","9"},""))))</f>
        <v>13540</v>
      </c>
      <c r="K353">
        <v>13540</v>
      </c>
      <c r="L353">
        <v>10.5</v>
      </c>
      <c r="N353" t="str">
        <f t="shared" si="72"/>
        <v/>
      </c>
      <c r="O353" s="10" t="str">
        <f t="shared" si="73"/>
        <v/>
      </c>
      <c r="Q353" t="s">
        <v>48</v>
      </c>
      <c r="R353">
        <f t="shared" si="65"/>
        <v>-56</v>
      </c>
      <c r="S353">
        <f t="shared" si="66"/>
        <v>-24</v>
      </c>
      <c r="T353">
        <f t="shared" si="67"/>
        <v>3</v>
      </c>
      <c r="U353">
        <f t="shared" si="68"/>
        <v>6</v>
      </c>
      <c r="V353">
        <f t="shared" si="69"/>
        <v>6</v>
      </c>
      <c r="W353">
        <f t="shared" si="74"/>
        <v>-15</v>
      </c>
      <c r="X353">
        <f t="shared" si="75"/>
        <v>51</v>
      </c>
      <c r="Y353">
        <f t="shared" si="76"/>
        <v>62</v>
      </c>
      <c r="Z353">
        <f t="shared" si="77"/>
        <v>389</v>
      </c>
      <c r="AA353">
        <f t="shared" si="70"/>
        <v>0.63282854110629971</v>
      </c>
      <c r="AB353">
        <f t="shared" si="71"/>
        <v>0</v>
      </c>
    </row>
    <row r="354" spans="1:28" x14ac:dyDescent="0.25">
      <c r="A354">
        <v>1244</v>
      </c>
      <c r="B354">
        <v>2</v>
      </c>
      <c r="C354" t="s">
        <v>541</v>
      </c>
      <c r="D354" t="s">
        <v>13</v>
      </c>
      <c r="E354">
        <v>18</v>
      </c>
      <c r="F354">
        <v>0</v>
      </c>
      <c r="G354">
        <v>0</v>
      </c>
      <c r="H354" t="s">
        <v>351</v>
      </c>
      <c r="I354" t="s">
        <v>663</v>
      </c>
      <c r="J354" t="str">
        <f>RIGHT(H354,SUM(LEN(H354) - LEN(SUBSTITUTE(H354, {"0","1","2","3","4","5","6","7","8","9"},""))))</f>
        <v>14879</v>
      </c>
      <c r="K354">
        <v>14879</v>
      </c>
      <c r="L354">
        <v>73.5</v>
      </c>
      <c r="N354" t="str">
        <f t="shared" si="72"/>
        <v/>
      </c>
      <c r="O354" s="10" t="str">
        <f t="shared" si="73"/>
        <v/>
      </c>
      <c r="Q354" t="s">
        <v>48</v>
      </c>
      <c r="R354">
        <f t="shared" si="65"/>
        <v>-56</v>
      </c>
      <c r="S354">
        <f t="shared" si="66"/>
        <v>-24</v>
      </c>
      <c r="T354">
        <f t="shared" si="67"/>
        <v>-5</v>
      </c>
      <c r="U354">
        <f t="shared" si="68"/>
        <v>6</v>
      </c>
      <c r="V354">
        <f t="shared" si="69"/>
        <v>6</v>
      </c>
      <c r="W354">
        <f t="shared" si="74"/>
        <v>-15</v>
      </c>
      <c r="X354">
        <f t="shared" si="75"/>
        <v>-81</v>
      </c>
      <c r="Y354">
        <f t="shared" si="76"/>
        <v>62</v>
      </c>
      <c r="Z354">
        <f t="shared" si="77"/>
        <v>249</v>
      </c>
      <c r="AA354">
        <f t="shared" si="70"/>
        <v>0.71209163357589478</v>
      </c>
      <c r="AB354">
        <f t="shared" si="71"/>
        <v>0</v>
      </c>
    </row>
    <row r="355" spans="1:28" x14ac:dyDescent="0.25">
      <c r="A355">
        <v>1245</v>
      </c>
      <c r="B355">
        <v>2</v>
      </c>
      <c r="C355" t="s">
        <v>542</v>
      </c>
      <c r="D355" t="s">
        <v>13</v>
      </c>
      <c r="E355">
        <v>49</v>
      </c>
      <c r="F355">
        <v>1</v>
      </c>
      <c r="G355">
        <v>2</v>
      </c>
      <c r="H355">
        <v>220845</v>
      </c>
      <c r="J355" t="str">
        <f>RIGHT(H355,SUM(LEN(H355) - LEN(SUBSTITUTE(H355, {"0","1","2","3","4","5","6","7","8","9"},""))))</f>
        <v>220845</v>
      </c>
      <c r="K355">
        <v>220845</v>
      </c>
      <c r="L355">
        <v>65</v>
      </c>
      <c r="N355" t="str">
        <f t="shared" si="72"/>
        <v/>
      </c>
      <c r="O355" s="10" t="str">
        <f t="shared" si="73"/>
        <v/>
      </c>
      <c r="Q355" t="s">
        <v>48</v>
      </c>
      <c r="R355">
        <f t="shared" si="65"/>
        <v>-56</v>
      </c>
      <c r="S355">
        <f t="shared" si="66"/>
        <v>-24</v>
      </c>
      <c r="T355">
        <f t="shared" si="67"/>
        <v>3</v>
      </c>
      <c r="U355">
        <f t="shared" si="68"/>
        <v>21</v>
      </c>
      <c r="V355">
        <f t="shared" si="69"/>
        <v>-22</v>
      </c>
      <c r="W355">
        <f t="shared" si="74"/>
        <v>-15</v>
      </c>
      <c r="X355">
        <f t="shared" si="75"/>
        <v>1</v>
      </c>
      <c r="Y355">
        <f t="shared" si="76"/>
        <v>20</v>
      </c>
      <c r="Z355">
        <f t="shared" si="77"/>
        <v>284</v>
      </c>
      <c r="AA355">
        <f t="shared" si="70"/>
        <v>0.69323050025865363</v>
      </c>
      <c r="AB355">
        <f t="shared" si="71"/>
        <v>0</v>
      </c>
    </row>
    <row r="356" spans="1:28" x14ac:dyDescent="0.25">
      <c r="A356">
        <v>1246</v>
      </c>
      <c r="B356">
        <v>3</v>
      </c>
      <c r="C356" t="s">
        <v>543</v>
      </c>
      <c r="D356" t="s">
        <v>12</v>
      </c>
      <c r="E356">
        <v>0.17</v>
      </c>
      <c r="F356">
        <v>1</v>
      </c>
      <c r="G356">
        <v>2</v>
      </c>
      <c r="H356" t="s">
        <v>97</v>
      </c>
      <c r="I356" t="s">
        <v>634</v>
      </c>
      <c r="J356" t="str">
        <f>RIGHT(H356,SUM(LEN(H356) - LEN(SUBSTITUTE(H356, {"0","1","2","3","4","5","6","7","8","9"},""))))</f>
        <v>2315</v>
      </c>
      <c r="K356">
        <v>2315</v>
      </c>
      <c r="L356">
        <v>20.574999999999999</v>
      </c>
      <c r="N356" t="str">
        <f t="shared" si="72"/>
        <v/>
      </c>
      <c r="O356" s="10" t="str">
        <f t="shared" si="73"/>
        <v/>
      </c>
      <c r="Q356" t="s">
        <v>48</v>
      </c>
      <c r="R356">
        <f t="shared" si="65"/>
        <v>60</v>
      </c>
      <c r="S356">
        <f t="shared" si="66"/>
        <v>38</v>
      </c>
      <c r="T356">
        <f t="shared" si="67"/>
        <v>46</v>
      </c>
      <c r="U356">
        <f t="shared" si="68"/>
        <v>21</v>
      </c>
      <c r="V356">
        <f t="shared" si="69"/>
        <v>-22</v>
      </c>
      <c r="W356">
        <f t="shared" si="74"/>
        <v>-15</v>
      </c>
      <c r="X356">
        <f t="shared" si="75"/>
        <v>-9</v>
      </c>
      <c r="Y356">
        <f t="shared" si="76"/>
        <v>-17</v>
      </c>
      <c r="Z356">
        <f t="shared" si="77"/>
        <v>458</v>
      </c>
      <c r="AA356">
        <f t="shared" si="70"/>
        <v>0.59057760274799109</v>
      </c>
      <c r="AB356">
        <f t="shared" si="71"/>
        <v>0</v>
      </c>
    </row>
    <row r="357" spans="1:28" x14ac:dyDescent="0.25">
      <c r="A357">
        <v>1247</v>
      </c>
      <c r="B357">
        <v>1</v>
      </c>
      <c r="C357" t="s">
        <v>544</v>
      </c>
      <c r="D357" t="s">
        <v>13</v>
      </c>
      <c r="E357">
        <v>50</v>
      </c>
      <c r="F357">
        <v>0</v>
      </c>
      <c r="G357">
        <v>0</v>
      </c>
      <c r="H357">
        <v>113044</v>
      </c>
      <c r="J357" t="str">
        <f>RIGHT(H357,SUM(LEN(H357) - LEN(SUBSTITUTE(H357, {"0","1","2","3","4","5","6","7","8","9"},""))))</f>
        <v>113044</v>
      </c>
      <c r="K357">
        <v>113044</v>
      </c>
      <c r="L357">
        <v>26</v>
      </c>
      <c r="M357" t="s">
        <v>545</v>
      </c>
      <c r="N357" t="str">
        <f t="shared" si="72"/>
        <v>E</v>
      </c>
      <c r="O357" s="10" t="str">
        <f t="shared" si="73"/>
        <v>60</v>
      </c>
      <c r="P357" s="10">
        <v>60</v>
      </c>
      <c r="Q357" t="s">
        <v>48</v>
      </c>
      <c r="R357">
        <f t="shared" si="65"/>
        <v>-56</v>
      </c>
      <c r="S357">
        <f t="shared" si="66"/>
        <v>-24</v>
      </c>
      <c r="T357">
        <f t="shared" si="67"/>
        <v>3</v>
      </c>
      <c r="U357">
        <f t="shared" si="68"/>
        <v>6</v>
      </c>
      <c r="V357">
        <f t="shared" si="69"/>
        <v>6</v>
      </c>
      <c r="W357">
        <f t="shared" si="74"/>
        <v>37</v>
      </c>
      <c r="X357">
        <f t="shared" si="75"/>
        <v>1</v>
      </c>
      <c r="Y357">
        <f t="shared" si="76"/>
        <v>20</v>
      </c>
      <c r="Z357">
        <f t="shared" si="77"/>
        <v>349</v>
      </c>
      <c r="AA357">
        <f t="shared" si="70"/>
        <v>0.65646238945604163</v>
      </c>
      <c r="AB357">
        <f t="shared" si="71"/>
        <v>0</v>
      </c>
    </row>
    <row r="358" spans="1:28" x14ac:dyDescent="0.25">
      <c r="A358">
        <v>1248</v>
      </c>
      <c r="B358">
        <v>1</v>
      </c>
      <c r="C358" t="s">
        <v>546</v>
      </c>
      <c r="D358" t="s">
        <v>12</v>
      </c>
      <c r="E358">
        <v>59</v>
      </c>
      <c r="F358">
        <v>2</v>
      </c>
      <c r="G358">
        <v>0</v>
      </c>
      <c r="H358">
        <v>11769</v>
      </c>
      <c r="J358" t="str">
        <f>RIGHT(H358,SUM(LEN(H358) - LEN(SUBSTITUTE(H358, {"0","1","2","3","4","5","6","7","8","9"},""))))</f>
        <v>11769</v>
      </c>
      <c r="K358">
        <v>11769</v>
      </c>
      <c r="L358">
        <v>51.479199999999999</v>
      </c>
      <c r="M358" t="s">
        <v>163</v>
      </c>
      <c r="N358" t="str">
        <f t="shared" si="72"/>
        <v>C</v>
      </c>
      <c r="O358" s="10" t="str">
        <f t="shared" si="73"/>
        <v>101</v>
      </c>
      <c r="P358" s="10">
        <v>101</v>
      </c>
      <c r="Q358" t="s">
        <v>48</v>
      </c>
      <c r="R358">
        <f t="shared" si="65"/>
        <v>90</v>
      </c>
      <c r="S358">
        <f t="shared" si="66"/>
        <v>38</v>
      </c>
      <c r="T358">
        <f t="shared" si="67"/>
        <v>3</v>
      </c>
      <c r="U358">
        <f t="shared" si="68"/>
        <v>21</v>
      </c>
      <c r="V358">
        <f t="shared" si="69"/>
        <v>-10</v>
      </c>
      <c r="W358">
        <f t="shared" si="74"/>
        <v>37</v>
      </c>
      <c r="X358">
        <f t="shared" si="75"/>
        <v>1</v>
      </c>
      <c r="Y358">
        <f t="shared" si="76"/>
        <v>62</v>
      </c>
      <c r="Z358">
        <f t="shared" si="77"/>
        <v>598</v>
      </c>
      <c r="AA358">
        <f t="shared" si="70"/>
        <v>0.50128997483676951</v>
      </c>
      <c r="AB358">
        <f t="shared" si="71"/>
        <v>1</v>
      </c>
    </row>
    <row r="359" spans="1:28" x14ac:dyDescent="0.25">
      <c r="A359">
        <v>1249</v>
      </c>
      <c r="B359">
        <v>3</v>
      </c>
      <c r="C359" t="s">
        <v>547</v>
      </c>
      <c r="D359" t="s">
        <v>13</v>
      </c>
      <c r="F359">
        <v>0</v>
      </c>
      <c r="G359">
        <v>0</v>
      </c>
      <c r="H359">
        <v>1222</v>
      </c>
      <c r="J359" t="str">
        <f>RIGHT(H359,SUM(LEN(H359) - LEN(SUBSTITUTE(H359, {"0","1","2","3","4","5","6","7","8","9"},""))))</f>
        <v>1222</v>
      </c>
      <c r="K359">
        <v>1222</v>
      </c>
      <c r="L359">
        <v>7.8792</v>
      </c>
      <c r="N359" t="str">
        <f t="shared" si="72"/>
        <v/>
      </c>
      <c r="O359" s="10" t="str">
        <f t="shared" si="73"/>
        <v/>
      </c>
      <c r="Q359" t="s">
        <v>48</v>
      </c>
      <c r="R359">
        <f t="shared" si="65"/>
        <v>-56</v>
      </c>
      <c r="S359">
        <f t="shared" si="66"/>
        <v>-24</v>
      </c>
      <c r="T359">
        <f t="shared" si="67"/>
        <v>-15</v>
      </c>
      <c r="U359">
        <f t="shared" si="68"/>
        <v>6</v>
      </c>
      <c r="V359">
        <f t="shared" si="69"/>
        <v>6</v>
      </c>
      <c r="W359">
        <f t="shared" si="74"/>
        <v>-15</v>
      </c>
      <c r="X359">
        <f t="shared" si="75"/>
        <v>1</v>
      </c>
      <c r="Y359">
        <f t="shared" si="76"/>
        <v>-17</v>
      </c>
      <c r="Z359">
        <f t="shared" si="77"/>
        <v>242</v>
      </c>
      <c r="AA359">
        <f t="shared" si="70"/>
        <v>0.71577995145445872</v>
      </c>
      <c r="AB359">
        <f t="shared" si="71"/>
        <v>0</v>
      </c>
    </row>
    <row r="360" spans="1:28" x14ac:dyDescent="0.25">
      <c r="A360">
        <v>1250</v>
      </c>
      <c r="B360">
        <v>3</v>
      </c>
      <c r="C360" t="s">
        <v>548</v>
      </c>
      <c r="D360" t="s">
        <v>13</v>
      </c>
      <c r="F360">
        <v>0</v>
      </c>
      <c r="G360">
        <v>0</v>
      </c>
      <c r="H360">
        <v>368402</v>
      </c>
      <c r="J360" t="str">
        <f>RIGHT(H360,SUM(LEN(H360) - LEN(SUBSTITUTE(H360, {"0","1","2","3","4","5","6","7","8","9"},""))))</f>
        <v>368402</v>
      </c>
      <c r="K360">
        <v>368402</v>
      </c>
      <c r="L360">
        <v>7.75</v>
      </c>
      <c r="N360" t="str">
        <f t="shared" si="72"/>
        <v/>
      </c>
      <c r="O360" s="10" t="str">
        <f t="shared" si="73"/>
        <v/>
      </c>
      <c r="Q360" t="s">
        <v>46</v>
      </c>
      <c r="R360">
        <f t="shared" si="65"/>
        <v>-56</v>
      </c>
      <c r="S360">
        <f t="shared" si="66"/>
        <v>-24</v>
      </c>
      <c r="T360">
        <f t="shared" si="67"/>
        <v>-15</v>
      </c>
      <c r="U360">
        <f t="shared" si="68"/>
        <v>6</v>
      </c>
      <c r="V360">
        <f t="shared" si="69"/>
        <v>6</v>
      </c>
      <c r="W360">
        <f t="shared" si="74"/>
        <v>-15</v>
      </c>
      <c r="X360">
        <f t="shared" si="75"/>
        <v>1</v>
      </c>
      <c r="Y360">
        <f t="shared" si="76"/>
        <v>-26</v>
      </c>
      <c r="Z360">
        <f t="shared" si="77"/>
        <v>233</v>
      </c>
      <c r="AA360">
        <f t="shared" si="70"/>
        <v>0.72047996391112523</v>
      </c>
      <c r="AB360">
        <f t="shared" si="71"/>
        <v>0</v>
      </c>
    </row>
    <row r="361" spans="1:28" x14ac:dyDescent="0.25">
      <c r="A361">
        <v>1251</v>
      </c>
      <c r="B361">
        <v>3</v>
      </c>
      <c r="C361" t="s">
        <v>549</v>
      </c>
      <c r="D361" t="s">
        <v>12</v>
      </c>
      <c r="E361">
        <v>30</v>
      </c>
      <c r="F361">
        <v>1</v>
      </c>
      <c r="G361">
        <v>0</v>
      </c>
      <c r="H361">
        <v>349910</v>
      </c>
      <c r="J361" t="str">
        <f>RIGHT(H361,SUM(LEN(H361) - LEN(SUBSTITUTE(H361, {"0","1","2","3","4","5","6","7","8","9"},""))))</f>
        <v>349910</v>
      </c>
      <c r="K361">
        <v>349910</v>
      </c>
      <c r="L361">
        <v>15.55</v>
      </c>
      <c r="N361" t="str">
        <f t="shared" si="72"/>
        <v/>
      </c>
      <c r="O361" s="10" t="str">
        <f t="shared" si="73"/>
        <v/>
      </c>
      <c r="Q361" t="s">
        <v>48</v>
      </c>
      <c r="R361">
        <f t="shared" si="65"/>
        <v>90</v>
      </c>
      <c r="S361">
        <f t="shared" si="66"/>
        <v>38</v>
      </c>
      <c r="T361">
        <f t="shared" si="67"/>
        <v>3</v>
      </c>
      <c r="U361">
        <f t="shared" si="68"/>
        <v>21</v>
      </c>
      <c r="V361">
        <f t="shared" si="69"/>
        <v>-22</v>
      </c>
      <c r="W361">
        <f t="shared" si="74"/>
        <v>-15</v>
      </c>
      <c r="X361">
        <f t="shared" si="75"/>
        <v>1</v>
      </c>
      <c r="Y361">
        <f t="shared" si="76"/>
        <v>-59</v>
      </c>
      <c r="Z361">
        <f t="shared" si="77"/>
        <v>413</v>
      </c>
      <c r="AA361">
        <f t="shared" si="70"/>
        <v>0.61832663106581198</v>
      </c>
      <c r="AB361">
        <f t="shared" si="71"/>
        <v>0</v>
      </c>
    </row>
    <row r="362" spans="1:28" x14ac:dyDescent="0.25">
      <c r="A362">
        <v>1252</v>
      </c>
      <c r="B362">
        <v>3</v>
      </c>
      <c r="C362" t="s">
        <v>550</v>
      </c>
      <c r="D362" t="s">
        <v>13</v>
      </c>
      <c r="E362">
        <v>14.5</v>
      </c>
      <c r="F362">
        <v>8</v>
      </c>
      <c r="G362">
        <v>2</v>
      </c>
      <c r="H362" t="s">
        <v>317</v>
      </c>
      <c r="I362" t="s">
        <v>634</v>
      </c>
      <c r="J362" t="str">
        <f>RIGHT(H362,SUM(LEN(H362) - LEN(SUBSTITUTE(H362, {"0","1","2","3","4","5","6","7","8","9"},""))))</f>
        <v>2343</v>
      </c>
      <c r="K362">
        <v>2343</v>
      </c>
      <c r="L362">
        <v>69.55</v>
      </c>
      <c r="N362" t="str">
        <f t="shared" si="72"/>
        <v/>
      </c>
      <c r="O362" s="10" t="str">
        <f t="shared" si="73"/>
        <v/>
      </c>
      <c r="Q362" t="s">
        <v>48</v>
      </c>
      <c r="R362">
        <f t="shared" si="65"/>
        <v>60</v>
      </c>
      <c r="S362">
        <f t="shared" si="66"/>
        <v>-24</v>
      </c>
      <c r="T362">
        <f t="shared" si="67"/>
        <v>-5</v>
      </c>
      <c r="U362">
        <f t="shared" si="68"/>
        <v>-45</v>
      </c>
      <c r="V362">
        <f t="shared" si="69"/>
        <v>-10</v>
      </c>
      <c r="W362">
        <f t="shared" si="74"/>
        <v>-15</v>
      </c>
      <c r="X362">
        <f t="shared" si="75"/>
        <v>-9</v>
      </c>
      <c r="Y362">
        <f t="shared" si="76"/>
        <v>-17</v>
      </c>
      <c r="Z362">
        <f t="shared" si="77"/>
        <v>291</v>
      </c>
      <c r="AA362">
        <f t="shared" si="70"/>
        <v>0.68937654708325791</v>
      </c>
      <c r="AB362">
        <f t="shared" si="71"/>
        <v>0</v>
      </c>
    </row>
    <row r="363" spans="1:28" x14ac:dyDescent="0.25">
      <c r="A363">
        <v>1253</v>
      </c>
      <c r="B363">
        <v>2</v>
      </c>
      <c r="C363" t="s">
        <v>551</v>
      </c>
      <c r="D363" t="s">
        <v>12</v>
      </c>
      <c r="E363">
        <v>24</v>
      </c>
      <c r="F363">
        <v>1</v>
      </c>
      <c r="G363">
        <v>1</v>
      </c>
      <c r="H363" t="s">
        <v>552</v>
      </c>
      <c r="I363" t="s">
        <v>649</v>
      </c>
      <c r="J363" t="str">
        <f>RIGHT(H363,SUM(LEN(H363) - LEN(SUBSTITUTE(H363, {"0","1","2","3","4","5","6","7","8","9"},""))))</f>
        <v>2079</v>
      </c>
      <c r="K363">
        <v>2079</v>
      </c>
      <c r="L363">
        <v>37.004199999999997</v>
      </c>
      <c r="N363" t="str">
        <f t="shared" si="72"/>
        <v/>
      </c>
      <c r="O363" s="10" t="str">
        <f t="shared" si="73"/>
        <v/>
      </c>
      <c r="Q363" t="s">
        <v>56</v>
      </c>
      <c r="R363">
        <f t="shared" si="65"/>
        <v>90</v>
      </c>
      <c r="S363">
        <f t="shared" si="66"/>
        <v>38</v>
      </c>
      <c r="T363">
        <f t="shared" si="67"/>
        <v>3</v>
      </c>
      <c r="U363">
        <f t="shared" si="68"/>
        <v>21</v>
      </c>
      <c r="V363">
        <f t="shared" si="69"/>
        <v>-22</v>
      </c>
      <c r="W363">
        <f t="shared" si="74"/>
        <v>-15</v>
      </c>
      <c r="X363">
        <f t="shared" si="75"/>
        <v>1</v>
      </c>
      <c r="Y363">
        <f t="shared" si="76"/>
        <v>-17</v>
      </c>
      <c r="Z363">
        <f t="shared" si="77"/>
        <v>455</v>
      </c>
      <c r="AA363">
        <f t="shared" si="70"/>
        <v>0.59244774867793015</v>
      </c>
      <c r="AB363">
        <f t="shared" si="71"/>
        <v>0</v>
      </c>
    </row>
    <row r="364" spans="1:28" x14ac:dyDescent="0.25">
      <c r="A364">
        <v>1254</v>
      </c>
      <c r="B364">
        <v>2</v>
      </c>
      <c r="C364" t="s">
        <v>553</v>
      </c>
      <c r="D364" t="s">
        <v>12</v>
      </c>
      <c r="E364">
        <v>31</v>
      </c>
      <c r="F364">
        <v>0</v>
      </c>
      <c r="G364">
        <v>0</v>
      </c>
      <c r="H364" t="s">
        <v>440</v>
      </c>
      <c r="I364" t="s">
        <v>634</v>
      </c>
      <c r="J364" t="str">
        <f>RIGHT(H364,SUM(LEN(H364) - LEN(SUBSTITUTE(H364, {"0","1","2","3","4","5","6","7","8","9"},""))))</f>
        <v>31352</v>
      </c>
      <c r="K364">
        <v>31352</v>
      </c>
      <c r="L364">
        <v>21</v>
      </c>
      <c r="N364" t="str">
        <f t="shared" si="72"/>
        <v/>
      </c>
      <c r="O364" s="10" t="str">
        <f t="shared" si="73"/>
        <v/>
      </c>
      <c r="Q364" t="s">
        <v>48</v>
      </c>
      <c r="R364">
        <f t="shared" si="65"/>
        <v>90</v>
      </c>
      <c r="S364">
        <f t="shared" si="66"/>
        <v>38</v>
      </c>
      <c r="T364">
        <f t="shared" si="67"/>
        <v>3</v>
      </c>
      <c r="U364">
        <f t="shared" si="68"/>
        <v>6</v>
      </c>
      <c r="V364">
        <f t="shared" si="69"/>
        <v>6</v>
      </c>
      <c r="W364">
        <f t="shared" si="74"/>
        <v>-15</v>
      </c>
      <c r="X364">
        <f t="shared" si="75"/>
        <v>-9</v>
      </c>
      <c r="Y364">
        <f t="shared" si="76"/>
        <v>20</v>
      </c>
      <c r="Z364">
        <f t="shared" si="77"/>
        <v>495</v>
      </c>
      <c r="AA364">
        <f t="shared" si="70"/>
        <v>0.5673126907081083</v>
      </c>
      <c r="AB364">
        <f t="shared" si="71"/>
        <v>1</v>
      </c>
    </row>
    <row r="365" spans="1:28" x14ac:dyDescent="0.25">
      <c r="A365">
        <v>1255</v>
      </c>
      <c r="B365">
        <v>3</v>
      </c>
      <c r="C365" t="s">
        <v>554</v>
      </c>
      <c r="D365" t="s">
        <v>13</v>
      </c>
      <c r="E365">
        <v>27</v>
      </c>
      <c r="F365">
        <v>0</v>
      </c>
      <c r="G365">
        <v>0</v>
      </c>
      <c r="H365">
        <v>315083</v>
      </c>
      <c r="J365" t="str">
        <f>RIGHT(H365,SUM(LEN(H365) - LEN(SUBSTITUTE(H365, {"0","1","2","3","4","5","6","7","8","9"},""))))</f>
        <v>315083</v>
      </c>
      <c r="K365">
        <v>315083</v>
      </c>
      <c r="L365">
        <v>8.6624999999999996</v>
      </c>
      <c r="N365" t="str">
        <f t="shared" si="72"/>
        <v/>
      </c>
      <c r="O365" s="10" t="str">
        <f t="shared" si="73"/>
        <v/>
      </c>
      <c r="Q365" t="s">
        <v>48</v>
      </c>
      <c r="R365">
        <f t="shared" si="65"/>
        <v>-56</v>
      </c>
      <c r="S365">
        <f t="shared" si="66"/>
        <v>-24</v>
      </c>
      <c r="T365">
        <f t="shared" si="67"/>
        <v>3</v>
      </c>
      <c r="U365">
        <f t="shared" si="68"/>
        <v>6</v>
      </c>
      <c r="V365">
        <f t="shared" si="69"/>
        <v>6</v>
      </c>
      <c r="W365">
        <f t="shared" si="74"/>
        <v>-15</v>
      </c>
      <c r="X365">
        <f t="shared" si="75"/>
        <v>1</v>
      </c>
      <c r="Y365">
        <f t="shared" si="76"/>
        <v>-59</v>
      </c>
      <c r="Z365">
        <f t="shared" si="77"/>
        <v>218</v>
      </c>
      <c r="AA365">
        <f t="shared" si="70"/>
        <v>0.72820667553691076</v>
      </c>
      <c r="AB365">
        <f t="shared" si="71"/>
        <v>0</v>
      </c>
    </row>
    <row r="366" spans="1:28" x14ac:dyDescent="0.25">
      <c r="A366">
        <v>1256</v>
      </c>
      <c r="B366">
        <v>1</v>
      </c>
      <c r="C366" t="s">
        <v>555</v>
      </c>
      <c r="D366" t="s">
        <v>12</v>
      </c>
      <c r="E366">
        <v>25</v>
      </c>
      <c r="F366">
        <v>1</v>
      </c>
      <c r="G366">
        <v>0</v>
      </c>
      <c r="H366">
        <v>11765</v>
      </c>
      <c r="J366" t="str">
        <f>RIGHT(H366,SUM(LEN(H366) - LEN(SUBSTITUTE(H366, {"0","1","2","3","4","5","6","7","8","9"},""))))</f>
        <v>11765</v>
      </c>
      <c r="K366">
        <v>11765</v>
      </c>
      <c r="L366">
        <v>55.441699999999997</v>
      </c>
      <c r="M366" t="s">
        <v>556</v>
      </c>
      <c r="N366" t="str">
        <f t="shared" si="72"/>
        <v>E</v>
      </c>
      <c r="O366" s="10" t="str">
        <f t="shared" si="73"/>
        <v>50</v>
      </c>
      <c r="P366" s="10">
        <v>50</v>
      </c>
      <c r="Q366" t="s">
        <v>56</v>
      </c>
      <c r="R366">
        <f t="shared" si="65"/>
        <v>90</v>
      </c>
      <c r="S366">
        <f t="shared" si="66"/>
        <v>38</v>
      </c>
      <c r="T366">
        <f t="shared" si="67"/>
        <v>3</v>
      </c>
      <c r="U366">
        <f t="shared" si="68"/>
        <v>21</v>
      </c>
      <c r="V366">
        <f t="shared" si="69"/>
        <v>-22</v>
      </c>
      <c r="W366">
        <f t="shared" si="74"/>
        <v>53</v>
      </c>
      <c r="X366">
        <f t="shared" si="75"/>
        <v>1</v>
      </c>
      <c r="Y366">
        <f t="shared" si="76"/>
        <v>62</v>
      </c>
      <c r="Z366">
        <f t="shared" si="77"/>
        <v>602</v>
      </c>
      <c r="AA366">
        <f t="shared" si="70"/>
        <v>0.49871002516323043</v>
      </c>
      <c r="AB366">
        <f t="shared" si="71"/>
        <v>1</v>
      </c>
    </row>
    <row r="367" spans="1:28" x14ac:dyDescent="0.25">
      <c r="A367">
        <v>1257</v>
      </c>
      <c r="B367">
        <v>3</v>
      </c>
      <c r="C367" t="s">
        <v>557</v>
      </c>
      <c r="D367" t="s">
        <v>12</v>
      </c>
      <c r="F367">
        <v>1</v>
      </c>
      <c r="G367">
        <v>9</v>
      </c>
      <c r="H367" t="s">
        <v>317</v>
      </c>
      <c r="I367" t="s">
        <v>634</v>
      </c>
      <c r="J367" t="str">
        <f>RIGHT(H367,SUM(LEN(H367) - LEN(SUBSTITUTE(H367, {"0","1","2","3","4","5","6","7","8","9"},""))))</f>
        <v>2343</v>
      </c>
      <c r="K367">
        <v>2343</v>
      </c>
      <c r="L367">
        <v>69.55</v>
      </c>
      <c r="N367" t="str">
        <f t="shared" si="72"/>
        <v/>
      </c>
      <c r="O367" s="10" t="str">
        <f t="shared" si="73"/>
        <v/>
      </c>
      <c r="Q367" t="s">
        <v>48</v>
      </c>
      <c r="R367">
        <f t="shared" si="65"/>
        <v>90</v>
      </c>
      <c r="S367">
        <f t="shared" si="66"/>
        <v>38</v>
      </c>
      <c r="T367">
        <f t="shared" si="67"/>
        <v>-15</v>
      </c>
      <c r="U367">
        <f t="shared" si="68"/>
        <v>21</v>
      </c>
      <c r="V367">
        <f t="shared" si="69"/>
        <v>-22</v>
      </c>
      <c r="W367">
        <f t="shared" si="74"/>
        <v>-15</v>
      </c>
      <c r="X367">
        <f t="shared" si="75"/>
        <v>-9</v>
      </c>
      <c r="Y367">
        <f t="shared" si="76"/>
        <v>-17</v>
      </c>
      <c r="Z367">
        <f t="shared" si="77"/>
        <v>427</v>
      </c>
      <c r="AA367">
        <f t="shared" si="70"/>
        <v>0.60976684853182672</v>
      </c>
      <c r="AB367">
        <f t="shared" si="71"/>
        <v>0</v>
      </c>
    </row>
    <row r="368" spans="1:28" x14ac:dyDescent="0.25">
      <c r="A368">
        <v>1258</v>
      </c>
      <c r="B368">
        <v>3</v>
      </c>
      <c r="C368" t="s">
        <v>558</v>
      </c>
      <c r="D368" t="s">
        <v>13</v>
      </c>
      <c r="F368">
        <v>1</v>
      </c>
      <c r="G368">
        <v>0</v>
      </c>
      <c r="H368">
        <v>2689</v>
      </c>
      <c r="J368" t="str">
        <f>RIGHT(H368,SUM(LEN(H368) - LEN(SUBSTITUTE(H368, {"0","1","2","3","4","5","6","7","8","9"},""))))</f>
        <v>2689</v>
      </c>
      <c r="K368">
        <v>2689</v>
      </c>
      <c r="L368">
        <v>14.458299999999999</v>
      </c>
      <c r="N368" t="str">
        <f t="shared" si="72"/>
        <v/>
      </c>
      <c r="O368" s="10" t="str">
        <f t="shared" si="73"/>
        <v/>
      </c>
      <c r="Q368" t="s">
        <v>56</v>
      </c>
      <c r="R368">
        <f t="shared" si="65"/>
        <v>-56</v>
      </c>
      <c r="S368">
        <f t="shared" si="66"/>
        <v>-24</v>
      </c>
      <c r="T368">
        <f t="shared" si="67"/>
        <v>-15</v>
      </c>
      <c r="U368">
        <f t="shared" si="68"/>
        <v>21</v>
      </c>
      <c r="V368">
        <f t="shared" si="69"/>
        <v>-22</v>
      </c>
      <c r="W368">
        <f t="shared" si="74"/>
        <v>-15</v>
      </c>
      <c r="X368">
        <f t="shared" si="75"/>
        <v>1</v>
      </c>
      <c r="Y368">
        <f t="shared" si="76"/>
        <v>-17</v>
      </c>
      <c r="Z368">
        <f t="shared" si="77"/>
        <v>229</v>
      </c>
      <c r="AA368">
        <f t="shared" si="70"/>
        <v>0.72255352178646437</v>
      </c>
      <c r="AB368">
        <f t="shared" si="71"/>
        <v>0</v>
      </c>
    </row>
    <row r="369" spans="1:28" x14ac:dyDescent="0.25">
      <c r="A369">
        <v>1259</v>
      </c>
      <c r="B369">
        <v>3</v>
      </c>
      <c r="C369" t="s">
        <v>559</v>
      </c>
      <c r="D369" t="s">
        <v>12</v>
      </c>
      <c r="E369">
        <v>22</v>
      </c>
      <c r="F369">
        <v>0</v>
      </c>
      <c r="G369">
        <v>0</v>
      </c>
      <c r="H369">
        <v>3101295</v>
      </c>
      <c r="J369" t="str">
        <f>RIGHT(H369,SUM(LEN(H369) - LEN(SUBSTITUTE(H369, {"0","1","2","3","4","5","6","7","8","9"},""))))</f>
        <v>3101295</v>
      </c>
      <c r="K369">
        <v>3101295</v>
      </c>
      <c r="L369">
        <v>39.6875</v>
      </c>
      <c r="N369" t="str">
        <f t="shared" si="72"/>
        <v/>
      </c>
      <c r="O369" s="10" t="str">
        <f t="shared" si="73"/>
        <v/>
      </c>
      <c r="Q369" t="s">
        <v>48</v>
      </c>
      <c r="R369">
        <f t="shared" si="65"/>
        <v>60</v>
      </c>
      <c r="S369">
        <f t="shared" si="66"/>
        <v>38</v>
      </c>
      <c r="T369">
        <f t="shared" si="67"/>
        <v>-5</v>
      </c>
      <c r="U369">
        <f t="shared" si="68"/>
        <v>6</v>
      </c>
      <c r="V369">
        <f t="shared" si="69"/>
        <v>6</v>
      </c>
      <c r="W369">
        <f t="shared" si="74"/>
        <v>-15</v>
      </c>
      <c r="X369">
        <f t="shared" si="75"/>
        <v>1</v>
      </c>
      <c r="Y369">
        <f t="shared" si="76"/>
        <v>-26</v>
      </c>
      <c r="Z369">
        <f t="shared" si="77"/>
        <v>421</v>
      </c>
      <c r="AA369">
        <f t="shared" si="70"/>
        <v>0.61344394861939378</v>
      </c>
      <c r="AB369">
        <f t="shared" si="71"/>
        <v>0</v>
      </c>
    </row>
    <row r="370" spans="1:28" x14ac:dyDescent="0.25">
      <c r="A370">
        <v>1260</v>
      </c>
      <c r="B370">
        <v>1</v>
      </c>
      <c r="C370" t="s">
        <v>560</v>
      </c>
      <c r="D370" t="s">
        <v>12</v>
      </c>
      <c r="E370">
        <v>45</v>
      </c>
      <c r="F370">
        <v>0</v>
      </c>
      <c r="G370">
        <v>1</v>
      </c>
      <c r="H370">
        <v>112378</v>
      </c>
      <c r="J370" t="str">
        <f>RIGHT(H370,SUM(LEN(H370) - LEN(SUBSTITUTE(H370, {"0","1","2","3","4","5","6","7","8","9"},""))))</f>
        <v>112378</v>
      </c>
      <c r="K370">
        <v>112378</v>
      </c>
      <c r="L370">
        <v>59.4</v>
      </c>
      <c r="N370" t="str">
        <f t="shared" si="72"/>
        <v/>
      </c>
      <c r="O370" s="10" t="str">
        <f t="shared" si="73"/>
        <v/>
      </c>
      <c r="Q370" t="s">
        <v>56</v>
      </c>
      <c r="R370">
        <f t="shared" si="65"/>
        <v>90</v>
      </c>
      <c r="S370">
        <f t="shared" si="66"/>
        <v>38</v>
      </c>
      <c r="T370">
        <f t="shared" si="67"/>
        <v>3</v>
      </c>
      <c r="U370">
        <f t="shared" si="68"/>
        <v>6</v>
      </c>
      <c r="V370">
        <f t="shared" si="69"/>
        <v>6</v>
      </c>
      <c r="W370">
        <f t="shared" si="74"/>
        <v>-15</v>
      </c>
      <c r="X370">
        <f t="shared" si="75"/>
        <v>1</v>
      </c>
      <c r="Y370">
        <f t="shared" si="76"/>
        <v>20</v>
      </c>
      <c r="Z370">
        <f t="shared" si="77"/>
        <v>505</v>
      </c>
      <c r="AA370">
        <f t="shared" si="70"/>
        <v>0.56096903518686414</v>
      </c>
      <c r="AB370">
        <f t="shared" si="71"/>
        <v>1</v>
      </c>
    </row>
    <row r="371" spans="1:28" x14ac:dyDescent="0.25">
      <c r="A371">
        <v>1261</v>
      </c>
      <c r="B371">
        <v>2</v>
      </c>
      <c r="C371" t="s">
        <v>561</v>
      </c>
      <c r="D371" t="s">
        <v>13</v>
      </c>
      <c r="E371">
        <v>29</v>
      </c>
      <c r="F371">
        <v>0</v>
      </c>
      <c r="G371">
        <v>0</v>
      </c>
      <c r="H371" t="s">
        <v>562</v>
      </c>
      <c r="I371" t="s">
        <v>649</v>
      </c>
      <c r="J371" t="str">
        <f>RIGHT(H371,SUM(LEN(H371) - LEN(SUBSTITUTE(H371, {"0","1","2","3","4","5","6","7","8","9"},""))))</f>
        <v>2147</v>
      </c>
      <c r="K371">
        <v>2147</v>
      </c>
      <c r="L371">
        <v>13.8583</v>
      </c>
      <c r="N371" t="str">
        <f t="shared" si="72"/>
        <v/>
      </c>
      <c r="O371" s="10" t="str">
        <f t="shared" si="73"/>
        <v/>
      </c>
      <c r="Q371" t="s">
        <v>56</v>
      </c>
      <c r="R371">
        <f t="shared" si="65"/>
        <v>-56</v>
      </c>
      <c r="S371">
        <f t="shared" si="66"/>
        <v>-24</v>
      </c>
      <c r="T371">
        <f t="shared" si="67"/>
        <v>3</v>
      </c>
      <c r="U371">
        <f t="shared" si="68"/>
        <v>6</v>
      </c>
      <c r="V371">
        <f t="shared" si="69"/>
        <v>6</v>
      </c>
      <c r="W371">
        <f t="shared" si="74"/>
        <v>-15</v>
      </c>
      <c r="X371">
        <f t="shared" si="75"/>
        <v>1</v>
      </c>
      <c r="Y371">
        <f t="shared" si="76"/>
        <v>-17</v>
      </c>
      <c r="Z371">
        <f t="shared" si="77"/>
        <v>260</v>
      </c>
      <c r="AA371">
        <f t="shared" si="70"/>
        <v>0.70623851031406715</v>
      </c>
      <c r="AB371">
        <f t="shared" si="71"/>
        <v>0</v>
      </c>
    </row>
    <row r="372" spans="1:28" x14ac:dyDescent="0.25">
      <c r="A372">
        <v>1262</v>
      </c>
      <c r="B372">
        <v>2</v>
      </c>
      <c r="C372" t="s">
        <v>563</v>
      </c>
      <c r="D372" t="s">
        <v>13</v>
      </c>
      <c r="E372">
        <v>21</v>
      </c>
      <c r="F372">
        <v>1</v>
      </c>
      <c r="G372">
        <v>0</v>
      </c>
      <c r="H372">
        <v>28133</v>
      </c>
      <c r="J372" t="str">
        <f>RIGHT(H372,SUM(LEN(H372) - LEN(SUBSTITUTE(H372, {"0","1","2","3","4","5","6","7","8","9"},""))))</f>
        <v>28133</v>
      </c>
      <c r="K372">
        <v>28133</v>
      </c>
      <c r="L372">
        <v>11.5</v>
      </c>
      <c r="N372" t="str">
        <f t="shared" si="72"/>
        <v/>
      </c>
      <c r="O372" s="10" t="str">
        <f t="shared" si="73"/>
        <v/>
      </c>
      <c r="Q372" t="s">
        <v>48</v>
      </c>
      <c r="R372">
        <f t="shared" si="65"/>
        <v>-56</v>
      </c>
      <c r="S372">
        <f t="shared" si="66"/>
        <v>-24</v>
      </c>
      <c r="T372">
        <f t="shared" si="67"/>
        <v>-5</v>
      </c>
      <c r="U372">
        <f t="shared" si="68"/>
        <v>21</v>
      </c>
      <c r="V372">
        <f t="shared" si="69"/>
        <v>-22</v>
      </c>
      <c r="W372">
        <f t="shared" si="74"/>
        <v>-15</v>
      </c>
      <c r="X372">
        <f t="shared" si="75"/>
        <v>1</v>
      </c>
      <c r="Y372">
        <f t="shared" si="76"/>
        <v>20</v>
      </c>
      <c r="Z372">
        <f t="shared" si="77"/>
        <v>276</v>
      </c>
      <c r="AA372">
        <f t="shared" si="70"/>
        <v>0.69760217716471662</v>
      </c>
      <c r="AB372">
        <f t="shared" si="71"/>
        <v>0</v>
      </c>
    </row>
    <row r="373" spans="1:28" x14ac:dyDescent="0.25">
      <c r="A373">
        <v>1263</v>
      </c>
      <c r="B373">
        <v>1</v>
      </c>
      <c r="C373" t="s">
        <v>564</v>
      </c>
      <c r="D373" t="s">
        <v>12</v>
      </c>
      <c r="E373">
        <v>31</v>
      </c>
      <c r="F373">
        <v>0</v>
      </c>
      <c r="G373">
        <v>0</v>
      </c>
      <c r="H373">
        <v>16966</v>
      </c>
      <c r="J373" t="str">
        <f>RIGHT(H373,SUM(LEN(H373) - LEN(SUBSTITUTE(H373, {"0","1","2","3","4","5","6","7","8","9"},""))))</f>
        <v>16966</v>
      </c>
      <c r="K373">
        <v>16966</v>
      </c>
      <c r="L373">
        <v>134.5</v>
      </c>
      <c r="M373" t="s">
        <v>645</v>
      </c>
      <c r="N373" t="str">
        <f t="shared" si="72"/>
        <v>E</v>
      </c>
      <c r="O373" s="10" t="str">
        <f t="shared" si="73"/>
        <v>39</v>
      </c>
      <c r="P373" s="10">
        <v>39</v>
      </c>
      <c r="Q373" t="s">
        <v>56</v>
      </c>
      <c r="R373">
        <f t="shared" si="65"/>
        <v>60</v>
      </c>
      <c r="S373">
        <f t="shared" si="66"/>
        <v>38</v>
      </c>
      <c r="T373">
        <f t="shared" si="67"/>
        <v>3</v>
      </c>
      <c r="U373">
        <f t="shared" si="68"/>
        <v>6</v>
      </c>
      <c r="V373">
        <f t="shared" si="69"/>
        <v>6</v>
      </c>
      <c r="W373">
        <f t="shared" si="74"/>
        <v>53</v>
      </c>
      <c r="X373">
        <f t="shared" si="75"/>
        <v>1</v>
      </c>
      <c r="Y373">
        <f t="shared" si="76"/>
        <v>62</v>
      </c>
      <c r="Z373">
        <f t="shared" si="77"/>
        <v>585</v>
      </c>
      <c r="AA373">
        <f t="shared" si="70"/>
        <v>0.50967362547235828</v>
      </c>
      <c r="AB373">
        <f t="shared" si="71"/>
        <v>1</v>
      </c>
    </row>
    <row r="374" spans="1:28" x14ac:dyDescent="0.25">
      <c r="A374">
        <v>1264</v>
      </c>
      <c r="B374">
        <v>1</v>
      </c>
      <c r="C374" t="s">
        <v>565</v>
      </c>
      <c r="D374" t="s">
        <v>13</v>
      </c>
      <c r="E374">
        <v>49</v>
      </c>
      <c r="F374">
        <v>0</v>
      </c>
      <c r="G374">
        <v>0</v>
      </c>
      <c r="H374">
        <v>112058</v>
      </c>
      <c r="J374" t="str">
        <f>RIGHT(H374,SUM(LEN(H374) - LEN(SUBSTITUTE(H374, {"0","1","2","3","4","5","6","7","8","9"},""))))</f>
        <v>112058</v>
      </c>
      <c r="K374">
        <v>112058</v>
      </c>
      <c r="L374">
        <v>0</v>
      </c>
      <c r="M374" t="s">
        <v>646</v>
      </c>
      <c r="N374" t="str">
        <f t="shared" si="72"/>
        <v>B</v>
      </c>
      <c r="O374" s="10" t="str">
        <f t="shared" si="73"/>
        <v>52</v>
      </c>
      <c r="P374" s="10">
        <v>52</v>
      </c>
      <c r="Q374" t="s">
        <v>48</v>
      </c>
      <c r="R374">
        <f t="shared" si="65"/>
        <v>-56</v>
      </c>
      <c r="S374">
        <f t="shared" si="66"/>
        <v>-24</v>
      </c>
      <c r="T374">
        <f t="shared" si="67"/>
        <v>3</v>
      </c>
      <c r="U374">
        <f t="shared" si="68"/>
        <v>6</v>
      </c>
      <c r="V374">
        <f t="shared" si="69"/>
        <v>6</v>
      </c>
      <c r="W374">
        <f t="shared" si="74"/>
        <v>53</v>
      </c>
      <c r="X374">
        <f t="shared" si="75"/>
        <v>1</v>
      </c>
      <c r="Y374">
        <f t="shared" si="76"/>
        <v>20</v>
      </c>
      <c r="Z374">
        <f t="shared" si="77"/>
        <v>365</v>
      </c>
      <c r="AA374">
        <f t="shared" si="70"/>
        <v>0.64709392717584879</v>
      </c>
      <c r="AB374">
        <f t="shared" si="71"/>
        <v>0</v>
      </c>
    </row>
    <row r="375" spans="1:28" x14ac:dyDescent="0.25">
      <c r="A375">
        <v>1265</v>
      </c>
      <c r="B375">
        <v>2</v>
      </c>
      <c r="C375" t="s">
        <v>566</v>
      </c>
      <c r="D375" t="s">
        <v>13</v>
      </c>
      <c r="E375">
        <v>44</v>
      </c>
      <c r="F375">
        <v>0</v>
      </c>
      <c r="G375">
        <v>0</v>
      </c>
      <c r="H375">
        <v>248746</v>
      </c>
      <c r="J375" t="str">
        <f>RIGHT(H375,SUM(LEN(H375) - LEN(SUBSTITUTE(H375, {"0","1","2","3","4","5","6","7","8","9"},""))))</f>
        <v>248746</v>
      </c>
      <c r="K375">
        <v>248746</v>
      </c>
      <c r="L375">
        <v>13</v>
      </c>
      <c r="N375" t="str">
        <f t="shared" si="72"/>
        <v/>
      </c>
      <c r="O375" s="10" t="str">
        <f t="shared" si="73"/>
        <v/>
      </c>
      <c r="Q375" t="s">
        <v>48</v>
      </c>
      <c r="R375">
        <f t="shared" si="65"/>
        <v>-56</v>
      </c>
      <c r="S375">
        <f t="shared" si="66"/>
        <v>-24</v>
      </c>
      <c r="T375">
        <f t="shared" si="67"/>
        <v>3</v>
      </c>
      <c r="U375">
        <f t="shared" si="68"/>
        <v>6</v>
      </c>
      <c r="V375">
        <f t="shared" si="69"/>
        <v>6</v>
      </c>
      <c r="W375">
        <f t="shared" si="74"/>
        <v>-15</v>
      </c>
      <c r="X375">
        <f t="shared" si="75"/>
        <v>1</v>
      </c>
      <c r="Y375">
        <f t="shared" si="76"/>
        <v>20</v>
      </c>
      <c r="Z375">
        <f t="shared" si="77"/>
        <v>297</v>
      </c>
      <c r="AA375">
        <f t="shared" si="70"/>
        <v>0.68605209175575976</v>
      </c>
      <c r="AB375">
        <f t="shared" si="71"/>
        <v>0</v>
      </c>
    </row>
    <row r="376" spans="1:28" x14ac:dyDescent="0.25">
      <c r="A376">
        <v>1266</v>
      </c>
      <c r="B376">
        <v>1</v>
      </c>
      <c r="C376" t="s">
        <v>567</v>
      </c>
      <c r="D376" t="s">
        <v>12</v>
      </c>
      <c r="E376">
        <v>54</v>
      </c>
      <c r="F376">
        <v>1</v>
      </c>
      <c r="G376">
        <v>1</v>
      </c>
      <c r="H376">
        <v>33638</v>
      </c>
      <c r="J376" t="str">
        <f>RIGHT(H376,SUM(LEN(H376) - LEN(SUBSTITUTE(H376, {"0","1","2","3","4","5","6","7","8","9"},""))))</f>
        <v>33638</v>
      </c>
      <c r="K376">
        <v>33638</v>
      </c>
      <c r="L376">
        <v>81.8583</v>
      </c>
      <c r="M376" t="s">
        <v>461</v>
      </c>
      <c r="N376" t="str">
        <f t="shared" si="72"/>
        <v>A</v>
      </c>
      <c r="O376" s="10" t="str">
        <f t="shared" si="73"/>
        <v>34</v>
      </c>
      <c r="P376" s="10">
        <v>34</v>
      </c>
      <c r="Q376" t="s">
        <v>48</v>
      </c>
      <c r="R376">
        <f t="shared" si="65"/>
        <v>90</v>
      </c>
      <c r="S376">
        <f t="shared" si="66"/>
        <v>38</v>
      </c>
      <c r="T376">
        <f t="shared" si="67"/>
        <v>3</v>
      </c>
      <c r="U376">
        <f t="shared" si="68"/>
        <v>21</v>
      </c>
      <c r="V376">
        <f t="shared" si="69"/>
        <v>-22</v>
      </c>
      <c r="W376">
        <f t="shared" si="74"/>
        <v>53</v>
      </c>
      <c r="X376">
        <f t="shared" si="75"/>
        <v>1</v>
      </c>
      <c r="Y376">
        <f t="shared" si="76"/>
        <v>20</v>
      </c>
      <c r="Z376">
        <f t="shared" si="77"/>
        <v>560</v>
      </c>
      <c r="AA376">
        <f t="shared" si="70"/>
        <v>0.52577668150743084</v>
      </c>
      <c r="AB376">
        <f t="shared" si="71"/>
        <v>1</v>
      </c>
    </row>
    <row r="377" spans="1:28" x14ac:dyDescent="0.25">
      <c r="A377">
        <v>1267</v>
      </c>
      <c r="B377">
        <v>1</v>
      </c>
      <c r="C377" t="s">
        <v>568</v>
      </c>
      <c r="D377" t="s">
        <v>12</v>
      </c>
      <c r="E377">
        <v>45</v>
      </c>
      <c r="F377">
        <v>0</v>
      </c>
      <c r="G377">
        <v>0</v>
      </c>
      <c r="H377" t="s">
        <v>83</v>
      </c>
      <c r="I377" t="s">
        <v>632</v>
      </c>
      <c r="J377" t="str">
        <f>RIGHT(H377,SUM(LEN(H377) - LEN(SUBSTITUTE(H377, {"0","1","2","3","4","5","6","7","8","9"},""))))</f>
        <v>17608</v>
      </c>
      <c r="K377">
        <v>17608</v>
      </c>
      <c r="L377">
        <v>262.375</v>
      </c>
      <c r="N377" t="str">
        <f t="shared" si="72"/>
        <v/>
      </c>
      <c r="O377" s="10" t="str">
        <f t="shared" si="73"/>
        <v/>
      </c>
      <c r="Q377" t="s">
        <v>56</v>
      </c>
      <c r="R377">
        <f t="shared" si="65"/>
        <v>60</v>
      </c>
      <c r="S377">
        <f t="shared" si="66"/>
        <v>38</v>
      </c>
      <c r="T377">
        <f t="shared" si="67"/>
        <v>3</v>
      </c>
      <c r="U377">
        <f t="shared" si="68"/>
        <v>6</v>
      </c>
      <c r="V377">
        <f t="shared" si="69"/>
        <v>6</v>
      </c>
      <c r="W377">
        <f t="shared" si="74"/>
        <v>-15</v>
      </c>
      <c r="X377">
        <f t="shared" si="75"/>
        <v>51</v>
      </c>
      <c r="Y377">
        <f t="shared" si="76"/>
        <v>62</v>
      </c>
      <c r="Z377">
        <f t="shared" si="77"/>
        <v>567</v>
      </c>
      <c r="AA377">
        <f t="shared" si="70"/>
        <v>0.52127178441694066</v>
      </c>
      <c r="AB377">
        <f t="shared" si="71"/>
        <v>1</v>
      </c>
    </row>
    <row r="378" spans="1:28" x14ac:dyDescent="0.25">
      <c r="A378">
        <v>1268</v>
      </c>
      <c r="B378">
        <v>3</v>
      </c>
      <c r="C378" t="s">
        <v>569</v>
      </c>
      <c r="D378" t="s">
        <v>12</v>
      </c>
      <c r="E378">
        <v>22</v>
      </c>
      <c r="F378">
        <v>2</v>
      </c>
      <c r="G378">
        <v>0</v>
      </c>
      <c r="H378">
        <v>315152</v>
      </c>
      <c r="J378" t="str">
        <f>RIGHT(H378,SUM(LEN(H378) - LEN(SUBSTITUTE(H378, {"0","1","2","3","4","5","6","7","8","9"},""))))</f>
        <v>315152</v>
      </c>
      <c r="K378">
        <v>315152</v>
      </c>
      <c r="L378">
        <v>8.6624999999999996</v>
      </c>
      <c r="N378" t="str">
        <f t="shared" si="72"/>
        <v/>
      </c>
      <c r="O378" s="10" t="str">
        <f t="shared" si="73"/>
        <v/>
      </c>
      <c r="Q378" t="s">
        <v>48</v>
      </c>
      <c r="R378">
        <f t="shared" si="65"/>
        <v>60</v>
      </c>
      <c r="S378">
        <f t="shared" si="66"/>
        <v>38</v>
      </c>
      <c r="T378">
        <f t="shared" si="67"/>
        <v>-5</v>
      </c>
      <c r="U378">
        <f t="shared" si="68"/>
        <v>21</v>
      </c>
      <c r="V378">
        <f t="shared" si="69"/>
        <v>-10</v>
      </c>
      <c r="W378">
        <f t="shared" si="74"/>
        <v>-15</v>
      </c>
      <c r="X378">
        <f t="shared" si="75"/>
        <v>1</v>
      </c>
      <c r="Y378">
        <f t="shared" si="76"/>
        <v>-59</v>
      </c>
      <c r="Z378">
        <f t="shared" si="77"/>
        <v>387</v>
      </c>
      <c r="AA378">
        <f t="shared" si="70"/>
        <v>0.63402665649824919</v>
      </c>
      <c r="AB378">
        <f t="shared" si="71"/>
        <v>0</v>
      </c>
    </row>
    <row r="379" spans="1:28" x14ac:dyDescent="0.25">
      <c r="A379">
        <v>1269</v>
      </c>
      <c r="B379">
        <v>2</v>
      </c>
      <c r="C379" t="s">
        <v>570</v>
      </c>
      <c r="D379" t="s">
        <v>13</v>
      </c>
      <c r="E379">
        <v>21</v>
      </c>
      <c r="F379">
        <v>0</v>
      </c>
      <c r="G379">
        <v>0</v>
      </c>
      <c r="H379">
        <v>29107</v>
      </c>
      <c r="J379" t="str">
        <f>RIGHT(H379,SUM(LEN(H379) - LEN(SUBSTITUTE(H379, {"0","1","2","3","4","5","6","7","8","9"},""))))</f>
        <v>29107</v>
      </c>
      <c r="K379">
        <v>29107</v>
      </c>
      <c r="L379">
        <v>11.5</v>
      </c>
      <c r="N379" t="str">
        <f t="shared" si="72"/>
        <v/>
      </c>
      <c r="O379" s="10" t="str">
        <f t="shared" si="73"/>
        <v/>
      </c>
      <c r="Q379" t="s">
        <v>48</v>
      </c>
      <c r="R379">
        <f t="shared" si="65"/>
        <v>-56</v>
      </c>
      <c r="S379">
        <f t="shared" si="66"/>
        <v>-24</v>
      </c>
      <c r="T379">
        <f t="shared" si="67"/>
        <v>-5</v>
      </c>
      <c r="U379">
        <f t="shared" si="68"/>
        <v>6</v>
      </c>
      <c r="V379">
        <f t="shared" si="69"/>
        <v>6</v>
      </c>
      <c r="W379">
        <f t="shared" si="74"/>
        <v>-15</v>
      </c>
      <c r="X379">
        <f t="shared" si="75"/>
        <v>1</v>
      </c>
      <c r="Y379">
        <f t="shared" si="76"/>
        <v>20</v>
      </c>
      <c r="Z379">
        <f t="shared" si="77"/>
        <v>289</v>
      </c>
      <c r="AA379">
        <f t="shared" si="70"/>
        <v>0.69048039135381534</v>
      </c>
      <c r="AB379">
        <f t="shared" si="71"/>
        <v>0</v>
      </c>
    </row>
    <row r="380" spans="1:28" x14ac:dyDescent="0.25">
      <c r="A380">
        <v>1270</v>
      </c>
      <c r="B380">
        <v>1</v>
      </c>
      <c r="C380" t="s">
        <v>571</v>
      </c>
      <c r="D380" t="s">
        <v>13</v>
      </c>
      <c r="E380">
        <v>55</v>
      </c>
      <c r="F380">
        <v>0</v>
      </c>
      <c r="G380">
        <v>0</v>
      </c>
      <c r="H380">
        <v>680</v>
      </c>
      <c r="J380" t="str">
        <f>RIGHT(H380,SUM(LEN(H380) - LEN(SUBSTITUTE(H380, {"0","1","2","3","4","5","6","7","8","9"},""))))</f>
        <v>680</v>
      </c>
      <c r="K380">
        <v>680</v>
      </c>
      <c r="L380">
        <v>50</v>
      </c>
      <c r="M380" t="s">
        <v>572</v>
      </c>
      <c r="N380" t="str">
        <f t="shared" si="72"/>
        <v>C</v>
      </c>
      <c r="O380" s="10" t="str">
        <f t="shared" si="73"/>
        <v>39</v>
      </c>
      <c r="P380" s="10">
        <v>39</v>
      </c>
      <c r="Q380" t="s">
        <v>48</v>
      </c>
      <c r="R380">
        <f t="shared" si="65"/>
        <v>-56</v>
      </c>
      <c r="S380">
        <f t="shared" si="66"/>
        <v>-24</v>
      </c>
      <c r="T380">
        <f t="shared" si="67"/>
        <v>3</v>
      </c>
      <c r="U380">
        <f t="shared" si="68"/>
        <v>6</v>
      </c>
      <c r="V380">
        <f t="shared" si="69"/>
        <v>6</v>
      </c>
      <c r="W380">
        <f t="shared" si="74"/>
        <v>53</v>
      </c>
      <c r="X380">
        <f t="shared" si="75"/>
        <v>1</v>
      </c>
      <c r="Y380">
        <f t="shared" si="76"/>
        <v>-17</v>
      </c>
      <c r="Z380">
        <f t="shared" si="77"/>
        <v>328</v>
      </c>
      <c r="AA380">
        <f t="shared" si="70"/>
        <v>0.66857518305929342</v>
      </c>
      <c r="AB380">
        <f t="shared" si="71"/>
        <v>0</v>
      </c>
    </row>
    <row r="381" spans="1:28" x14ac:dyDescent="0.25">
      <c r="A381">
        <v>1271</v>
      </c>
      <c r="B381">
        <v>3</v>
      </c>
      <c r="C381" t="s">
        <v>573</v>
      </c>
      <c r="D381" t="s">
        <v>13</v>
      </c>
      <c r="E381">
        <v>5</v>
      </c>
      <c r="F381">
        <v>4</v>
      </c>
      <c r="G381">
        <v>2</v>
      </c>
      <c r="H381">
        <v>347077</v>
      </c>
      <c r="J381" t="str">
        <f>RIGHT(H381,SUM(LEN(H381) - LEN(SUBSTITUTE(H381, {"0","1","2","3","4","5","6","7","8","9"},""))))</f>
        <v>347077</v>
      </c>
      <c r="K381">
        <v>347077</v>
      </c>
      <c r="L381">
        <v>31.387499999999999</v>
      </c>
      <c r="N381" t="str">
        <f t="shared" si="72"/>
        <v/>
      </c>
      <c r="O381" s="10" t="str">
        <f t="shared" si="73"/>
        <v/>
      </c>
      <c r="Q381" t="s">
        <v>48</v>
      </c>
      <c r="R381">
        <f t="shared" si="65"/>
        <v>60</v>
      </c>
      <c r="S381">
        <f t="shared" si="66"/>
        <v>-24</v>
      </c>
      <c r="T381">
        <f t="shared" si="67"/>
        <v>46</v>
      </c>
      <c r="U381">
        <f t="shared" si="68"/>
        <v>-45</v>
      </c>
      <c r="V381">
        <f t="shared" si="69"/>
        <v>-10</v>
      </c>
      <c r="W381">
        <f t="shared" si="74"/>
        <v>-15</v>
      </c>
      <c r="X381">
        <f t="shared" si="75"/>
        <v>1</v>
      </c>
      <c r="Y381">
        <f t="shared" si="76"/>
        <v>-59</v>
      </c>
      <c r="Z381">
        <f t="shared" si="77"/>
        <v>310</v>
      </c>
      <c r="AA381">
        <f t="shared" si="70"/>
        <v>0.67878354153491116</v>
      </c>
      <c r="AB381">
        <f t="shared" si="71"/>
        <v>0</v>
      </c>
    </row>
    <row r="382" spans="1:28" x14ac:dyDescent="0.25">
      <c r="A382">
        <v>1272</v>
      </c>
      <c r="B382">
        <v>3</v>
      </c>
      <c r="C382" t="s">
        <v>574</v>
      </c>
      <c r="D382" t="s">
        <v>13</v>
      </c>
      <c r="F382">
        <v>0</v>
      </c>
      <c r="G382">
        <v>0</v>
      </c>
      <c r="H382">
        <v>366713</v>
      </c>
      <c r="J382" t="str">
        <f>RIGHT(H382,SUM(LEN(H382) - LEN(SUBSTITUTE(H382, {"0","1","2","3","4","5","6","7","8","9"},""))))</f>
        <v>366713</v>
      </c>
      <c r="K382">
        <v>366713</v>
      </c>
      <c r="L382">
        <v>7.75</v>
      </c>
      <c r="N382" t="str">
        <f t="shared" si="72"/>
        <v/>
      </c>
      <c r="O382" s="10" t="str">
        <f t="shared" si="73"/>
        <v/>
      </c>
      <c r="Q382" t="s">
        <v>46</v>
      </c>
      <c r="R382">
        <f t="shared" si="65"/>
        <v>-56</v>
      </c>
      <c r="S382">
        <f t="shared" si="66"/>
        <v>-24</v>
      </c>
      <c r="T382">
        <f t="shared" si="67"/>
        <v>-15</v>
      </c>
      <c r="U382">
        <f t="shared" si="68"/>
        <v>6</v>
      </c>
      <c r="V382">
        <f t="shared" si="69"/>
        <v>6</v>
      </c>
      <c r="W382">
        <f t="shared" si="74"/>
        <v>-15</v>
      </c>
      <c r="X382">
        <f t="shared" si="75"/>
        <v>1</v>
      </c>
      <c r="Y382">
        <f t="shared" si="76"/>
        <v>-26</v>
      </c>
      <c r="Z382">
        <f t="shared" si="77"/>
        <v>233</v>
      </c>
      <c r="AA382">
        <f t="shared" si="70"/>
        <v>0.72047996391112523</v>
      </c>
      <c r="AB382">
        <f t="shared" si="71"/>
        <v>0</v>
      </c>
    </row>
    <row r="383" spans="1:28" x14ac:dyDescent="0.25">
      <c r="A383">
        <v>1273</v>
      </c>
      <c r="B383">
        <v>3</v>
      </c>
      <c r="C383" t="s">
        <v>575</v>
      </c>
      <c r="D383" t="s">
        <v>13</v>
      </c>
      <c r="E383">
        <v>26</v>
      </c>
      <c r="F383">
        <v>0</v>
      </c>
      <c r="G383">
        <v>0</v>
      </c>
      <c r="H383">
        <v>330910</v>
      </c>
      <c r="J383" t="str">
        <f>RIGHT(H383,SUM(LEN(H383) - LEN(SUBSTITUTE(H383, {"0","1","2","3","4","5","6","7","8","9"},""))))</f>
        <v>330910</v>
      </c>
      <c r="K383">
        <v>330910</v>
      </c>
      <c r="L383">
        <v>7.8792</v>
      </c>
      <c r="N383" t="str">
        <f t="shared" si="72"/>
        <v/>
      </c>
      <c r="O383" s="10" t="str">
        <f t="shared" si="73"/>
        <v/>
      </c>
      <c r="Q383" t="s">
        <v>46</v>
      </c>
      <c r="R383">
        <f t="shared" si="65"/>
        <v>-56</v>
      </c>
      <c r="S383">
        <f t="shared" si="66"/>
        <v>-24</v>
      </c>
      <c r="T383">
        <f t="shared" si="67"/>
        <v>3</v>
      </c>
      <c r="U383">
        <f t="shared" si="68"/>
        <v>6</v>
      </c>
      <c r="V383">
        <f t="shared" si="69"/>
        <v>6</v>
      </c>
      <c r="W383">
        <f t="shared" si="74"/>
        <v>-15</v>
      </c>
      <c r="X383">
        <f t="shared" si="75"/>
        <v>1</v>
      </c>
      <c r="Y383">
        <f t="shared" si="76"/>
        <v>-59</v>
      </c>
      <c r="Z383">
        <f t="shared" si="77"/>
        <v>218</v>
      </c>
      <c r="AA383">
        <f t="shared" si="70"/>
        <v>0.72820667553691076</v>
      </c>
      <c r="AB383">
        <f t="shared" si="71"/>
        <v>0</v>
      </c>
    </row>
    <row r="384" spans="1:28" x14ac:dyDescent="0.25">
      <c r="A384">
        <v>1274</v>
      </c>
      <c r="B384">
        <v>3</v>
      </c>
      <c r="C384" t="s">
        <v>576</v>
      </c>
      <c r="D384" t="s">
        <v>12</v>
      </c>
      <c r="F384">
        <v>0</v>
      </c>
      <c r="G384">
        <v>0</v>
      </c>
      <c r="H384">
        <v>364498</v>
      </c>
      <c r="J384" t="str">
        <f>RIGHT(H384,SUM(LEN(H384) - LEN(SUBSTITUTE(H384, {"0","1","2","3","4","5","6","7","8","9"},""))))</f>
        <v>364498</v>
      </c>
      <c r="K384">
        <v>364498</v>
      </c>
      <c r="L384">
        <v>14.5</v>
      </c>
      <c r="N384" t="str">
        <f t="shared" si="72"/>
        <v/>
      </c>
      <c r="O384" s="10" t="str">
        <f t="shared" si="73"/>
        <v/>
      </c>
      <c r="Q384" t="s">
        <v>48</v>
      </c>
      <c r="R384">
        <f t="shared" si="65"/>
        <v>90</v>
      </c>
      <c r="S384">
        <f t="shared" si="66"/>
        <v>38</v>
      </c>
      <c r="T384">
        <f t="shared" si="67"/>
        <v>-15</v>
      </c>
      <c r="U384">
        <f t="shared" si="68"/>
        <v>6</v>
      </c>
      <c r="V384">
        <f t="shared" si="69"/>
        <v>6</v>
      </c>
      <c r="W384">
        <f t="shared" si="74"/>
        <v>-15</v>
      </c>
      <c r="X384">
        <f t="shared" si="75"/>
        <v>1</v>
      </c>
      <c r="Y384">
        <f t="shared" si="76"/>
        <v>-26</v>
      </c>
      <c r="Z384">
        <f t="shared" si="77"/>
        <v>441</v>
      </c>
      <c r="AA384">
        <f t="shared" si="70"/>
        <v>0.60113892915122125</v>
      </c>
      <c r="AB384">
        <f t="shared" si="71"/>
        <v>0</v>
      </c>
    </row>
    <row r="385" spans="1:28" x14ac:dyDescent="0.25">
      <c r="A385">
        <v>1275</v>
      </c>
      <c r="B385">
        <v>3</v>
      </c>
      <c r="C385" t="s">
        <v>577</v>
      </c>
      <c r="D385" t="s">
        <v>12</v>
      </c>
      <c r="E385">
        <v>19</v>
      </c>
      <c r="F385">
        <v>1</v>
      </c>
      <c r="G385">
        <v>0</v>
      </c>
      <c r="H385">
        <v>376566</v>
      </c>
      <c r="J385" t="str">
        <f>RIGHT(H385,SUM(LEN(H385) - LEN(SUBSTITUTE(H385, {"0","1","2","3","4","5","6","7","8","9"},""))))</f>
        <v>376566</v>
      </c>
      <c r="K385">
        <v>376566</v>
      </c>
      <c r="L385">
        <v>16.100000000000001</v>
      </c>
      <c r="N385" t="str">
        <f t="shared" si="72"/>
        <v/>
      </c>
      <c r="O385" s="10" t="str">
        <f t="shared" si="73"/>
        <v/>
      </c>
      <c r="Q385" t="s">
        <v>48</v>
      </c>
      <c r="R385">
        <f t="shared" si="65"/>
        <v>90</v>
      </c>
      <c r="S385">
        <f t="shared" si="66"/>
        <v>38</v>
      </c>
      <c r="T385">
        <f t="shared" si="67"/>
        <v>-5</v>
      </c>
      <c r="U385">
        <f t="shared" si="68"/>
        <v>21</v>
      </c>
      <c r="V385">
        <f t="shared" si="69"/>
        <v>-22</v>
      </c>
      <c r="W385">
        <f t="shared" si="74"/>
        <v>-15</v>
      </c>
      <c r="X385">
        <f t="shared" si="75"/>
        <v>1</v>
      </c>
      <c r="Y385">
        <f t="shared" si="76"/>
        <v>-26</v>
      </c>
      <c r="Z385">
        <f t="shared" si="77"/>
        <v>438</v>
      </c>
      <c r="AA385">
        <f t="shared" si="70"/>
        <v>0.60299326313289781</v>
      </c>
      <c r="AB385">
        <f t="shared" si="71"/>
        <v>0</v>
      </c>
    </row>
    <row r="386" spans="1:28" x14ac:dyDescent="0.25">
      <c r="A386">
        <v>1276</v>
      </c>
      <c r="B386">
        <v>2</v>
      </c>
      <c r="C386" t="s">
        <v>578</v>
      </c>
      <c r="D386" t="s">
        <v>13</v>
      </c>
      <c r="F386">
        <v>0</v>
      </c>
      <c r="G386">
        <v>0</v>
      </c>
      <c r="H386" t="s">
        <v>579</v>
      </c>
      <c r="I386" t="s">
        <v>649</v>
      </c>
      <c r="J386" t="str">
        <f>RIGHT(H386,SUM(LEN(H386) - LEN(SUBSTITUTE(H386, {"0","1","2","3","4","5","6","7","8","9"},""))))</f>
        <v>2159</v>
      </c>
      <c r="K386">
        <v>2159</v>
      </c>
      <c r="L386">
        <v>12.875</v>
      </c>
      <c r="N386" t="str">
        <f t="shared" si="72"/>
        <v/>
      </c>
      <c r="O386" s="10" t="str">
        <f t="shared" si="73"/>
        <v/>
      </c>
      <c r="Q386" t="s">
        <v>48</v>
      </c>
      <c r="R386">
        <f t="shared" ref="R386:R419" si="78">IF(ISNUMBER(SEARCH("Mrs", C386)),90,IF(ISNUMBER(SEARCH("Miss", C386)),60,IF(ISNUMBER(SEARCH("Master", C386)),60,IF(ISNUMBER(SEARCH("Mrs", C386)),-56,-56))))</f>
        <v>-56</v>
      </c>
      <c r="S386">
        <f t="shared" ref="S386:S419" si="79">IF(D386="male", -24, 38)</f>
        <v>-24</v>
      </c>
      <c r="T386">
        <f t="shared" ref="T386:T419" si="80">IF(E386="",-15,IF(E386&lt;8,46,IF(E386&lt;24,-5,3)))</f>
        <v>-15</v>
      </c>
      <c r="U386">
        <f t="shared" ref="U386:U419" si="81">IF(F386&lt;1, 6, IF(F386&lt;3,21,-45))</f>
        <v>6</v>
      </c>
      <c r="V386">
        <f t="shared" ref="V386:V419" si="82">IF(F386&lt;1, 6, IF(F386&lt;2,-22,-10))</f>
        <v>6</v>
      </c>
      <c r="W386">
        <f t="shared" si="74"/>
        <v>-15</v>
      </c>
      <c r="X386">
        <f t="shared" si="75"/>
        <v>1</v>
      </c>
      <c r="Y386">
        <f t="shared" si="76"/>
        <v>-17</v>
      </c>
      <c r="Z386">
        <f t="shared" si="77"/>
        <v>242</v>
      </c>
      <c r="AA386">
        <f t="shared" ref="AA386:AA449" si="83" xml:space="preserve"> 1/(1+EXP(-(600-Z386)/387.6036))</f>
        <v>0.71577995145445872</v>
      </c>
      <c r="AB386">
        <f t="shared" ref="AB386:AB449" si="84">IF(AA386&gt;0.58,0,1)</f>
        <v>0</v>
      </c>
    </row>
    <row r="387" spans="1:28" x14ac:dyDescent="0.25">
      <c r="A387">
        <v>1277</v>
      </c>
      <c r="B387">
        <v>2</v>
      </c>
      <c r="C387" t="s">
        <v>580</v>
      </c>
      <c r="D387" t="s">
        <v>12</v>
      </c>
      <c r="E387">
        <v>24</v>
      </c>
      <c r="F387">
        <v>1</v>
      </c>
      <c r="G387">
        <v>2</v>
      </c>
      <c r="H387">
        <v>220845</v>
      </c>
      <c r="J387" t="str">
        <f>RIGHT(H387,SUM(LEN(H387) - LEN(SUBSTITUTE(H387, {"0","1","2","3","4","5","6","7","8","9"},""))))</f>
        <v>220845</v>
      </c>
      <c r="K387">
        <v>220845</v>
      </c>
      <c r="L387">
        <v>65</v>
      </c>
      <c r="N387" t="str">
        <f t="shared" ref="N387:N419" si="85">LEFT(M387,1)</f>
        <v/>
      </c>
      <c r="O387" s="10" t="str">
        <f t="shared" ref="O387:O419" si="86">IF(LEFT(M387,4)="",MID(M387,2,3), MID(M387,2,4))</f>
        <v/>
      </c>
      <c r="Q387" t="s">
        <v>48</v>
      </c>
      <c r="R387">
        <f t="shared" si="78"/>
        <v>60</v>
      </c>
      <c r="S387">
        <f t="shared" si="79"/>
        <v>38</v>
      </c>
      <c r="T387">
        <f t="shared" si="80"/>
        <v>3</v>
      </c>
      <c r="U387">
        <f t="shared" si="81"/>
        <v>21</v>
      </c>
      <c r="V387">
        <f t="shared" si="82"/>
        <v>-22</v>
      </c>
      <c r="W387">
        <f t="shared" ref="W387:W419" si="87">IF(P387="",-15, IF(P387 &lt; 60, 53, 37))</f>
        <v>-15</v>
      </c>
      <c r="X387">
        <f t="shared" ref="X387:X419" si="88">IF(OR(I387="SC",I387="SWPP",I387="FCC",I387="SCAH",I387="PP",I387="PC"),51,IF(OR(I387="PPP",I387="SCPARIS",I387="STONO",I387="C",I387=""),1,IF(OR(I387="CA",I387="WEP",I387="LINE"),-9,-81)))</f>
        <v>1</v>
      </c>
      <c r="Y387">
        <f t="shared" ref="Y387:Y419" si="89">IF(K387="",-17, IF(K387&lt;10000,-17, IF(K387&lt;20000,62, IF(K387&lt;270000,20, IF(K387&lt;360000,-59, -26)))))</f>
        <v>20</v>
      </c>
      <c r="Z387">
        <f t="shared" ref="Z387:Z419" si="90">356+SUM(R387:Y387)</f>
        <v>462</v>
      </c>
      <c r="AA387">
        <f t="shared" si="83"/>
        <v>0.58808000183109288</v>
      </c>
      <c r="AB387">
        <f t="shared" si="84"/>
        <v>0</v>
      </c>
    </row>
    <row r="388" spans="1:28" x14ac:dyDescent="0.25">
      <c r="A388">
        <v>1278</v>
      </c>
      <c r="B388">
        <v>3</v>
      </c>
      <c r="C388" t="s">
        <v>581</v>
      </c>
      <c r="D388" t="s">
        <v>13</v>
      </c>
      <c r="E388">
        <v>24</v>
      </c>
      <c r="F388">
        <v>0</v>
      </c>
      <c r="G388">
        <v>0</v>
      </c>
      <c r="H388">
        <v>349911</v>
      </c>
      <c r="J388" t="str">
        <f>RIGHT(H388,SUM(LEN(H388) - LEN(SUBSTITUTE(H388, {"0","1","2","3","4","5","6","7","8","9"},""))))</f>
        <v>349911</v>
      </c>
      <c r="K388">
        <v>349911</v>
      </c>
      <c r="L388">
        <v>7.7750000000000004</v>
      </c>
      <c r="N388" t="str">
        <f t="shared" si="85"/>
        <v/>
      </c>
      <c r="O388" s="10" t="str">
        <f t="shared" si="86"/>
        <v/>
      </c>
      <c r="Q388" t="s">
        <v>48</v>
      </c>
      <c r="R388">
        <f t="shared" si="78"/>
        <v>-56</v>
      </c>
      <c r="S388">
        <f t="shared" si="79"/>
        <v>-24</v>
      </c>
      <c r="T388">
        <f t="shared" si="80"/>
        <v>3</v>
      </c>
      <c r="U388">
        <f t="shared" si="81"/>
        <v>6</v>
      </c>
      <c r="V388">
        <f t="shared" si="82"/>
        <v>6</v>
      </c>
      <c r="W388">
        <f t="shared" si="87"/>
        <v>-15</v>
      </c>
      <c r="X388">
        <f t="shared" si="88"/>
        <v>1</v>
      </c>
      <c r="Y388">
        <f t="shared" si="89"/>
        <v>-59</v>
      </c>
      <c r="Z388">
        <f t="shared" si="90"/>
        <v>218</v>
      </c>
      <c r="AA388">
        <f t="shared" si="83"/>
        <v>0.72820667553691076</v>
      </c>
      <c r="AB388">
        <f t="shared" si="84"/>
        <v>0</v>
      </c>
    </row>
    <row r="389" spans="1:28" x14ac:dyDescent="0.25">
      <c r="A389">
        <v>1279</v>
      </c>
      <c r="B389">
        <v>2</v>
      </c>
      <c r="C389" t="s">
        <v>582</v>
      </c>
      <c r="D389" t="s">
        <v>13</v>
      </c>
      <c r="E389">
        <v>57</v>
      </c>
      <c r="F389">
        <v>0</v>
      </c>
      <c r="G389">
        <v>0</v>
      </c>
      <c r="H389">
        <v>244346</v>
      </c>
      <c r="J389" t="str">
        <f>RIGHT(H389,SUM(LEN(H389) - LEN(SUBSTITUTE(H389, {"0","1","2","3","4","5","6","7","8","9"},""))))</f>
        <v>244346</v>
      </c>
      <c r="K389">
        <v>244346</v>
      </c>
      <c r="L389">
        <v>13</v>
      </c>
      <c r="N389" t="str">
        <f t="shared" si="85"/>
        <v/>
      </c>
      <c r="O389" s="10" t="str">
        <f t="shared" si="86"/>
        <v/>
      </c>
      <c r="Q389" t="s">
        <v>48</v>
      </c>
      <c r="R389">
        <f t="shared" si="78"/>
        <v>-56</v>
      </c>
      <c r="S389">
        <f t="shared" si="79"/>
        <v>-24</v>
      </c>
      <c r="T389">
        <f t="shared" si="80"/>
        <v>3</v>
      </c>
      <c r="U389">
        <f t="shared" si="81"/>
        <v>6</v>
      </c>
      <c r="V389">
        <f t="shared" si="82"/>
        <v>6</v>
      </c>
      <c r="W389">
        <f t="shared" si="87"/>
        <v>-15</v>
      </c>
      <c r="X389">
        <f t="shared" si="88"/>
        <v>1</v>
      </c>
      <c r="Y389">
        <f t="shared" si="89"/>
        <v>20</v>
      </c>
      <c r="Z389">
        <f t="shared" si="90"/>
        <v>297</v>
      </c>
      <c r="AA389">
        <f t="shared" si="83"/>
        <v>0.68605209175575976</v>
      </c>
      <c r="AB389">
        <f t="shared" si="84"/>
        <v>0</v>
      </c>
    </row>
    <row r="390" spans="1:28" x14ac:dyDescent="0.25">
      <c r="A390">
        <v>1280</v>
      </c>
      <c r="B390">
        <v>3</v>
      </c>
      <c r="C390" t="s">
        <v>583</v>
      </c>
      <c r="D390" t="s">
        <v>13</v>
      </c>
      <c r="E390">
        <v>21</v>
      </c>
      <c r="F390">
        <v>0</v>
      </c>
      <c r="G390">
        <v>0</v>
      </c>
      <c r="H390">
        <v>364858</v>
      </c>
      <c r="J390" t="str">
        <f>RIGHT(H390,SUM(LEN(H390) - LEN(SUBSTITUTE(H390, {"0","1","2","3","4","5","6","7","8","9"},""))))</f>
        <v>364858</v>
      </c>
      <c r="K390">
        <v>364858</v>
      </c>
      <c r="L390">
        <v>7.75</v>
      </c>
      <c r="N390" t="str">
        <f t="shared" si="85"/>
        <v/>
      </c>
      <c r="O390" s="10" t="str">
        <f t="shared" si="86"/>
        <v/>
      </c>
      <c r="Q390" t="s">
        <v>46</v>
      </c>
      <c r="R390">
        <f t="shared" si="78"/>
        <v>-56</v>
      </c>
      <c r="S390">
        <f t="shared" si="79"/>
        <v>-24</v>
      </c>
      <c r="T390">
        <f t="shared" si="80"/>
        <v>-5</v>
      </c>
      <c r="U390">
        <f t="shared" si="81"/>
        <v>6</v>
      </c>
      <c r="V390">
        <f t="shared" si="82"/>
        <v>6</v>
      </c>
      <c r="W390">
        <f t="shared" si="87"/>
        <v>-15</v>
      </c>
      <c r="X390">
        <f t="shared" si="88"/>
        <v>1</v>
      </c>
      <c r="Y390">
        <f t="shared" si="89"/>
        <v>-26</v>
      </c>
      <c r="Z390">
        <f t="shared" si="90"/>
        <v>243</v>
      </c>
      <c r="AA390">
        <f t="shared" si="83"/>
        <v>0.71525479581167606</v>
      </c>
      <c r="AB390">
        <f t="shared" si="84"/>
        <v>0</v>
      </c>
    </row>
    <row r="391" spans="1:28" x14ac:dyDescent="0.25">
      <c r="A391">
        <v>1281</v>
      </c>
      <c r="B391">
        <v>3</v>
      </c>
      <c r="C391" t="s">
        <v>584</v>
      </c>
      <c r="D391" t="s">
        <v>13</v>
      </c>
      <c r="E391">
        <v>6</v>
      </c>
      <c r="F391">
        <v>3</v>
      </c>
      <c r="G391">
        <v>1</v>
      </c>
      <c r="H391">
        <v>349909</v>
      </c>
      <c r="J391" t="str">
        <f>RIGHT(H391,SUM(LEN(H391) - LEN(SUBSTITUTE(H391, {"0","1","2","3","4","5","6","7","8","9"},""))))</f>
        <v>349909</v>
      </c>
      <c r="K391">
        <v>349909</v>
      </c>
      <c r="L391">
        <v>21.074999999999999</v>
      </c>
      <c r="N391" t="str">
        <f t="shared" si="85"/>
        <v/>
      </c>
      <c r="O391" s="10" t="str">
        <f t="shared" si="86"/>
        <v/>
      </c>
      <c r="Q391" t="s">
        <v>48</v>
      </c>
      <c r="R391">
        <f t="shared" si="78"/>
        <v>60</v>
      </c>
      <c r="S391">
        <f t="shared" si="79"/>
        <v>-24</v>
      </c>
      <c r="T391">
        <f t="shared" si="80"/>
        <v>46</v>
      </c>
      <c r="U391">
        <f t="shared" si="81"/>
        <v>-45</v>
      </c>
      <c r="V391">
        <f t="shared" si="82"/>
        <v>-10</v>
      </c>
      <c r="W391">
        <f t="shared" si="87"/>
        <v>-15</v>
      </c>
      <c r="X391">
        <f t="shared" si="88"/>
        <v>1</v>
      </c>
      <c r="Y391">
        <f t="shared" si="89"/>
        <v>-59</v>
      </c>
      <c r="Z391">
        <f t="shared" si="90"/>
        <v>310</v>
      </c>
      <c r="AA391">
        <f t="shared" si="83"/>
        <v>0.67878354153491116</v>
      </c>
      <c r="AB391">
        <f t="shared" si="84"/>
        <v>0</v>
      </c>
    </row>
    <row r="392" spans="1:28" x14ac:dyDescent="0.25">
      <c r="A392">
        <v>1282</v>
      </c>
      <c r="B392">
        <v>1</v>
      </c>
      <c r="C392" t="s">
        <v>585</v>
      </c>
      <c r="D392" t="s">
        <v>13</v>
      </c>
      <c r="E392">
        <v>23</v>
      </c>
      <c r="F392">
        <v>0</v>
      </c>
      <c r="G392">
        <v>0</v>
      </c>
      <c r="H392">
        <v>12749</v>
      </c>
      <c r="J392" t="str">
        <f>RIGHT(H392,SUM(LEN(H392) - LEN(SUBSTITUTE(H392, {"0","1","2","3","4","5","6","7","8","9"},""))))</f>
        <v>12749</v>
      </c>
      <c r="K392">
        <v>12749</v>
      </c>
      <c r="L392">
        <v>93.5</v>
      </c>
      <c r="M392" t="s">
        <v>586</v>
      </c>
      <c r="N392" t="str">
        <f t="shared" si="85"/>
        <v>B</v>
      </c>
      <c r="O392" s="10" t="str">
        <f t="shared" si="86"/>
        <v>24</v>
      </c>
      <c r="P392" s="10">
        <v>24</v>
      </c>
      <c r="Q392" t="s">
        <v>48</v>
      </c>
      <c r="R392">
        <f t="shared" si="78"/>
        <v>-56</v>
      </c>
      <c r="S392">
        <f t="shared" si="79"/>
        <v>-24</v>
      </c>
      <c r="T392">
        <f t="shared" si="80"/>
        <v>-5</v>
      </c>
      <c r="U392">
        <f t="shared" si="81"/>
        <v>6</v>
      </c>
      <c r="V392">
        <f t="shared" si="82"/>
        <v>6</v>
      </c>
      <c r="W392">
        <f t="shared" si="87"/>
        <v>53</v>
      </c>
      <c r="X392">
        <f t="shared" si="88"/>
        <v>1</v>
      </c>
      <c r="Y392">
        <f t="shared" si="89"/>
        <v>62</v>
      </c>
      <c r="Z392">
        <f t="shared" si="90"/>
        <v>399</v>
      </c>
      <c r="AA392">
        <f t="shared" si="83"/>
        <v>0.6268135658266859</v>
      </c>
      <c r="AB392">
        <f t="shared" si="84"/>
        <v>0</v>
      </c>
    </row>
    <row r="393" spans="1:28" x14ac:dyDescent="0.25">
      <c r="A393">
        <v>1283</v>
      </c>
      <c r="B393">
        <v>1</v>
      </c>
      <c r="C393" t="s">
        <v>587</v>
      </c>
      <c r="D393" t="s">
        <v>12</v>
      </c>
      <c r="E393">
        <v>51</v>
      </c>
      <c r="F393">
        <v>0</v>
      </c>
      <c r="G393">
        <v>1</v>
      </c>
      <c r="H393" t="s">
        <v>588</v>
      </c>
      <c r="I393" t="s">
        <v>632</v>
      </c>
      <c r="J393" t="str">
        <f>RIGHT(H393,SUM(LEN(H393) - LEN(SUBSTITUTE(H393, {"0","1","2","3","4","5","6","7","8","9"},""))))</f>
        <v>17592</v>
      </c>
      <c r="K393">
        <v>17592</v>
      </c>
      <c r="L393">
        <v>39.4</v>
      </c>
      <c r="M393" t="s">
        <v>589</v>
      </c>
      <c r="N393" t="str">
        <f t="shared" si="85"/>
        <v>D</v>
      </c>
      <c r="O393" s="10" t="str">
        <f t="shared" si="86"/>
        <v>28</v>
      </c>
      <c r="P393" s="10">
        <v>28</v>
      </c>
      <c r="Q393" t="s">
        <v>48</v>
      </c>
      <c r="R393">
        <f t="shared" si="78"/>
        <v>90</v>
      </c>
      <c r="S393">
        <f t="shared" si="79"/>
        <v>38</v>
      </c>
      <c r="T393">
        <f t="shared" si="80"/>
        <v>3</v>
      </c>
      <c r="U393">
        <f t="shared" si="81"/>
        <v>6</v>
      </c>
      <c r="V393">
        <f t="shared" si="82"/>
        <v>6</v>
      </c>
      <c r="W393">
        <f t="shared" si="87"/>
        <v>53</v>
      </c>
      <c r="X393">
        <f t="shared" si="88"/>
        <v>51</v>
      </c>
      <c r="Y393">
        <f t="shared" si="89"/>
        <v>62</v>
      </c>
      <c r="Z393">
        <f t="shared" si="90"/>
        <v>665</v>
      </c>
      <c r="AA393">
        <f t="shared" si="83"/>
        <v>0.45817369991599904</v>
      </c>
      <c r="AB393">
        <f t="shared" si="84"/>
        <v>1</v>
      </c>
    </row>
    <row r="394" spans="1:28" x14ac:dyDescent="0.25">
      <c r="A394">
        <v>1284</v>
      </c>
      <c r="B394">
        <v>3</v>
      </c>
      <c r="C394" t="s">
        <v>590</v>
      </c>
      <c r="D394" t="s">
        <v>13</v>
      </c>
      <c r="E394">
        <v>13</v>
      </c>
      <c r="F394">
        <v>0</v>
      </c>
      <c r="G394">
        <v>2</v>
      </c>
      <c r="H394" t="s">
        <v>591</v>
      </c>
      <c r="I394" t="s">
        <v>634</v>
      </c>
      <c r="J394" t="str">
        <f>RIGHT(H394,SUM(LEN(H394) - LEN(SUBSTITUTE(H394, {"0","1","2","3","4","5","6","7","8","9"},""))))</f>
        <v>2673</v>
      </c>
      <c r="K394">
        <v>2673</v>
      </c>
      <c r="L394">
        <v>20.25</v>
      </c>
      <c r="N394" t="str">
        <f t="shared" si="85"/>
        <v/>
      </c>
      <c r="O394" s="10" t="str">
        <f t="shared" si="86"/>
        <v/>
      </c>
      <c r="Q394" t="s">
        <v>48</v>
      </c>
      <c r="R394">
        <f t="shared" si="78"/>
        <v>60</v>
      </c>
      <c r="S394">
        <f t="shared" si="79"/>
        <v>-24</v>
      </c>
      <c r="T394">
        <f t="shared" si="80"/>
        <v>-5</v>
      </c>
      <c r="U394">
        <f t="shared" si="81"/>
        <v>6</v>
      </c>
      <c r="V394">
        <f t="shared" si="82"/>
        <v>6</v>
      </c>
      <c r="W394">
        <f t="shared" si="87"/>
        <v>-15</v>
      </c>
      <c r="X394">
        <f t="shared" si="88"/>
        <v>-9</v>
      </c>
      <c r="Y394">
        <f t="shared" si="89"/>
        <v>-17</v>
      </c>
      <c r="Z394">
        <f t="shared" si="90"/>
        <v>358</v>
      </c>
      <c r="AA394">
        <f t="shared" si="83"/>
        <v>0.65120706025037423</v>
      </c>
      <c r="AB394">
        <f t="shared" si="84"/>
        <v>0</v>
      </c>
    </row>
    <row r="395" spans="1:28" x14ac:dyDescent="0.25">
      <c r="A395">
        <v>1285</v>
      </c>
      <c r="B395">
        <v>2</v>
      </c>
      <c r="C395" t="s">
        <v>592</v>
      </c>
      <c r="D395" t="s">
        <v>13</v>
      </c>
      <c r="E395">
        <v>47</v>
      </c>
      <c r="F395">
        <v>0</v>
      </c>
      <c r="G395">
        <v>0</v>
      </c>
      <c r="H395" t="s">
        <v>593</v>
      </c>
      <c r="I395" t="s">
        <v>634</v>
      </c>
      <c r="J395" t="str">
        <f>RIGHT(H395,SUM(LEN(H395) - LEN(SUBSTITUTE(H395, {"0","1","2","3","4","5","6","7","8","9"},""))))</f>
        <v>30769</v>
      </c>
      <c r="K395">
        <v>30769</v>
      </c>
      <c r="L395">
        <v>10.5</v>
      </c>
      <c r="N395" t="str">
        <f t="shared" si="85"/>
        <v/>
      </c>
      <c r="O395" s="10" t="str">
        <f t="shared" si="86"/>
        <v/>
      </c>
      <c r="Q395" t="s">
        <v>48</v>
      </c>
      <c r="R395">
        <f t="shared" si="78"/>
        <v>-56</v>
      </c>
      <c r="S395">
        <f t="shared" si="79"/>
        <v>-24</v>
      </c>
      <c r="T395">
        <f t="shared" si="80"/>
        <v>3</v>
      </c>
      <c r="U395">
        <f t="shared" si="81"/>
        <v>6</v>
      </c>
      <c r="V395">
        <f t="shared" si="82"/>
        <v>6</v>
      </c>
      <c r="W395">
        <f t="shared" si="87"/>
        <v>-15</v>
      </c>
      <c r="X395">
        <f t="shared" si="88"/>
        <v>-9</v>
      </c>
      <c r="Y395">
        <f t="shared" si="89"/>
        <v>20</v>
      </c>
      <c r="Z395">
        <f t="shared" si="90"/>
        <v>287</v>
      </c>
      <c r="AA395">
        <f t="shared" si="83"/>
        <v>0.69158206790695465</v>
      </c>
      <c r="AB395">
        <f t="shared" si="84"/>
        <v>0</v>
      </c>
    </row>
    <row r="396" spans="1:28" x14ac:dyDescent="0.25">
      <c r="A396">
        <v>1286</v>
      </c>
      <c r="B396">
        <v>3</v>
      </c>
      <c r="C396" t="s">
        <v>594</v>
      </c>
      <c r="D396" t="s">
        <v>13</v>
      </c>
      <c r="E396">
        <v>29</v>
      </c>
      <c r="F396">
        <v>3</v>
      </c>
      <c r="G396">
        <v>1</v>
      </c>
      <c r="H396">
        <v>315153</v>
      </c>
      <c r="J396" t="str">
        <f>RIGHT(H396,SUM(LEN(H396) - LEN(SUBSTITUTE(H396, {"0","1","2","3","4","5","6","7","8","9"},""))))</f>
        <v>315153</v>
      </c>
      <c r="K396">
        <v>315153</v>
      </c>
      <c r="L396">
        <v>22.024999999999999</v>
      </c>
      <c r="N396" t="str">
        <f t="shared" si="85"/>
        <v/>
      </c>
      <c r="O396" s="10" t="str">
        <f t="shared" si="86"/>
        <v/>
      </c>
      <c r="Q396" t="s">
        <v>48</v>
      </c>
      <c r="R396">
        <f t="shared" si="78"/>
        <v>-56</v>
      </c>
      <c r="S396">
        <f t="shared" si="79"/>
        <v>-24</v>
      </c>
      <c r="T396">
        <f t="shared" si="80"/>
        <v>3</v>
      </c>
      <c r="U396">
        <f t="shared" si="81"/>
        <v>-45</v>
      </c>
      <c r="V396">
        <f t="shared" si="82"/>
        <v>-10</v>
      </c>
      <c r="W396">
        <f t="shared" si="87"/>
        <v>-15</v>
      </c>
      <c r="X396">
        <f t="shared" si="88"/>
        <v>1</v>
      </c>
      <c r="Y396">
        <f t="shared" si="89"/>
        <v>-59</v>
      </c>
      <c r="Z396">
        <f t="shared" si="90"/>
        <v>151</v>
      </c>
      <c r="AA396">
        <f t="shared" si="83"/>
        <v>0.76104186014733</v>
      </c>
      <c r="AB396">
        <f t="shared" si="84"/>
        <v>0</v>
      </c>
    </row>
    <row r="397" spans="1:28" x14ac:dyDescent="0.25">
      <c r="A397">
        <v>1287</v>
      </c>
      <c r="B397">
        <v>1</v>
      </c>
      <c r="C397" t="s">
        <v>595</v>
      </c>
      <c r="D397" t="s">
        <v>12</v>
      </c>
      <c r="E397">
        <v>18</v>
      </c>
      <c r="F397">
        <v>1</v>
      </c>
      <c r="G397">
        <v>0</v>
      </c>
      <c r="H397">
        <v>13695</v>
      </c>
      <c r="J397" t="str">
        <f>RIGHT(H397,SUM(LEN(H397) - LEN(SUBSTITUTE(H397, {"0","1","2","3","4","5","6","7","8","9"},""))))</f>
        <v>13695</v>
      </c>
      <c r="K397">
        <v>13695</v>
      </c>
      <c r="L397">
        <v>60</v>
      </c>
      <c r="M397" t="s">
        <v>126</v>
      </c>
      <c r="N397" t="str">
        <f t="shared" si="85"/>
        <v>C</v>
      </c>
      <c r="O397" s="10" t="str">
        <f t="shared" si="86"/>
        <v>31</v>
      </c>
      <c r="P397" s="10">
        <v>31</v>
      </c>
      <c r="Q397" t="s">
        <v>48</v>
      </c>
      <c r="R397">
        <f t="shared" si="78"/>
        <v>90</v>
      </c>
      <c r="S397">
        <f t="shared" si="79"/>
        <v>38</v>
      </c>
      <c r="T397">
        <f t="shared" si="80"/>
        <v>-5</v>
      </c>
      <c r="U397">
        <f t="shared" si="81"/>
        <v>21</v>
      </c>
      <c r="V397">
        <f t="shared" si="82"/>
        <v>-22</v>
      </c>
      <c r="W397">
        <f t="shared" si="87"/>
        <v>53</v>
      </c>
      <c r="X397">
        <f t="shared" si="88"/>
        <v>1</v>
      </c>
      <c r="Y397">
        <f t="shared" si="89"/>
        <v>62</v>
      </c>
      <c r="Z397">
        <f t="shared" si="90"/>
        <v>594</v>
      </c>
      <c r="AA397">
        <f t="shared" si="83"/>
        <v>0.50386985582165222</v>
      </c>
      <c r="AB397">
        <f t="shared" si="84"/>
        <v>1</v>
      </c>
    </row>
    <row r="398" spans="1:28" x14ac:dyDescent="0.25">
      <c r="A398">
        <v>1288</v>
      </c>
      <c r="B398">
        <v>3</v>
      </c>
      <c r="C398" t="s">
        <v>596</v>
      </c>
      <c r="D398" t="s">
        <v>13</v>
      </c>
      <c r="E398">
        <v>24</v>
      </c>
      <c r="F398">
        <v>0</v>
      </c>
      <c r="G398">
        <v>0</v>
      </c>
      <c r="H398">
        <v>371109</v>
      </c>
      <c r="J398" t="str">
        <f>RIGHT(H398,SUM(LEN(H398) - LEN(SUBSTITUTE(H398, {"0","1","2","3","4","5","6","7","8","9"},""))))</f>
        <v>371109</v>
      </c>
      <c r="K398">
        <v>371109</v>
      </c>
      <c r="L398">
        <v>7.25</v>
      </c>
      <c r="N398" t="str">
        <f t="shared" si="85"/>
        <v/>
      </c>
      <c r="O398" s="10" t="str">
        <f t="shared" si="86"/>
        <v/>
      </c>
      <c r="Q398" t="s">
        <v>46</v>
      </c>
      <c r="R398">
        <f t="shared" si="78"/>
        <v>-56</v>
      </c>
      <c r="S398">
        <f t="shared" si="79"/>
        <v>-24</v>
      </c>
      <c r="T398">
        <f t="shared" si="80"/>
        <v>3</v>
      </c>
      <c r="U398">
        <f t="shared" si="81"/>
        <v>6</v>
      </c>
      <c r="V398">
        <f t="shared" si="82"/>
        <v>6</v>
      </c>
      <c r="W398">
        <f t="shared" si="87"/>
        <v>-15</v>
      </c>
      <c r="X398">
        <f t="shared" si="88"/>
        <v>1</v>
      </c>
      <c r="Y398">
        <f t="shared" si="89"/>
        <v>-26</v>
      </c>
      <c r="Z398">
        <f t="shared" si="90"/>
        <v>251</v>
      </c>
      <c r="AA398">
        <f t="shared" si="83"/>
        <v>0.7110326068057029</v>
      </c>
      <c r="AB398">
        <f t="shared" si="84"/>
        <v>0</v>
      </c>
    </row>
    <row r="399" spans="1:28" x14ac:dyDescent="0.25">
      <c r="A399">
        <v>1289</v>
      </c>
      <c r="B399">
        <v>1</v>
      </c>
      <c r="C399" t="s">
        <v>597</v>
      </c>
      <c r="D399" t="s">
        <v>12</v>
      </c>
      <c r="E399">
        <v>48</v>
      </c>
      <c r="F399">
        <v>1</v>
      </c>
      <c r="G399">
        <v>1</v>
      </c>
      <c r="H399">
        <v>13567</v>
      </c>
      <c r="J399" t="str">
        <f>RIGHT(H399,SUM(LEN(H399) - LEN(SUBSTITUTE(H399, {"0","1","2","3","4","5","6","7","8","9"},""))))</f>
        <v>13567</v>
      </c>
      <c r="K399">
        <v>13567</v>
      </c>
      <c r="L399">
        <v>79.2</v>
      </c>
      <c r="M399" t="s">
        <v>598</v>
      </c>
      <c r="N399" t="str">
        <f t="shared" si="85"/>
        <v>B</v>
      </c>
      <c r="O399" s="10" t="str">
        <f t="shared" si="86"/>
        <v>41</v>
      </c>
      <c r="P399" s="10">
        <v>41</v>
      </c>
      <c r="Q399" t="s">
        <v>56</v>
      </c>
      <c r="R399">
        <f t="shared" si="78"/>
        <v>90</v>
      </c>
      <c r="S399">
        <f t="shared" si="79"/>
        <v>38</v>
      </c>
      <c r="T399">
        <f t="shared" si="80"/>
        <v>3</v>
      </c>
      <c r="U399">
        <f t="shared" si="81"/>
        <v>21</v>
      </c>
      <c r="V399">
        <f t="shared" si="82"/>
        <v>-22</v>
      </c>
      <c r="W399">
        <f t="shared" si="87"/>
        <v>53</v>
      </c>
      <c r="X399">
        <f t="shared" si="88"/>
        <v>1</v>
      </c>
      <c r="Y399">
        <f t="shared" si="89"/>
        <v>62</v>
      </c>
      <c r="Z399">
        <f t="shared" si="90"/>
        <v>602</v>
      </c>
      <c r="AA399">
        <f t="shared" si="83"/>
        <v>0.49871002516323043</v>
      </c>
      <c r="AB399">
        <f t="shared" si="84"/>
        <v>1</v>
      </c>
    </row>
    <row r="400" spans="1:28" x14ac:dyDescent="0.25">
      <c r="A400">
        <v>1290</v>
      </c>
      <c r="B400">
        <v>3</v>
      </c>
      <c r="C400" t="s">
        <v>599</v>
      </c>
      <c r="D400" t="s">
        <v>13</v>
      </c>
      <c r="E400">
        <v>22</v>
      </c>
      <c r="F400">
        <v>0</v>
      </c>
      <c r="G400">
        <v>0</v>
      </c>
      <c r="H400">
        <v>347065</v>
      </c>
      <c r="J400" t="str">
        <f>RIGHT(H400,SUM(LEN(H400) - LEN(SUBSTITUTE(H400, {"0","1","2","3","4","5","6","7","8","9"},""))))</f>
        <v>347065</v>
      </c>
      <c r="K400">
        <v>347065</v>
      </c>
      <c r="L400">
        <v>7.7750000000000004</v>
      </c>
      <c r="N400" t="str">
        <f t="shared" si="85"/>
        <v/>
      </c>
      <c r="O400" s="10" t="str">
        <f t="shared" si="86"/>
        <v/>
      </c>
      <c r="Q400" t="s">
        <v>48</v>
      </c>
      <c r="R400">
        <f t="shared" si="78"/>
        <v>-56</v>
      </c>
      <c r="S400">
        <f t="shared" si="79"/>
        <v>-24</v>
      </c>
      <c r="T400">
        <f t="shared" si="80"/>
        <v>-5</v>
      </c>
      <c r="U400">
        <f t="shared" si="81"/>
        <v>6</v>
      </c>
      <c r="V400">
        <f t="shared" si="82"/>
        <v>6</v>
      </c>
      <c r="W400">
        <f t="shared" si="87"/>
        <v>-15</v>
      </c>
      <c r="X400">
        <f t="shared" si="88"/>
        <v>1</v>
      </c>
      <c r="Y400">
        <f t="shared" si="89"/>
        <v>-59</v>
      </c>
      <c r="Z400">
        <f t="shared" si="90"/>
        <v>210</v>
      </c>
      <c r="AA400">
        <f t="shared" si="83"/>
        <v>0.73227241468946735</v>
      </c>
      <c r="AB400">
        <f t="shared" si="84"/>
        <v>0</v>
      </c>
    </row>
    <row r="401" spans="1:28" x14ac:dyDescent="0.25">
      <c r="A401">
        <v>1291</v>
      </c>
      <c r="B401">
        <v>3</v>
      </c>
      <c r="C401" t="s">
        <v>600</v>
      </c>
      <c r="D401" t="s">
        <v>13</v>
      </c>
      <c r="E401">
        <v>31</v>
      </c>
      <c r="F401">
        <v>0</v>
      </c>
      <c r="G401">
        <v>0</v>
      </c>
      <c r="H401">
        <v>21332</v>
      </c>
      <c r="J401" t="str">
        <f>RIGHT(H401,SUM(LEN(H401) - LEN(SUBSTITUTE(H401, {"0","1","2","3","4","5","6","7","8","9"},""))))</f>
        <v>21332</v>
      </c>
      <c r="K401">
        <v>21332</v>
      </c>
      <c r="L401">
        <v>7.7332999999999998</v>
      </c>
      <c r="N401" t="str">
        <f t="shared" si="85"/>
        <v/>
      </c>
      <c r="O401" s="10" t="str">
        <f t="shared" si="86"/>
        <v/>
      </c>
      <c r="Q401" t="s">
        <v>46</v>
      </c>
      <c r="R401">
        <f t="shared" si="78"/>
        <v>-56</v>
      </c>
      <c r="S401">
        <f t="shared" si="79"/>
        <v>-24</v>
      </c>
      <c r="T401">
        <f t="shared" si="80"/>
        <v>3</v>
      </c>
      <c r="U401">
        <f t="shared" si="81"/>
        <v>6</v>
      </c>
      <c r="V401">
        <f t="shared" si="82"/>
        <v>6</v>
      </c>
      <c r="W401">
        <f t="shared" si="87"/>
        <v>-15</v>
      </c>
      <c r="X401">
        <f t="shared" si="88"/>
        <v>1</v>
      </c>
      <c r="Y401">
        <f t="shared" si="89"/>
        <v>20</v>
      </c>
      <c r="Z401">
        <f t="shared" si="90"/>
        <v>297</v>
      </c>
      <c r="AA401">
        <f t="shared" si="83"/>
        <v>0.68605209175575976</v>
      </c>
      <c r="AB401">
        <f t="shared" si="84"/>
        <v>0</v>
      </c>
    </row>
    <row r="402" spans="1:28" x14ac:dyDescent="0.25">
      <c r="A402">
        <v>1292</v>
      </c>
      <c r="B402">
        <v>1</v>
      </c>
      <c r="C402" t="s">
        <v>601</v>
      </c>
      <c r="D402" t="s">
        <v>12</v>
      </c>
      <c r="E402">
        <v>30</v>
      </c>
      <c r="F402">
        <v>0</v>
      </c>
      <c r="G402">
        <v>0</v>
      </c>
      <c r="H402">
        <v>36928</v>
      </c>
      <c r="J402" t="str">
        <f>RIGHT(H402,SUM(LEN(H402) - LEN(SUBSTITUTE(H402, {"0","1","2","3","4","5","6","7","8","9"},""))))</f>
        <v>36928</v>
      </c>
      <c r="K402">
        <v>36928</v>
      </c>
      <c r="L402">
        <v>164.86670000000001</v>
      </c>
      <c r="M402" t="s">
        <v>602</v>
      </c>
      <c r="N402" t="str">
        <f t="shared" si="85"/>
        <v>C</v>
      </c>
      <c r="O402" s="10" t="str">
        <f t="shared" si="86"/>
        <v>7</v>
      </c>
      <c r="P402" s="10">
        <v>7</v>
      </c>
      <c r="Q402" t="s">
        <v>48</v>
      </c>
      <c r="R402">
        <f t="shared" si="78"/>
        <v>60</v>
      </c>
      <c r="S402">
        <f t="shared" si="79"/>
        <v>38</v>
      </c>
      <c r="T402">
        <f t="shared" si="80"/>
        <v>3</v>
      </c>
      <c r="U402">
        <f t="shared" si="81"/>
        <v>6</v>
      </c>
      <c r="V402">
        <f t="shared" si="82"/>
        <v>6</v>
      </c>
      <c r="W402">
        <f t="shared" si="87"/>
        <v>53</v>
      </c>
      <c r="X402">
        <f t="shared" si="88"/>
        <v>1</v>
      </c>
      <c r="Y402">
        <f t="shared" si="89"/>
        <v>20</v>
      </c>
      <c r="Z402">
        <f t="shared" si="90"/>
        <v>543</v>
      </c>
      <c r="AA402">
        <f t="shared" si="83"/>
        <v>0.53669825219458234</v>
      </c>
      <c r="AB402">
        <f t="shared" si="84"/>
        <v>1</v>
      </c>
    </row>
    <row r="403" spans="1:28" x14ac:dyDescent="0.25">
      <c r="A403">
        <v>1293</v>
      </c>
      <c r="B403">
        <v>2</v>
      </c>
      <c r="C403" t="s">
        <v>603</v>
      </c>
      <c r="D403" t="s">
        <v>13</v>
      </c>
      <c r="E403">
        <v>38</v>
      </c>
      <c r="F403">
        <v>1</v>
      </c>
      <c r="G403">
        <v>0</v>
      </c>
      <c r="H403">
        <v>28664</v>
      </c>
      <c r="J403" t="str">
        <f>RIGHT(H403,SUM(LEN(H403) - LEN(SUBSTITUTE(H403, {"0","1","2","3","4","5","6","7","8","9"},""))))</f>
        <v>28664</v>
      </c>
      <c r="K403">
        <v>28664</v>
      </c>
      <c r="L403">
        <v>21</v>
      </c>
      <c r="N403" t="str">
        <f t="shared" si="85"/>
        <v/>
      </c>
      <c r="O403" s="10" t="str">
        <f t="shared" si="86"/>
        <v/>
      </c>
      <c r="Q403" t="s">
        <v>48</v>
      </c>
      <c r="R403">
        <f t="shared" si="78"/>
        <v>-56</v>
      </c>
      <c r="S403">
        <f t="shared" si="79"/>
        <v>-24</v>
      </c>
      <c r="T403">
        <f t="shared" si="80"/>
        <v>3</v>
      </c>
      <c r="U403">
        <f t="shared" si="81"/>
        <v>21</v>
      </c>
      <c r="V403">
        <f t="shared" si="82"/>
        <v>-22</v>
      </c>
      <c r="W403">
        <f t="shared" si="87"/>
        <v>-15</v>
      </c>
      <c r="X403">
        <f t="shared" si="88"/>
        <v>1</v>
      </c>
      <c r="Y403">
        <f t="shared" si="89"/>
        <v>20</v>
      </c>
      <c r="Z403">
        <f t="shared" si="90"/>
        <v>284</v>
      </c>
      <c r="AA403">
        <f t="shared" si="83"/>
        <v>0.69323050025865363</v>
      </c>
      <c r="AB403">
        <f t="shared" si="84"/>
        <v>0</v>
      </c>
    </row>
    <row r="404" spans="1:28" x14ac:dyDescent="0.25">
      <c r="A404">
        <v>1294</v>
      </c>
      <c r="B404">
        <v>1</v>
      </c>
      <c r="C404" t="s">
        <v>604</v>
      </c>
      <c r="D404" t="s">
        <v>12</v>
      </c>
      <c r="E404">
        <v>22</v>
      </c>
      <c r="F404">
        <v>0</v>
      </c>
      <c r="G404">
        <v>1</v>
      </c>
      <c r="H404">
        <v>112378</v>
      </c>
      <c r="J404" t="str">
        <f>RIGHT(H404,SUM(LEN(H404) - LEN(SUBSTITUTE(H404, {"0","1","2","3","4","5","6","7","8","9"},""))))</f>
        <v>112378</v>
      </c>
      <c r="K404">
        <v>112378</v>
      </c>
      <c r="L404">
        <v>59.4</v>
      </c>
      <c r="N404" t="str">
        <f t="shared" si="85"/>
        <v/>
      </c>
      <c r="O404" s="10" t="str">
        <f t="shared" si="86"/>
        <v/>
      </c>
      <c r="Q404" t="s">
        <v>56</v>
      </c>
      <c r="R404">
        <f t="shared" si="78"/>
        <v>60</v>
      </c>
      <c r="S404">
        <f t="shared" si="79"/>
        <v>38</v>
      </c>
      <c r="T404">
        <f t="shared" si="80"/>
        <v>-5</v>
      </c>
      <c r="U404">
        <f t="shared" si="81"/>
        <v>6</v>
      </c>
      <c r="V404">
        <f t="shared" si="82"/>
        <v>6</v>
      </c>
      <c r="W404">
        <f t="shared" si="87"/>
        <v>-15</v>
      </c>
      <c r="X404">
        <f t="shared" si="88"/>
        <v>1</v>
      </c>
      <c r="Y404">
        <f t="shared" si="89"/>
        <v>20</v>
      </c>
      <c r="Z404">
        <f t="shared" si="90"/>
        <v>467</v>
      </c>
      <c r="AA404">
        <f t="shared" si="83"/>
        <v>0.5849516240521031</v>
      </c>
      <c r="AB404">
        <f t="shared" si="84"/>
        <v>0</v>
      </c>
    </row>
    <row r="405" spans="1:28" x14ac:dyDescent="0.25">
      <c r="A405">
        <v>1295</v>
      </c>
      <c r="B405">
        <v>1</v>
      </c>
      <c r="C405" t="s">
        <v>605</v>
      </c>
      <c r="D405" t="s">
        <v>13</v>
      </c>
      <c r="E405">
        <v>17</v>
      </c>
      <c r="F405">
        <v>0</v>
      </c>
      <c r="G405">
        <v>0</v>
      </c>
      <c r="H405">
        <v>113059</v>
      </c>
      <c r="J405" t="str">
        <f>RIGHT(H405,SUM(LEN(H405) - LEN(SUBSTITUTE(H405, {"0","1","2","3","4","5","6","7","8","9"},""))))</f>
        <v>113059</v>
      </c>
      <c r="K405">
        <v>113059</v>
      </c>
      <c r="L405">
        <v>47.1</v>
      </c>
      <c r="N405" t="str">
        <f t="shared" si="85"/>
        <v/>
      </c>
      <c r="O405" s="10" t="str">
        <f t="shared" si="86"/>
        <v/>
      </c>
      <c r="Q405" t="s">
        <v>48</v>
      </c>
      <c r="R405">
        <f t="shared" si="78"/>
        <v>-56</v>
      </c>
      <c r="S405">
        <f t="shared" si="79"/>
        <v>-24</v>
      </c>
      <c r="T405">
        <f t="shared" si="80"/>
        <v>-5</v>
      </c>
      <c r="U405">
        <f t="shared" si="81"/>
        <v>6</v>
      </c>
      <c r="V405">
        <f t="shared" si="82"/>
        <v>6</v>
      </c>
      <c r="W405">
        <f t="shared" si="87"/>
        <v>-15</v>
      </c>
      <c r="X405">
        <f t="shared" si="88"/>
        <v>1</v>
      </c>
      <c r="Y405">
        <f t="shared" si="89"/>
        <v>20</v>
      </c>
      <c r="Z405">
        <f t="shared" si="90"/>
        <v>289</v>
      </c>
      <c r="AA405">
        <f t="shared" si="83"/>
        <v>0.69048039135381534</v>
      </c>
      <c r="AB405">
        <f t="shared" si="84"/>
        <v>0</v>
      </c>
    </row>
    <row r="406" spans="1:28" x14ac:dyDescent="0.25">
      <c r="A406">
        <v>1296</v>
      </c>
      <c r="B406">
        <v>1</v>
      </c>
      <c r="C406" t="s">
        <v>606</v>
      </c>
      <c r="D406" t="s">
        <v>13</v>
      </c>
      <c r="E406">
        <v>43</v>
      </c>
      <c r="F406">
        <v>1</v>
      </c>
      <c r="G406">
        <v>0</v>
      </c>
      <c r="H406">
        <v>17765</v>
      </c>
      <c r="J406" t="str">
        <f>RIGHT(H406,SUM(LEN(H406) - LEN(SUBSTITUTE(H406, {"0","1","2","3","4","5","6","7","8","9"},""))))</f>
        <v>17765</v>
      </c>
      <c r="K406">
        <v>17765</v>
      </c>
      <c r="L406">
        <v>27.720800000000001</v>
      </c>
      <c r="M406" t="s">
        <v>607</v>
      </c>
      <c r="N406" t="str">
        <f t="shared" si="85"/>
        <v>D</v>
      </c>
      <c r="O406" s="10" t="str">
        <f t="shared" si="86"/>
        <v>40</v>
      </c>
      <c r="P406" s="10">
        <v>40</v>
      </c>
      <c r="Q406" t="s">
        <v>56</v>
      </c>
      <c r="R406">
        <f t="shared" si="78"/>
        <v>-56</v>
      </c>
      <c r="S406">
        <f t="shared" si="79"/>
        <v>-24</v>
      </c>
      <c r="T406">
        <f t="shared" si="80"/>
        <v>3</v>
      </c>
      <c r="U406">
        <f t="shared" si="81"/>
        <v>21</v>
      </c>
      <c r="V406">
        <f t="shared" si="82"/>
        <v>-22</v>
      </c>
      <c r="W406">
        <f t="shared" si="87"/>
        <v>53</v>
      </c>
      <c r="X406">
        <f t="shared" si="88"/>
        <v>1</v>
      </c>
      <c r="Y406">
        <f t="shared" si="89"/>
        <v>62</v>
      </c>
      <c r="Z406">
        <f t="shared" si="90"/>
        <v>394</v>
      </c>
      <c r="AA406">
        <f t="shared" si="83"/>
        <v>0.6298260901192364</v>
      </c>
      <c r="AB406">
        <f t="shared" si="84"/>
        <v>0</v>
      </c>
    </row>
    <row r="407" spans="1:28" x14ac:dyDescent="0.25">
      <c r="A407">
        <v>1297</v>
      </c>
      <c r="B407">
        <v>2</v>
      </c>
      <c r="C407" t="s">
        <v>608</v>
      </c>
      <c r="D407" t="s">
        <v>13</v>
      </c>
      <c r="E407">
        <v>20</v>
      </c>
      <c r="F407">
        <v>0</v>
      </c>
      <c r="G407">
        <v>0</v>
      </c>
      <c r="H407" t="s">
        <v>609</v>
      </c>
      <c r="I407" t="s">
        <v>649</v>
      </c>
      <c r="J407" t="str">
        <f>RIGHT(H407,SUM(LEN(H407) - LEN(SUBSTITUTE(H407, {"0","1","2","3","4","5","6","7","8","9"},""))))</f>
        <v>2166</v>
      </c>
      <c r="K407">
        <v>2166</v>
      </c>
      <c r="L407">
        <v>13.862500000000001</v>
      </c>
      <c r="M407" t="s">
        <v>610</v>
      </c>
      <c r="N407" t="str">
        <f t="shared" si="85"/>
        <v>D</v>
      </c>
      <c r="O407" s="10" t="str">
        <f t="shared" si="86"/>
        <v>38</v>
      </c>
      <c r="P407" s="10">
        <v>38</v>
      </c>
      <c r="Q407" t="s">
        <v>56</v>
      </c>
      <c r="R407">
        <f t="shared" si="78"/>
        <v>-56</v>
      </c>
      <c r="S407">
        <f t="shared" si="79"/>
        <v>-24</v>
      </c>
      <c r="T407">
        <f t="shared" si="80"/>
        <v>-5</v>
      </c>
      <c r="U407">
        <f t="shared" si="81"/>
        <v>6</v>
      </c>
      <c r="V407">
        <f t="shared" si="82"/>
        <v>6</v>
      </c>
      <c r="W407">
        <f t="shared" si="87"/>
        <v>53</v>
      </c>
      <c r="X407">
        <f t="shared" si="88"/>
        <v>1</v>
      </c>
      <c r="Y407">
        <f t="shared" si="89"/>
        <v>-17</v>
      </c>
      <c r="Z407">
        <f t="shared" si="90"/>
        <v>320</v>
      </c>
      <c r="AA407">
        <f t="shared" si="83"/>
        <v>0.67313254652654231</v>
      </c>
      <c r="AB407">
        <f t="shared" si="84"/>
        <v>0</v>
      </c>
    </row>
    <row r="408" spans="1:28" x14ac:dyDescent="0.25">
      <c r="A408">
        <v>1298</v>
      </c>
      <c r="B408">
        <v>2</v>
      </c>
      <c r="C408" t="s">
        <v>611</v>
      </c>
      <c r="D408" t="s">
        <v>13</v>
      </c>
      <c r="E408">
        <v>23</v>
      </c>
      <c r="F408">
        <v>1</v>
      </c>
      <c r="G408">
        <v>0</v>
      </c>
      <c r="H408">
        <v>28666</v>
      </c>
      <c r="J408" t="str">
        <f>RIGHT(H408,SUM(LEN(H408) - LEN(SUBSTITUTE(H408, {"0","1","2","3","4","5","6","7","8","9"},""))))</f>
        <v>28666</v>
      </c>
      <c r="K408">
        <v>28666</v>
      </c>
      <c r="L408">
        <v>10.5</v>
      </c>
      <c r="N408" t="str">
        <f t="shared" si="85"/>
        <v/>
      </c>
      <c r="O408" s="10" t="str">
        <f t="shared" si="86"/>
        <v/>
      </c>
      <c r="Q408" t="s">
        <v>48</v>
      </c>
      <c r="R408">
        <f t="shared" si="78"/>
        <v>-56</v>
      </c>
      <c r="S408">
        <f t="shared" si="79"/>
        <v>-24</v>
      </c>
      <c r="T408">
        <f t="shared" si="80"/>
        <v>-5</v>
      </c>
      <c r="U408">
        <f t="shared" si="81"/>
        <v>21</v>
      </c>
      <c r="V408">
        <f t="shared" si="82"/>
        <v>-22</v>
      </c>
      <c r="W408">
        <f t="shared" si="87"/>
        <v>-15</v>
      </c>
      <c r="X408">
        <f t="shared" si="88"/>
        <v>1</v>
      </c>
      <c r="Y408">
        <f t="shared" si="89"/>
        <v>20</v>
      </c>
      <c r="Z408">
        <f t="shared" si="90"/>
        <v>276</v>
      </c>
      <c r="AA408">
        <f t="shared" si="83"/>
        <v>0.69760217716471662</v>
      </c>
      <c r="AB408">
        <f t="shared" si="84"/>
        <v>0</v>
      </c>
    </row>
    <row r="409" spans="1:28" x14ac:dyDescent="0.25">
      <c r="A409">
        <v>1299</v>
      </c>
      <c r="B409">
        <v>1</v>
      </c>
      <c r="C409" t="s">
        <v>612</v>
      </c>
      <c r="D409" t="s">
        <v>13</v>
      </c>
      <c r="E409">
        <v>50</v>
      </c>
      <c r="F409">
        <v>1</v>
      </c>
      <c r="G409">
        <v>1</v>
      </c>
      <c r="H409">
        <v>113503</v>
      </c>
      <c r="J409" t="str">
        <f>RIGHT(H409,SUM(LEN(H409) - LEN(SUBSTITUTE(H409, {"0","1","2","3","4","5","6","7","8","9"},""))))</f>
        <v>113503</v>
      </c>
      <c r="K409">
        <v>113503</v>
      </c>
      <c r="L409">
        <v>211.5</v>
      </c>
      <c r="M409" t="s">
        <v>359</v>
      </c>
      <c r="N409" t="str">
        <f t="shared" si="85"/>
        <v>C</v>
      </c>
      <c r="O409" s="10" t="str">
        <f t="shared" si="86"/>
        <v>80</v>
      </c>
      <c r="P409" s="10">
        <v>80</v>
      </c>
      <c r="Q409" t="s">
        <v>56</v>
      </c>
      <c r="R409">
        <f t="shared" si="78"/>
        <v>-56</v>
      </c>
      <c r="S409">
        <f t="shared" si="79"/>
        <v>-24</v>
      </c>
      <c r="T409">
        <f t="shared" si="80"/>
        <v>3</v>
      </c>
      <c r="U409">
        <f t="shared" si="81"/>
        <v>21</v>
      </c>
      <c r="V409">
        <f t="shared" si="82"/>
        <v>-22</v>
      </c>
      <c r="W409">
        <f t="shared" si="87"/>
        <v>37</v>
      </c>
      <c r="X409">
        <f t="shared" si="88"/>
        <v>1</v>
      </c>
      <c r="Y409">
        <f t="shared" si="89"/>
        <v>20</v>
      </c>
      <c r="Z409">
        <f t="shared" si="90"/>
        <v>336</v>
      </c>
      <c r="AA409">
        <f t="shared" si="83"/>
        <v>0.66398599684212967</v>
      </c>
      <c r="AB409">
        <f t="shared" si="84"/>
        <v>0</v>
      </c>
    </row>
    <row r="410" spans="1:28" x14ac:dyDescent="0.25">
      <c r="A410">
        <v>1300</v>
      </c>
      <c r="B410">
        <v>3</v>
      </c>
      <c r="C410" t="s">
        <v>613</v>
      </c>
      <c r="D410" t="s">
        <v>12</v>
      </c>
      <c r="F410">
        <v>0</v>
      </c>
      <c r="G410">
        <v>0</v>
      </c>
      <c r="H410">
        <v>334915</v>
      </c>
      <c r="J410" t="str">
        <f>RIGHT(H410,SUM(LEN(H410) - LEN(SUBSTITUTE(H410, {"0","1","2","3","4","5","6","7","8","9"},""))))</f>
        <v>334915</v>
      </c>
      <c r="K410">
        <v>334915</v>
      </c>
      <c r="L410">
        <v>7.7207999999999997</v>
      </c>
      <c r="N410" t="str">
        <f t="shared" si="85"/>
        <v/>
      </c>
      <c r="O410" s="10" t="str">
        <f t="shared" si="86"/>
        <v/>
      </c>
      <c r="Q410" t="s">
        <v>46</v>
      </c>
      <c r="R410">
        <f t="shared" si="78"/>
        <v>60</v>
      </c>
      <c r="S410">
        <f t="shared" si="79"/>
        <v>38</v>
      </c>
      <c r="T410">
        <f t="shared" si="80"/>
        <v>-15</v>
      </c>
      <c r="U410">
        <f t="shared" si="81"/>
        <v>6</v>
      </c>
      <c r="V410">
        <f t="shared" si="82"/>
        <v>6</v>
      </c>
      <c r="W410">
        <f t="shared" si="87"/>
        <v>-15</v>
      </c>
      <c r="X410">
        <f t="shared" si="88"/>
        <v>1</v>
      </c>
      <c r="Y410">
        <f t="shared" si="89"/>
        <v>-59</v>
      </c>
      <c r="Z410">
        <f t="shared" si="90"/>
        <v>378</v>
      </c>
      <c r="AA410">
        <f t="shared" si="83"/>
        <v>0.63939750351122426</v>
      </c>
      <c r="AB410">
        <f t="shared" si="84"/>
        <v>0</v>
      </c>
    </row>
    <row r="411" spans="1:28" x14ac:dyDescent="0.25">
      <c r="A411">
        <v>1301</v>
      </c>
      <c r="B411">
        <v>3</v>
      </c>
      <c r="C411" t="s">
        <v>614</v>
      </c>
      <c r="D411" t="s">
        <v>12</v>
      </c>
      <c r="E411">
        <v>3</v>
      </c>
      <c r="F411">
        <v>1</v>
      </c>
      <c r="G411">
        <v>1</v>
      </c>
      <c r="H411" t="s">
        <v>274</v>
      </c>
      <c r="I411" t="s">
        <v>651</v>
      </c>
      <c r="J411" t="str">
        <f>RIGHT(H411,SUM(LEN(H411) - LEN(SUBSTITUTE(H411, {"0","1","2","3","4","5","6","7","8","9"},""))))</f>
        <v>3101315</v>
      </c>
      <c r="K411">
        <v>3101315</v>
      </c>
      <c r="L411">
        <v>13.775</v>
      </c>
      <c r="N411" t="str">
        <f t="shared" si="85"/>
        <v/>
      </c>
      <c r="O411" s="10" t="str">
        <f t="shared" si="86"/>
        <v/>
      </c>
      <c r="Q411" t="s">
        <v>48</v>
      </c>
      <c r="R411">
        <f t="shared" si="78"/>
        <v>60</v>
      </c>
      <c r="S411">
        <f t="shared" si="79"/>
        <v>38</v>
      </c>
      <c r="T411">
        <f t="shared" si="80"/>
        <v>46</v>
      </c>
      <c r="U411">
        <f t="shared" si="81"/>
        <v>21</v>
      </c>
      <c r="V411">
        <f t="shared" si="82"/>
        <v>-22</v>
      </c>
      <c r="W411">
        <f t="shared" si="87"/>
        <v>-15</v>
      </c>
      <c r="X411">
        <f t="shared" si="88"/>
        <v>-81</v>
      </c>
      <c r="Y411">
        <f t="shared" si="89"/>
        <v>-26</v>
      </c>
      <c r="Z411">
        <f t="shared" si="90"/>
        <v>377</v>
      </c>
      <c r="AA411">
        <f t="shared" si="83"/>
        <v>0.63999214534783666</v>
      </c>
      <c r="AB411">
        <f t="shared" si="84"/>
        <v>0</v>
      </c>
    </row>
    <row r="412" spans="1:28" x14ac:dyDescent="0.25">
      <c r="A412">
        <v>1302</v>
      </c>
      <c r="B412">
        <v>3</v>
      </c>
      <c r="C412" t="s">
        <v>615</v>
      </c>
      <c r="D412" t="s">
        <v>12</v>
      </c>
      <c r="F412">
        <v>0</v>
      </c>
      <c r="G412">
        <v>0</v>
      </c>
      <c r="H412">
        <v>365237</v>
      </c>
      <c r="J412" t="str">
        <f>RIGHT(H412,SUM(LEN(H412) - LEN(SUBSTITUTE(H412, {"0","1","2","3","4","5","6","7","8","9"},""))))</f>
        <v>365237</v>
      </c>
      <c r="K412">
        <v>365237</v>
      </c>
      <c r="L412">
        <v>7.75</v>
      </c>
      <c r="N412" t="str">
        <f t="shared" si="85"/>
        <v/>
      </c>
      <c r="O412" s="10" t="str">
        <f t="shared" si="86"/>
        <v/>
      </c>
      <c r="Q412" t="s">
        <v>46</v>
      </c>
      <c r="R412">
        <f t="shared" si="78"/>
        <v>60</v>
      </c>
      <c r="S412">
        <f t="shared" si="79"/>
        <v>38</v>
      </c>
      <c r="T412">
        <f t="shared" si="80"/>
        <v>-15</v>
      </c>
      <c r="U412">
        <f t="shared" si="81"/>
        <v>6</v>
      </c>
      <c r="V412">
        <f t="shared" si="82"/>
        <v>6</v>
      </c>
      <c r="W412">
        <f t="shared" si="87"/>
        <v>-15</v>
      </c>
      <c r="X412">
        <f t="shared" si="88"/>
        <v>1</v>
      </c>
      <c r="Y412">
        <f t="shared" si="89"/>
        <v>-26</v>
      </c>
      <c r="Z412">
        <f t="shared" si="90"/>
        <v>411</v>
      </c>
      <c r="AA412">
        <f t="shared" si="83"/>
        <v>0.6195436181273688</v>
      </c>
      <c r="AB412">
        <f t="shared" si="84"/>
        <v>0</v>
      </c>
    </row>
    <row r="413" spans="1:28" x14ac:dyDescent="0.25">
      <c r="A413">
        <v>1303</v>
      </c>
      <c r="B413">
        <v>1</v>
      </c>
      <c r="C413" t="s">
        <v>616</v>
      </c>
      <c r="D413" t="s">
        <v>12</v>
      </c>
      <c r="E413">
        <v>37</v>
      </c>
      <c r="F413">
        <v>1</v>
      </c>
      <c r="G413">
        <v>0</v>
      </c>
      <c r="H413">
        <v>19928</v>
      </c>
      <c r="J413" t="str">
        <f>RIGHT(H413,SUM(LEN(H413) - LEN(SUBSTITUTE(H413, {"0","1","2","3","4","5","6","7","8","9"},""))))</f>
        <v>19928</v>
      </c>
      <c r="K413">
        <v>19928</v>
      </c>
      <c r="L413">
        <v>90</v>
      </c>
      <c r="M413" t="s">
        <v>101</v>
      </c>
      <c r="N413" t="str">
        <f t="shared" si="85"/>
        <v>C</v>
      </c>
      <c r="O413" s="10" t="str">
        <f t="shared" si="86"/>
        <v>78</v>
      </c>
      <c r="P413" s="10">
        <v>78</v>
      </c>
      <c r="Q413" t="s">
        <v>46</v>
      </c>
      <c r="R413">
        <f t="shared" si="78"/>
        <v>90</v>
      </c>
      <c r="S413">
        <f t="shared" si="79"/>
        <v>38</v>
      </c>
      <c r="T413">
        <f t="shared" si="80"/>
        <v>3</v>
      </c>
      <c r="U413">
        <f t="shared" si="81"/>
        <v>21</v>
      </c>
      <c r="V413">
        <f t="shared" si="82"/>
        <v>-22</v>
      </c>
      <c r="W413">
        <f t="shared" si="87"/>
        <v>37</v>
      </c>
      <c r="X413">
        <f t="shared" si="88"/>
        <v>1</v>
      </c>
      <c r="Y413">
        <f t="shared" si="89"/>
        <v>62</v>
      </c>
      <c r="Z413">
        <f t="shared" si="90"/>
        <v>586</v>
      </c>
      <c r="AA413">
        <f t="shared" si="83"/>
        <v>0.50902886231859545</v>
      </c>
      <c r="AB413">
        <f t="shared" si="84"/>
        <v>1</v>
      </c>
    </row>
    <row r="414" spans="1:28" x14ac:dyDescent="0.25">
      <c r="A414">
        <v>1304</v>
      </c>
      <c r="B414">
        <v>3</v>
      </c>
      <c r="C414" t="s">
        <v>617</v>
      </c>
      <c r="D414" t="s">
        <v>12</v>
      </c>
      <c r="E414">
        <v>28</v>
      </c>
      <c r="F414">
        <v>0</v>
      </c>
      <c r="G414">
        <v>0</v>
      </c>
      <c r="H414">
        <v>347086</v>
      </c>
      <c r="J414" t="str">
        <f>RIGHT(H414,SUM(LEN(H414) - LEN(SUBSTITUTE(H414, {"0","1","2","3","4","5","6","7","8","9"},""))))</f>
        <v>347086</v>
      </c>
      <c r="K414">
        <v>347086</v>
      </c>
      <c r="L414">
        <v>7.7750000000000004</v>
      </c>
      <c r="N414" t="str">
        <f t="shared" si="85"/>
        <v/>
      </c>
      <c r="O414" s="10" t="str">
        <f t="shared" si="86"/>
        <v/>
      </c>
      <c r="Q414" t="s">
        <v>48</v>
      </c>
      <c r="R414">
        <f t="shared" si="78"/>
        <v>60</v>
      </c>
      <c r="S414">
        <f t="shared" si="79"/>
        <v>38</v>
      </c>
      <c r="T414">
        <f t="shared" si="80"/>
        <v>3</v>
      </c>
      <c r="U414">
        <f t="shared" si="81"/>
        <v>6</v>
      </c>
      <c r="V414">
        <f t="shared" si="82"/>
        <v>6</v>
      </c>
      <c r="W414">
        <f t="shared" si="87"/>
        <v>-15</v>
      </c>
      <c r="X414">
        <f t="shared" si="88"/>
        <v>1</v>
      </c>
      <c r="Y414">
        <f t="shared" si="89"/>
        <v>-59</v>
      </c>
      <c r="Z414">
        <f t="shared" si="90"/>
        <v>396</v>
      </c>
      <c r="AA414">
        <f t="shared" si="83"/>
        <v>0.62862227800338111</v>
      </c>
      <c r="AB414">
        <f t="shared" si="84"/>
        <v>0</v>
      </c>
    </row>
    <row r="415" spans="1:28" x14ac:dyDescent="0.25">
      <c r="A415">
        <v>1305</v>
      </c>
      <c r="B415">
        <v>3</v>
      </c>
      <c r="C415" t="s">
        <v>618</v>
      </c>
      <c r="D415" t="s">
        <v>13</v>
      </c>
      <c r="F415">
        <v>0</v>
      </c>
      <c r="G415">
        <v>0</v>
      </c>
      <c r="H415" t="s">
        <v>619</v>
      </c>
      <c r="I415" t="s">
        <v>648</v>
      </c>
      <c r="J415" t="str">
        <f>RIGHT(H415,SUM(LEN(H415) - LEN(SUBSTITUTE(H415, {"0","1","2","3","4","5","6","7","8","9"},""))))</f>
        <v xml:space="preserve"> 3236</v>
      </c>
      <c r="K415">
        <v>3236</v>
      </c>
      <c r="L415">
        <v>8.0500000000000007</v>
      </c>
      <c r="N415" t="str">
        <f t="shared" si="85"/>
        <v/>
      </c>
      <c r="O415" s="10" t="str">
        <f t="shared" si="86"/>
        <v/>
      </c>
      <c r="Q415" t="s">
        <v>48</v>
      </c>
      <c r="R415">
        <f t="shared" si="78"/>
        <v>-56</v>
      </c>
      <c r="S415">
        <f t="shared" si="79"/>
        <v>-24</v>
      </c>
      <c r="T415">
        <f t="shared" si="80"/>
        <v>-15</v>
      </c>
      <c r="U415">
        <f t="shared" si="81"/>
        <v>6</v>
      </c>
      <c r="V415">
        <f t="shared" si="82"/>
        <v>6</v>
      </c>
      <c r="W415">
        <f t="shared" si="87"/>
        <v>-15</v>
      </c>
      <c r="X415">
        <f t="shared" si="88"/>
        <v>-81</v>
      </c>
      <c r="Y415">
        <f t="shared" si="89"/>
        <v>-17</v>
      </c>
      <c r="Z415">
        <f t="shared" si="90"/>
        <v>160</v>
      </c>
      <c r="AA415">
        <f t="shared" si="83"/>
        <v>0.75679365144295019</v>
      </c>
      <c r="AB415">
        <f t="shared" si="84"/>
        <v>0</v>
      </c>
    </row>
    <row r="416" spans="1:28" x14ac:dyDescent="0.25">
      <c r="A416">
        <v>1306</v>
      </c>
      <c r="B416">
        <v>1</v>
      </c>
      <c r="C416" t="s">
        <v>620</v>
      </c>
      <c r="D416" t="s">
        <v>12</v>
      </c>
      <c r="E416">
        <v>39</v>
      </c>
      <c r="F416">
        <v>0</v>
      </c>
      <c r="G416">
        <v>0</v>
      </c>
      <c r="H416" t="s">
        <v>621</v>
      </c>
      <c r="I416" t="s">
        <v>632</v>
      </c>
      <c r="J416" t="str">
        <f>RIGHT(H416,SUM(LEN(H416) - LEN(SUBSTITUTE(H416, {"0","1","2","3","4","5","6","7","8","9"},""))))</f>
        <v>17758</v>
      </c>
      <c r="K416">
        <v>17758</v>
      </c>
      <c r="L416">
        <v>108.9</v>
      </c>
      <c r="M416" t="s">
        <v>622</v>
      </c>
      <c r="N416" t="str">
        <f t="shared" si="85"/>
        <v>C</v>
      </c>
      <c r="O416" s="10" t="str">
        <f t="shared" si="86"/>
        <v>105</v>
      </c>
      <c r="P416" s="10">
        <v>105</v>
      </c>
      <c r="Q416" t="s">
        <v>56</v>
      </c>
      <c r="R416">
        <f t="shared" si="78"/>
        <v>-56</v>
      </c>
      <c r="S416">
        <f t="shared" si="79"/>
        <v>38</v>
      </c>
      <c r="T416">
        <f t="shared" si="80"/>
        <v>3</v>
      </c>
      <c r="U416">
        <f t="shared" si="81"/>
        <v>6</v>
      </c>
      <c r="V416">
        <f t="shared" si="82"/>
        <v>6</v>
      </c>
      <c r="W416">
        <f t="shared" si="87"/>
        <v>37</v>
      </c>
      <c r="X416">
        <f t="shared" si="88"/>
        <v>51</v>
      </c>
      <c r="Y416">
        <f t="shared" si="89"/>
        <v>62</v>
      </c>
      <c r="Z416">
        <f t="shared" si="90"/>
        <v>503</v>
      </c>
      <c r="AA416">
        <f t="shared" si="83"/>
        <v>0.56223942986715292</v>
      </c>
      <c r="AB416">
        <f t="shared" si="84"/>
        <v>1</v>
      </c>
    </row>
    <row r="417" spans="1:28" x14ac:dyDescent="0.25">
      <c r="A417">
        <v>1307</v>
      </c>
      <c r="B417">
        <v>3</v>
      </c>
      <c r="C417" t="s">
        <v>623</v>
      </c>
      <c r="D417" t="s">
        <v>13</v>
      </c>
      <c r="E417">
        <v>38.5</v>
      </c>
      <c r="F417">
        <v>0</v>
      </c>
      <c r="G417">
        <v>0</v>
      </c>
      <c r="H417" t="s">
        <v>624</v>
      </c>
      <c r="I417" t="s">
        <v>651</v>
      </c>
      <c r="J417" t="str">
        <f>RIGHT(H417,SUM(LEN(H417) - LEN(SUBSTITUTE(H417, {"0","1","2","3","4","5","6","7","8","9"},""))))</f>
        <v>3101262</v>
      </c>
      <c r="K417">
        <v>3101262</v>
      </c>
      <c r="L417">
        <v>7.25</v>
      </c>
      <c r="N417" t="str">
        <f t="shared" si="85"/>
        <v/>
      </c>
      <c r="O417" s="10" t="str">
        <f t="shared" si="86"/>
        <v/>
      </c>
      <c r="Q417" t="s">
        <v>48</v>
      </c>
      <c r="R417">
        <f t="shared" si="78"/>
        <v>-56</v>
      </c>
      <c r="S417">
        <f t="shared" si="79"/>
        <v>-24</v>
      </c>
      <c r="T417">
        <f t="shared" si="80"/>
        <v>3</v>
      </c>
      <c r="U417">
        <f t="shared" si="81"/>
        <v>6</v>
      </c>
      <c r="V417">
        <f t="shared" si="82"/>
        <v>6</v>
      </c>
      <c r="W417">
        <f t="shared" si="87"/>
        <v>-15</v>
      </c>
      <c r="X417">
        <f t="shared" si="88"/>
        <v>-81</v>
      </c>
      <c r="Y417">
        <f t="shared" si="89"/>
        <v>-26</v>
      </c>
      <c r="Z417">
        <f t="shared" si="90"/>
        <v>169</v>
      </c>
      <c r="AA417">
        <f t="shared" si="83"/>
        <v>0.75249448003063446</v>
      </c>
      <c r="AB417">
        <f t="shared" si="84"/>
        <v>0</v>
      </c>
    </row>
    <row r="418" spans="1:28" x14ac:dyDescent="0.25">
      <c r="A418">
        <v>1308</v>
      </c>
      <c r="B418">
        <v>3</v>
      </c>
      <c r="C418" t="s">
        <v>625</v>
      </c>
      <c r="D418" t="s">
        <v>13</v>
      </c>
      <c r="F418">
        <v>0</v>
      </c>
      <c r="G418">
        <v>0</v>
      </c>
      <c r="H418">
        <v>359309</v>
      </c>
      <c r="J418" t="str">
        <f>RIGHT(H418,SUM(LEN(H418) - LEN(SUBSTITUTE(H418, {"0","1","2","3","4","5","6","7","8","9"},""))))</f>
        <v>359309</v>
      </c>
      <c r="K418">
        <v>359309</v>
      </c>
      <c r="L418">
        <v>8.0500000000000007</v>
      </c>
      <c r="N418" t="str">
        <f t="shared" si="85"/>
        <v/>
      </c>
      <c r="O418" s="10" t="str">
        <f t="shared" si="86"/>
        <v/>
      </c>
      <c r="Q418" t="s">
        <v>48</v>
      </c>
      <c r="R418">
        <f t="shared" si="78"/>
        <v>-56</v>
      </c>
      <c r="S418">
        <f t="shared" si="79"/>
        <v>-24</v>
      </c>
      <c r="T418">
        <f t="shared" si="80"/>
        <v>-15</v>
      </c>
      <c r="U418">
        <f t="shared" si="81"/>
        <v>6</v>
      </c>
      <c r="V418">
        <f t="shared" si="82"/>
        <v>6</v>
      </c>
      <c r="W418">
        <f t="shared" si="87"/>
        <v>-15</v>
      </c>
      <c r="X418">
        <f t="shared" si="88"/>
        <v>1</v>
      </c>
      <c r="Y418">
        <f t="shared" si="89"/>
        <v>-59</v>
      </c>
      <c r="Z418">
        <f t="shared" si="90"/>
        <v>200</v>
      </c>
      <c r="AA418">
        <f t="shared" si="83"/>
        <v>0.73729999821580205</v>
      </c>
      <c r="AB418">
        <f t="shared" si="84"/>
        <v>0</v>
      </c>
    </row>
    <row r="419" spans="1:28" x14ac:dyDescent="0.25">
      <c r="A419">
        <v>1309</v>
      </c>
      <c r="B419">
        <v>3</v>
      </c>
      <c r="C419" t="s">
        <v>626</v>
      </c>
      <c r="D419" t="s">
        <v>13</v>
      </c>
      <c r="F419">
        <v>1</v>
      </c>
      <c r="G419">
        <v>1</v>
      </c>
      <c r="H419">
        <v>2668</v>
      </c>
      <c r="J419" t="str">
        <f>RIGHT(H419,SUM(LEN(H419) - LEN(SUBSTITUTE(H419, {"0","1","2","3","4","5","6","7","8","9"},""))))</f>
        <v>2668</v>
      </c>
      <c r="K419">
        <v>2668</v>
      </c>
      <c r="L419">
        <v>22.3583</v>
      </c>
      <c r="N419" t="str">
        <f t="shared" si="85"/>
        <v/>
      </c>
      <c r="O419" s="10" t="str">
        <f t="shared" si="86"/>
        <v/>
      </c>
      <c r="Q419" t="s">
        <v>56</v>
      </c>
      <c r="R419">
        <f t="shared" si="78"/>
        <v>60</v>
      </c>
      <c r="S419">
        <f t="shared" si="79"/>
        <v>-24</v>
      </c>
      <c r="T419">
        <f t="shared" si="80"/>
        <v>-15</v>
      </c>
      <c r="U419">
        <f t="shared" si="81"/>
        <v>21</v>
      </c>
      <c r="V419">
        <f t="shared" si="82"/>
        <v>-22</v>
      </c>
      <c r="W419">
        <f t="shared" si="87"/>
        <v>-15</v>
      </c>
      <c r="X419">
        <f t="shared" si="88"/>
        <v>1</v>
      </c>
      <c r="Y419">
        <f t="shared" si="89"/>
        <v>-17</v>
      </c>
      <c r="Z419">
        <f t="shared" si="90"/>
        <v>345</v>
      </c>
      <c r="AA419">
        <f t="shared" si="83"/>
        <v>0.65878593830303056</v>
      </c>
      <c r="AB419">
        <f t="shared" si="84"/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98B2-FA99-4B30-9BCB-9A0EE89C1A34}">
  <dimension ref="A1:B8"/>
  <sheetViews>
    <sheetView workbookViewId="0">
      <selection activeCell="B8" sqref="B8"/>
    </sheetView>
  </sheetViews>
  <sheetFormatPr defaultRowHeight="15" x14ac:dyDescent="0.25"/>
  <cols>
    <col min="1" max="1" width="11.85546875" bestFit="1" customWidth="1"/>
  </cols>
  <sheetData>
    <row r="1" spans="1:2" x14ac:dyDescent="0.25">
      <c r="A1" t="s">
        <v>673</v>
      </c>
      <c r="B1">
        <v>600</v>
      </c>
    </row>
    <row r="2" spans="1:2" x14ac:dyDescent="0.25">
      <c r="A2" t="s">
        <v>674</v>
      </c>
      <c r="B2">
        <v>1</v>
      </c>
    </row>
    <row r="3" spans="1:2" x14ac:dyDescent="0.25">
      <c r="A3" t="s">
        <v>675</v>
      </c>
      <c r="B3">
        <v>19</v>
      </c>
    </row>
    <row r="4" spans="1:2" x14ac:dyDescent="0.25">
      <c r="A4" t="s">
        <v>676</v>
      </c>
      <c r="B4">
        <f>B3/B2</f>
        <v>19</v>
      </c>
    </row>
    <row r="5" spans="1:2" x14ac:dyDescent="0.25">
      <c r="A5" t="s">
        <v>677</v>
      </c>
      <c r="B5">
        <f>B2/(B3+B2)</f>
        <v>0.05</v>
      </c>
    </row>
    <row r="6" spans="1:2" x14ac:dyDescent="0.25">
      <c r="A6" t="s">
        <v>678</v>
      </c>
      <c r="B6">
        <v>50</v>
      </c>
    </row>
    <row r="7" spans="1:2" x14ac:dyDescent="0.25">
      <c r="A7" t="s">
        <v>679</v>
      </c>
      <c r="B7">
        <f>B6/LN(2)</f>
        <v>72.134752044448177</v>
      </c>
    </row>
    <row r="8" spans="1:2" x14ac:dyDescent="0.25">
      <c r="A8" t="s">
        <v>680</v>
      </c>
      <c r="B8">
        <f>B1-B7*LN(B4)</f>
        <v>387.60362432782074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F44D-E302-4ED5-8368-8E8FD0FAF422}">
  <dimension ref="A1:B419"/>
  <sheetViews>
    <sheetView workbookViewId="0"/>
  </sheetViews>
  <sheetFormatPr defaultRowHeight="15" x14ac:dyDescent="0.25"/>
  <cols>
    <col min="1" max="1" width="13" customWidth="1"/>
  </cols>
  <sheetData>
    <row r="1" spans="1:2" ht="45" x14ac:dyDescent="0.25">
      <c r="A1" s="11" t="s">
        <v>683</v>
      </c>
      <c r="B1" s="11" t="s">
        <v>684</v>
      </c>
    </row>
    <row r="2" spans="1:2" x14ac:dyDescent="0.25">
      <c r="A2">
        <v>892</v>
      </c>
      <c r="B2">
        <v>0</v>
      </c>
    </row>
    <row r="3" spans="1:2" x14ac:dyDescent="0.25">
      <c r="A3">
        <v>893</v>
      </c>
      <c r="B3">
        <v>0</v>
      </c>
    </row>
    <row r="4" spans="1:2" x14ac:dyDescent="0.25">
      <c r="A4">
        <v>894</v>
      </c>
      <c r="B4">
        <v>0</v>
      </c>
    </row>
    <row r="5" spans="1:2" x14ac:dyDescent="0.25">
      <c r="A5">
        <v>895</v>
      </c>
      <c r="B5">
        <v>0</v>
      </c>
    </row>
    <row r="6" spans="1:2" x14ac:dyDescent="0.25">
      <c r="A6">
        <v>896</v>
      </c>
      <c r="B6">
        <v>0</v>
      </c>
    </row>
    <row r="7" spans="1:2" x14ac:dyDescent="0.25">
      <c r="A7">
        <v>897</v>
      </c>
      <c r="B7">
        <v>0</v>
      </c>
    </row>
    <row r="8" spans="1:2" x14ac:dyDescent="0.25">
      <c r="A8">
        <v>898</v>
      </c>
      <c r="B8">
        <v>0</v>
      </c>
    </row>
    <row r="9" spans="1:2" x14ac:dyDescent="0.25">
      <c r="A9">
        <v>899</v>
      </c>
      <c r="B9">
        <v>0</v>
      </c>
    </row>
    <row r="10" spans="1:2" x14ac:dyDescent="0.25">
      <c r="A10">
        <v>900</v>
      </c>
      <c r="B10">
        <v>0</v>
      </c>
    </row>
    <row r="11" spans="1:2" x14ac:dyDescent="0.25">
      <c r="A11">
        <v>901</v>
      </c>
      <c r="B11">
        <v>0</v>
      </c>
    </row>
    <row r="12" spans="1:2" x14ac:dyDescent="0.25">
      <c r="A12">
        <v>902</v>
      </c>
      <c r="B12">
        <v>0</v>
      </c>
    </row>
    <row r="13" spans="1:2" x14ac:dyDescent="0.25">
      <c r="A13">
        <v>903</v>
      </c>
      <c r="B13">
        <v>0</v>
      </c>
    </row>
    <row r="14" spans="1:2" x14ac:dyDescent="0.25">
      <c r="A14">
        <v>904</v>
      </c>
      <c r="B14">
        <v>1</v>
      </c>
    </row>
    <row r="15" spans="1:2" x14ac:dyDescent="0.25">
      <c r="A15">
        <v>905</v>
      </c>
      <c r="B15">
        <v>0</v>
      </c>
    </row>
    <row r="16" spans="1:2" x14ac:dyDescent="0.25">
      <c r="A16">
        <v>906</v>
      </c>
      <c r="B16">
        <v>1</v>
      </c>
    </row>
    <row r="17" spans="1:2" x14ac:dyDescent="0.25">
      <c r="A17">
        <v>907</v>
      </c>
      <c r="B17">
        <v>0</v>
      </c>
    </row>
    <row r="18" spans="1:2" x14ac:dyDescent="0.25">
      <c r="A18">
        <v>908</v>
      </c>
      <c r="B18">
        <v>0</v>
      </c>
    </row>
    <row r="19" spans="1:2" x14ac:dyDescent="0.25">
      <c r="A19">
        <v>909</v>
      </c>
      <c r="B19">
        <v>0</v>
      </c>
    </row>
    <row r="20" spans="1:2" x14ac:dyDescent="0.25">
      <c r="A20">
        <v>910</v>
      </c>
      <c r="B20">
        <v>0</v>
      </c>
    </row>
    <row r="21" spans="1:2" x14ac:dyDescent="0.25">
      <c r="A21">
        <v>911</v>
      </c>
      <c r="B21">
        <v>0</v>
      </c>
    </row>
    <row r="22" spans="1:2" x14ac:dyDescent="0.25">
      <c r="A22">
        <v>912</v>
      </c>
      <c r="B22">
        <v>0</v>
      </c>
    </row>
    <row r="23" spans="1:2" x14ac:dyDescent="0.25">
      <c r="A23">
        <v>913</v>
      </c>
      <c r="B23">
        <v>0</v>
      </c>
    </row>
    <row r="24" spans="1:2" x14ac:dyDescent="0.25">
      <c r="A24">
        <v>914</v>
      </c>
      <c r="B24">
        <v>1</v>
      </c>
    </row>
    <row r="25" spans="1:2" x14ac:dyDescent="0.25">
      <c r="A25">
        <v>915</v>
      </c>
      <c r="B25">
        <v>0</v>
      </c>
    </row>
    <row r="26" spans="1:2" x14ac:dyDescent="0.25">
      <c r="A26">
        <v>916</v>
      </c>
      <c r="B26">
        <v>1</v>
      </c>
    </row>
    <row r="27" spans="1:2" x14ac:dyDescent="0.25">
      <c r="A27">
        <v>917</v>
      </c>
      <c r="B27">
        <v>0</v>
      </c>
    </row>
    <row r="28" spans="1:2" x14ac:dyDescent="0.25">
      <c r="A28">
        <v>918</v>
      </c>
      <c r="B28">
        <v>1</v>
      </c>
    </row>
    <row r="29" spans="1:2" x14ac:dyDescent="0.25">
      <c r="A29">
        <v>919</v>
      </c>
      <c r="B29">
        <v>0</v>
      </c>
    </row>
    <row r="30" spans="1:2" x14ac:dyDescent="0.25">
      <c r="A30">
        <v>920</v>
      </c>
      <c r="B30">
        <v>0</v>
      </c>
    </row>
    <row r="31" spans="1:2" x14ac:dyDescent="0.25">
      <c r="A31">
        <v>921</v>
      </c>
      <c r="B31">
        <v>0</v>
      </c>
    </row>
    <row r="32" spans="1:2" x14ac:dyDescent="0.25">
      <c r="A32">
        <v>922</v>
      </c>
      <c r="B32">
        <v>0</v>
      </c>
    </row>
    <row r="33" spans="1:2" x14ac:dyDescent="0.25">
      <c r="A33">
        <v>923</v>
      </c>
      <c r="B33">
        <v>0</v>
      </c>
    </row>
    <row r="34" spans="1:2" x14ac:dyDescent="0.25">
      <c r="A34">
        <v>924</v>
      </c>
      <c r="B34">
        <v>0</v>
      </c>
    </row>
    <row r="35" spans="1:2" x14ac:dyDescent="0.25">
      <c r="A35">
        <v>925</v>
      </c>
      <c r="B35">
        <v>0</v>
      </c>
    </row>
    <row r="36" spans="1:2" x14ac:dyDescent="0.25">
      <c r="A36">
        <v>926</v>
      </c>
      <c r="B36">
        <v>0</v>
      </c>
    </row>
    <row r="37" spans="1:2" x14ac:dyDescent="0.25">
      <c r="A37">
        <v>927</v>
      </c>
      <c r="B37">
        <v>0</v>
      </c>
    </row>
    <row r="38" spans="1:2" x14ac:dyDescent="0.25">
      <c r="A38">
        <v>928</v>
      </c>
      <c r="B38">
        <v>0</v>
      </c>
    </row>
    <row r="39" spans="1:2" x14ac:dyDescent="0.25">
      <c r="A39">
        <v>929</v>
      </c>
      <c r="B39">
        <v>0</v>
      </c>
    </row>
    <row r="40" spans="1:2" x14ac:dyDescent="0.25">
      <c r="A40">
        <v>930</v>
      </c>
      <c r="B40">
        <v>0</v>
      </c>
    </row>
    <row r="41" spans="1:2" x14ac:dyDescent="0.25">
      <c r="A41">
        <v>931</v>
      </c>
      <c r="B41">
        <v>0</v>
      </c>
    </row>
    <row r="42" spans="1:2" x14ac:dyDescent="0.25">
      <c r="A42">
        <v>932</v>
      </c>
      <c r="B42">
        <v>0</v>
      </c>
    </row>
    <row r="43" spans="1:2" x14ac:dyDescent="0.25">
      <c r="A43">
        <v>933</v>
      </c>
      <c r="B43">
        <v>0</v>
      </c>
    </row>
    <row r="44" spans="1:2" x14ac:dyDescent="0.25">
      <c r="A44">
        <v>934</v>
      </c>
      <c r="B44">
        <v>0</v>
      </c>
    </row>
    <row r="45" spans="1:2" x14ac:dyDescent="0.25">
      <c r="A45">
        <v>935</v>
      </c>
      <c r="B45">
        <v>1</v>
      </c>
    </row>
    <row r="46" spans="1:2" x14ac:dyDescent="0.25">
      <c r="A46">
        <v>936</v>
      </c>
      <c r="B46">
        <v>1</v>
      </c>
    </row>
    <row r="47" spans="1:2" x14ac:dyDescent="0.25">
      <c r="A47">
        <v>937</v>
      </c>
      <c r="B47">
        <v>0</v>
      </c>
    </row>
    <row r="48" spans="1:2" x14ac:dyDescent="0.25">
      <c r="A48">
        <v>938</v>
      </c>
      <c r="B48">
        <v>0</v>
      </c>
    </row>
    <row r="49" spans="1:2" x14ac:dyDescent="0.25">
      <c r="A49">
        <v>939</v>
      </c>
      <c r="B49">
        <v>0</v>
      </c>
    </row>
    <row r="50" spans="1:2" x14ac:dyDescent="0.25">
      <c r="A50">
        <v>940</v>
      </c>
      <c r="B50">
        <v>1</v>
      </c>
    </row>
    <row r="51" spans="1:2" x14ac:dyDescent="0.25">
      <c r="A51">
        <v>941</v>
      </c>
      <c r="B51">
        <v>1</v>
      </c>
    </row>
    <row r="52" spans="1:2" x14ac:dyDescent="0.25">
      <c r="A52">
        <v>942</v>
      </c>
      <c r="B52">
        <v>0</v>
      </c>
    </row>
    <row r="53" spans="1:2" x14ac:dyDescent="0.25">
      <c r="A53">
        <v>943</v>
      </c>
      <c r="B53">
        <v>0</v>
      </c>
    </row>
    <row r="54" spans="1:2" x14ac:dyDescent="0.25">
      <c r="A54">
        <v>944</v>
      </c>
      <c r="B54">
        <v>0</v>
      </c>
    </row>
    <row r="55" spans="1:2" x14ac:dyDescent="0.25">
      <c r="A55">
        <v>945</v>
      </c>
      <c r="B55">
        <v>1</v>
      </c>
    </row>
    <row r="56" spans="1:2" x14ac:dyDescent="0.25">
      <c r="A56">
        <v>946</v>
      </c>
      <c r="B56">
        <v>0</v>
      </c>
    </row>
    <row r="57" spans="1:2" x14ac:dyDescent="0.25">
      <c r="A57">
        <v>947</v>
      </c>
      <c r="B57">
        <v>0</v>
      </c>
    </row>
    <row r="58" spans="1:2" x14ac:dyDescent="0.25">
      <c r="A58">
        <v>948</v>
      </c>
      <c r="B58">
        <v>0</v>
      </c>
    </row>
    <row r="59" spans="1:2" x14ac:dyDescent="0.25">
      <c r="A59">
        <v>949</v>
      </c>
      <c r="B59">
        <v>0</v>
      </c>
    </row>
    <row r="60" spans="1:2" x14ac:dyDescent="0.25">
      <c r="A60">
        <v>950</v>
      </c>
      <c r="B60">
        <v>0</v>
      </c>
    </row>
    <row r="61" spans="1:2" x14ac:dyDescent="0.25">
      <c r="A61">
        <v>951</v>
      </c>
      <c r="B61">
        <v>1</v>
      </c>
    </row>
    <row r="62" spans="1:2" x14ac:dyDescent="0.25">
      <c r="A62">
        <v>952</v>
      </c>
      <c r="B62">
        <v>0</v>
      </c>
    </row>
    <row r="63" spans="1:2" x14ac:dyDescent="0.25">
      <c r="A63">
        <v>953</v>
      </c>
      <c r="B63">
        <v>0</v>
      </c>
    </row>
    <row r="64" spans="1:2" x14ac:dyDescent="0.25">
      <c r="A64">
        <v>954</v>
      </c>
      <c r="B64">
        <v>0</v>
      </c>
    </row>
    <row r="65" spans="1:2" x14ac:dyDescent="0.25">
      <c r="A65">
        <v>955</v>
      </c>
      <c r="B65">
        <v>0</v>
      </c>
    </row>
    <row r="66" spans="1:2" x14ac:dyDescent="0.25">
      <c r="A66">
        <v>956</v>
      </c>
      <c r="B66">
        <v>1</v>
      </c>
    </row>
    <row r="67" spans="1:2" x14ac:dyDescent="0.25">
      <c r="A67">
        <v>957</v>
      </c>
      <c r="B67">
        <v>1</v>
      </c>
    </row>
    <row r="68" spans="1:2" x14ac:dyDescent="0.25">
      <c r="A68">
        <v>958</v>
      </c>
      <c r="B68">
        <v>0</v>
      </c>
    </row>
    <row r="69" spans="1:2" x14ac:dyDescent="0.25">
      <c r="A69">
        <v>959</v>
      </c>
      <c r="B69">
        <v>0</v>
      </c>
    </row>
    <row r="70" spans="1:2" x14ac:dyDescent="0.25">
      <c r="A70">
        <v>960</v>
      </c>
      <c r="B70">
        <v>0</v>
      </c>
    </row>
    <row r="71" spans="1:2" x14ac:dyDescent="0.25">
      <c r="A71">
        <v>961</v>
      </c>
      <c r="B71">
        <v>1</v>
      </c>
    </row>
    <row r="72" spans="1:2" x14ac:dyDescent="0.25">
      <c r="A72">
        <v>962</v>
      </c>
      <c r="B72">
        <v>0</v>
      </c>
    </row>
    <row r="73" spans="1:2" x14ac:dyDescent="0.25">
      <c r="A73">
        <v>963</v>
      </c>
      <c r="B73">
        <v>0</v>
      </c>
    </row>
    <row r="74" spans="1:2" x14ac:dyDescent="0.25">
      <c r="A74">
        <v>964</v>
      </c>
      <c r="B74">
        <v>0</v>
      </c>
    </row>
    <row r="75" spans="1:2" x14ac:dyDescent="0.25">
      <c r="A75">
        <v>965</v>
      </c>
      <c r="B75">
        <v>0</v>
      </c>
    </row>
    <row r="76" spans="1:2" x14ac:dyDescent="0.25">
      <c r="A76">
        <v>966</v>
      </c>
      <c r="B76">
        <v>1</v>
      </c>
    </row>
    <row r="77" spans="1:2" x14ac:dyDescent="0.25">
      <c r="A77">
        <v>967</v>
      </c>
      <c r="B77">
        <v>0</v>
      </c>
    </row>
    <row r="78" spans="1:2" x14ac:dyDescent="0.25">
      <c r="A78">
        <v>968</v>
      </c>
      <c r="B78">
        <v>0</v>
      </c>
    </row>
    <row r="79" spans="1:2" x14ac:dyDescent="0.25">
      <c r="A79">
        <v>969</v>
      </c>
      <c r="B79">
        <v>1</v>
      </c>
    </row>
    <row r="80" spans="1:2" x14ac:dyDescent="0.25">
      <c r="A80">
        <v>970</v>
      </c>
      <c r="B80">
        <v>0</v>
      </c>
    </row>
    <row r="81" spans="1:2" x14ac:dyDescent="0.25">
      <c r="A81">
        <v>971</v>
      </c>
      <c r="B81">
        <v>0</v>
      </c>
    </row>
    <row r="82" spans="1:2" x14ac:dyDescent="0.25">
      <c r="A82">
        <v>972</v>
      </c>
      <c r="B82">
        <v>0</v>
      </c>
    </row>
    <row r="83" spans="1:2" x14ac:dyDescent="0.25">
      <c r="A83">
        <v>973</v>
      </c>
      <c r="B83">
        <v>0</v>
      </c>
    </row>
    <row r="84" spans="1:2" x14ac:dyDescent="0.25">
      <c r="A84">
        <v>974</v>
      </c>
      <c r="B84">
        <v>0</v>
      </c>
    </row>
    <row r="85" spans="1:2" x14ac:dyDescent="0.25">
      <c r="A85">
        <v>975</v>
      </c>
      <c r="B85">
        <v>0</v>
      </c>
    </row>
    <row r="86" spans="1:2" x14ac:dyDescent="0.25">
      <c r="A86">
        <v>976</v>
      </c>
      <c r="B86">
        <v>0</v>
      </c>
    </row>
    <row r="87" spans="1:2" x14ac:dyDescent="0.25">
      <c r="A87">
        <v>977</v>
      </c>
      <c r="B87">
        <v>0</v>
      </c>
    </row>
    <row r="88" spans="1:2" x14ac:dyDescent="0.25">
      <c r="A88">
        <v>978</v>
      </c>
      <c r="B88">
        <v>0</v>
      </c>
    </row>
    <row r="89" spans="1:2" x14ac:dyDescent="0.25">
      <c r="A89">
        <v>979</v>
      </c>
      <c r="B89">
        <v>0</v>
      </c>
    </row>
    <row r="90" spans="1:2" x14ac:dyDescent="0.25">
      <c r="A90">
        <v>980</v>
      </c>
      <c r="B90">
        <v>0</v>
      </c>
    </row>
    <row r="91" spans="1:2" x14ac:dyDescent="0.25">
      <c r="A91">
        <v>981</v>
      </c>
      <c r="B91">
        <v>0</v>
      </c>
    </row>
    <row r="92" spans="1:2" x14ac:dyDescent="0.25">
      <c r="A92">
        <v>982</v>
      </c>
      <c r="B92">
        <v>0</v>
      </c>
    </row>
    <row r="93" spans="1:2" x14ac:dyDescent="0.25">
      <c r="A93">
        <v>983</v>
      </c>
      <c r="B93">
        <v>0</v>
      </c>
    </row>
    <row r="94" spans="1:2" x14ac:dyDescent="0.25">
      <c r="A94">
        <v>984</v>
      </c>
      <c r="B94">
        <v>1</v>
      </c>
    </row>
    <row r="95" spans="1:2" x14ac:dyDescent="0.25">
      <c r="A95">
        <v>985</v>
      </c>
      <c r="B95">
        <v>0</v>
      </c>
    </row>
    <row r="96" spans="1:2" x14ac:dyDescent="0.25">
      <c r="A96">
        <v>986</v>
      </c>
      <c r="B96">
        <v>0</v>
      </c>
    </row>
    <row r="97" spans="1:2" x14ac:dyDescent="0.25">
      <c r="A97">
        <v>987</v>
      </c>
      <c r="B97">
        <v>0</v>
      </c>
    </row>
    <row r="98" spans="1:2" x14ac:dyDescent="0.25">
      <c r="A98">
        <v>988</v>
      </c>
      <c r="B98">
        <v>1</v>
      </c>
    </row>
    <row r="99" spans="1:2" x14ac:dyDescent="0.25">
      <c r="A99">
        <v>989</v>
      </c>
      <c r="B99">
        <v>0</v>
      </c>
    </row>
    <row r="100" spans="1:2" x14ac:dyDescent="0.25">
      <c r="A100">
        <v>990</v>
      </c>
      <c r="B100">
        <v>0</v>
      </c>
    </row>
    <row r="101" spans="1:2" x14ac:dyDescent="0.25">
      <c r="A101">
        <v>991</v>
      </c>
      <c r="B101">
        <v>0</v>
      </c>
    </row>
    <row r="102" spans="1:2" x14ac:dyDescent="0.25">
      <c r="A102">
        <v>992</v>
      </c>
      <c r="B102">
        <v>1</v>
      </c>
    </row>
    <row r="103" spans="1:2" x14ac:dyDescent="0.25">
      <c r="A103">
        <v>993</v>
      </c>
      <c r="B103">
        <v>0</v>
      </c>
    </row>
    <row r="104" spans="1:2" x14ac:dyDescent="0.25">
      <c r="A104">
        <v>994</v>
      </c>
      <c r="B104">
        <v>0</v>
      </c>
    </row>
    <row r="105" spans="1:2" x14ac:dyDescent="0.25">
      <c r="A105">
        <v>995</v>
      </c>
      <c r="B105">
        <v>0</v>
      </c>
    </row>
    <row r="106" spans="1:2" x14ac:dyDescent="0.25">
      <c r="A106">
        <v>996</v>
      </c>
      <c r="B106">
        <v>0</v>
      </c>
    </row>
    <row r="107" spans="1:2" x14ac:dyDescent="0.25">
      <c r="A107">
        <v>997</v>
      </c>
      <c r="B107">
        <v>0</v>
      </c>
    </row>
    <row r="108" spans="1:2" x14ac:dyDescent="0.25">
      <c r="A108">
        <v>998</v>
      </c>
      <c r="B108">
        <v>0</v>
      </c>
    </row>
    <row r="109" spans="1:2" x14ac:dyDescent="0.25">
      <c r="A109">
        <v>999</v>
      </c>
      <c r="B109">
        <v>0</v>
      </c>
    </row>
    <row r="110" spans="1:2" x14ac:dyDescent="0.25">
      <c r="A110">
        <v>1000</v>
      </c>
      <c r="B110">
        <v>0</v>
      </c>
    </row>
    <row r="111" spans="1:2" x14ac:dyDescent="0.25">
      <c r="A111">
        <v>1001</v>
      </c>
      <c r="B111">
        <v>0</v>
      </c>
    </row>
    <row r="112" spans="1:2" x14ac:dyDescent="0.25">
      <c r="A112">
        <v>1002</v>
      </c>
      <c r="B112">
        <v>0</v>
      </c>
    </row>
    <row r="113" spans="1:2" x14ac:dyDescent="0.25">
      <c r="A113">
        <v>1003</v>
      </c>
      <c r="B113">
        <v>0</v>
      </c>
    </row>
    <row r="114" spans="1:2" x14ac:dyDescent="0.25">
      <c r="A114">
        <v>1004</v>
      </c>
      <c r="B114">
        <v>1</v>
      </c>
    </row>
    <row r="115" spans="1:2" x14ac:dyDescent="0.25">
      <c r="A115">
        <v>1005</v>
      </c>
      <c r="B115">
        <v>0</v>
      </c>
    </row>
    <row r="116" spans="1:2" x14ac:dyDescent="0.25">
      <c r="A116">
        <v>1006</v>
      </c>
      <c r="B116">
        <v>1</v>
      </c>
    </row>
    <row r="117" spans="1:2" x14ac:dyDescent="0.25">
      <c r="A117">
        <v>1007</v>
      </c>
      <c r="B117">
        <v>0</v>
      </c>
    </row>
    <row r="118" spans="1:2" x14ac:dyDescent="0.25">
      <c r="A118">
        <v>1008</v>
      </c>
      <c r="B118">
        <v>0</v>
      </c>
    </row>
    <row r="119" spans="1:2" x14ac:dyDescent="0.25">
      <c r="A119">
        <v>1009</v>
      </c>
      <c r="B119">
        <v>1</v>
      </c>
    </row>
    <row r="120" spans="1:2" x14ac:dyDescent="0.25">
      <c r="A120">
        <v>1010</v>
      </c>
      <c r="B120">
        <v>0</v>
      </c>
    </row>
    <row r="121" spans="1:2" x14ac:dyDescent="0.25">
      <c r="A121">
        <v>1011</v>
      </c>
      <c r="B121">
        <v>1</v>
      </c>
    </row>
    <row r="122" spans="1:2" x14ac:dyDescent="0.25">
      <c r="A122">
        <v>1012</v>
      </c>
      <c r="B122">
        <v>0</v>
      </c>
    </row>
    <row r="123" spans="1:2" x14ac:dyDescent="0.25">
      <c r="A123">
        <v>1013</v>
      </c>
      <c r="B123">
        <v>0</v>
      </c>
    </row>
    <row r="124" spans="1:2" x14ac:dyDescent="0.25">
      <c r="A124">
        <v>1014</v>
      </c>
      <c r="B124">
        <v>1</v>
      </c>
    </row>
    <row r="125" spans="1:2" x14ac:dyDescent="0.25">
      <c r="A125">
        <v>1015</v>
      </c>
      <c r="B125">
        <v>0</v>
      </c>
    </row>
    <row r="126" spans="1:2" x14ac:dyDescent="0.25">
      <c r="A126">
        <v>1016</v>
      </c>
      <c r="B126">
        <v>0</v>
      </c>
    </row>
    <row r="127" spans="1:2" x14ac:dyDescent="0.25">
      <c r="A127">
        <v>1017</v>
      </c>
      <c r="B127">
        <v>0</v>
      </c>
    </row>
    <row r="128" spans="1:2" x14ac:dyDescent="0.25">
      <c r="A128">
        <v>1018</v>
      </c>
      <c r="B128">
        <v>0</v>
      </c>
    </row>
    <row r="129" spans="1:2" x14ac:dyDescent="0.25">
      <c r="A129">
        <v>1019</v>
      </c>
      <c r="B129">
        <v>0</v>
      </c>
    </row>
    <row r="130" spans="1:2" x14ac:dyDescent="0.25">
      <c r="A130">
        <v>1020</v>
      </c>
      <c r="B130">
        <v>0</v>
      </c>
    </row>
    <row r="131" spans="1:2" x14ac:dyDescent="0.25">
      <c r="A131">
        <v>1021</v>
      </c>
      <c r="B131">
        <v>0</v>
      </c>
    </row>
    <row r="132" spans="1:2" x14ac:dyDescent="0.25">
      <c r="A132">
        <v>1022</v>
      </c>
      <c r="B132">
        <v>0</v>
      </c>
    </row>
    <row r="133" spans="1:2" x14ac:dyDescent="0.25">
      <c r="A133">
        <v>1023</v>
      </c>
      <c r="B133">
        <v>0</v>
      </c>
    </row>
    <row r="134" spans="1:2" x14ac:dyDescent="0.25">
      <c r="A134">
        <v>1024</v>
      </c>
      <c r="B134">
        <v>0</v>
      </c>
    </row>
    <row r="135" spans="1:2" x14ac:dyDescent="0.25">
      <c r="A135">
        <v>1025</v>
      </c>
      <c r="B135">
        <v>0</v>
      </c>
    </row>
    <row r="136" spans="1:2" x14ac:dyDescent="0.25">
      <c r="A136">
        <v>1026</v>
      </c>
      <c r="B136">
        <v>0</v>
      </c>
    </row>
    <row r="137" spans="1:2" x14ac:dyDescent="0.25">
      <c r="A137">
        <v>1027</v>
      </c>
      <c r="B137">
        <v>0</v>
      </c>
    </row>
    <row r="138" spans="1:2" x14ac:dyDescent="0.25">
      <c r="A138">
        <v>1028</v>
      </c>
      <c r="B138">
        <v>0</v>
      </c>
    </row>
    <row r="139" spans="1:2" x14ac:dyDescent="0.25">
      <c r="A139">
        <v>1029</v>
      </c>
      <c r="B139">
        <v>0</v>
      </c>
    </row>
    <row r="140" spans="1:2" x14ac:dyDescent="0.25">
      <c r="A140">
        <v>1030</v>
      </c>
      <c r="B140">
        <v>0</v>
      </c>
    </row>
    <row r="141" spans="1:2" x14ac:dyDescent="0.25">
      <c r="A141">
        <v>1031</v>
      </c>
      <c r="B141">
        <v>0</v>
      </c>
    </row>
    <row r="142" spans="1:2" x14ac:dyDescent="0.25">
      <c r="A142">
        <v>1032</v>
      </c>
      <c r="B142">
        <v>0</v>
      </c>
    </row>
    <row r="143" spans="1:2" x14ac:dyDescent="0.25">
      <c r="A143">
        <v>1033</v>
      </c>
      <c r="B143">
        <v>1</v>
      </c>
    </row>
    <row r="144" spans="1:2" x14ac:dyDescent="0.25">
      <c r="A144">
        <v>1034</v>
      </c>
      <c r="B144">
        <v>0</v>
      </c>
    </row>
    <row r="145" spans="1:2" x14ac:dyDescent="0.25">
      <c r="A145">
        <v>1035</v>
      </c>
      <c r="B145">
        <v>0</v>
      </c>
    </row>
    <row r="146" spans="1:2" x14ac:dyDescent="0.25">
      <c r="A146">
        <v>1036</v>
      </c>
      <c r="B146">
        <v>0</v>
      </c>
    </row>
    <row r="147" spans="1:2" x14ac:dyDescent="0.25">
      <c r="A147">
        <v>1037</v>
      </c>
      <c r="B147">
        <v>0</v>
      </c>
    </row>
    <row r="148" spans="1:2" x14ac:dyDescent="0.25">
      <c r="A148">
        <v>1038</v>
      </c>
      <c r="B148">
        <v>0</v>
      </c>
    </row>
    <row r="149" spans="1:2" x14ac:dyDescent="0.25">
      <c r="A149">
        <v>1039</v>
      </c>
      <c r="B149">
        <v>0</v>
      </c>
    </row>
    <row r="150" spans="1:2" x14ac:dyDescent="0.25">
      <c r="A150">
        <v>1040</v>
      </c>
      <c r="B150">
        <v>0</v>
      </c>
    </row>
    <row r="151" spans="1:2" x14ac:dyDescent="0.25">
      <c r="A151">
        <v>1041</v>
      </c>
      <c r="B151">
        <v>0</v>
      </c>
    </row>
    <row r="152" spans="1:2" x14ac:dyDescent="0.25">
      <c r="A152">
        <v>1042</v>
      </c>
      <c r="B152">
        <v>1</v>
      </c>
    </row>
    <row r="153" spans="1:2" x14ac:dyDescent="0.25">
      <c r="A153">
        <v>1043</v>
      </c>
      <c r="B153">
        <v>0</v>
      </c>
    </row>
    <row r="154" spans="1:2" x14ac:dyDescent="0.25">
      <c r="A154">
        <v>1044</v>
      </c>
      <c r="B154">
        <v>0</v>
      </c>
    </row>
    <row r="155" spans="1:2" x14ac:dyDescent="0.25">
      <c r="A155">
        <v>1045</v>
      </c>
      <c r="B155">
        <v>0</v>
      </c>
    </row>
    <row r="156" spans="1:2" x14ac:dyDescent="0.25">
      <c r="A156">
        <v>1046</v>
      </c>
      <c r="B156">
        <v>0</v>
      </c>
    </row>
    <row r="157" spans="1:2" x14ac:dyDescent="0.25">
      <c r="A157">
        <v>1047</v>
      </c>
      <c r="B157">
        <v>0</v>
      </c>
    </row>
    <row r="158" spans="1:2" x14ac:dyDescent="0.25">
      <c r="A158">
        <v>1048</v>
      </c>
      <c r="B158">
        <v>1</v>
      </c>
    </row>
    <row r="159" spans="1:2" x14ac:dyDescent="0.25">
      <c r="A159">
        <v>1049</v>
      </c>
      <c r="B159">
        <v>0</v>
      </c>
    </row>
    <row r="160" spans="1:2" x14ac:dyDescent="0.25">
      <c r="A160">
        <v>1050</v>
      </c>
      <c r="B160">
        <v>0</v>
      </c>
    </row>
    <row r="161" spans="1:2" x14ac:dyDescent="0.25">
      <c r="A161">
        <v>1051</v>
      </c>
      <c r="B161">
        <v>0</v>
      </c>
    </row>
    <row r="162" spans="1:2" x14ac:dyDescent="0.25">
      <c r="A162">
        <v>1052</v>
      </c>
      <c r="B162">
        <v>0</v>
      </c>
    </row>
    <row r="163" spans="1:2" x14ac:dyDescent="0.25">
      <c r="A163">
        <v>1053</v>
      </c>
      <c r="B163">
        <v>0</v>
      </c>
    </row>
    <row r="164" spans="1:2" x14ac:dyDescent="0.25">
      <c r="A164">
        <v>1054</v>
      </c>
      <c r="B164">
        <v>1</v>
      </c>
    </row>
    <row r="165" spans="1:2" x14ac:dyDescent="0.25">
      <c r="A165">
        <v>1055</v>
      </c>
      <c r="B165">
        <v>0</v>
      </c>
    </row>
    <row r="166" spans="1:2" x14ac:dyDescent="0.25">
      <c r="A166">
        <v>1056</v>
      </c>
      <c r="B166">
        <v>0</v>
      </c>
    </row>
    <row r="167" spans="1:2" x14ac:dyDescent="0.25">
      <c r="A167">
        <v>1057</v>
      </c>
      <c r="B167">
        <v>0</v>
      </c>
    </row>
    <row r="168" spans="1:2" x14ac:dyDescent="0.25">
      <c r="A168">
        <v>1058</v>
      </c>
      <c r="B168">
        <v>0</v>
      </c>
    </row>
    <row r="169" spans="1:2" x14ac:dyDescent="0.25">
      <c r="A169">
        <v>1059</v>
      </c>
      <c r="B169">
        <v>0</v>
      </c>
    </row>
    <row r="170" spans="1:2" x14ac:dyDescent="0.25">
      <c r="A170">
        <v>1060</v>
      </c>
      <c r="B170">
        <v>1</v>
      </c>
    </row>
    <row r="171" spans="1:2" x14ac:dyDescent="0.25">
      <c r="A171">
        <v>1061</v>
      </c>
      <c r="B171">
        <v>0</v>
      </c>
    </row>
    <row r="172" spans="1:2" x14ac:dyDescent="0.25">
      <c r="A172">
        <v>1062</v>
      </c>
      <c r="B172">
        <v>0</v>
      </c>
    </row>
    <row r="173" spans="1:2" x14ac:dyDescent="0.25">
      <c r="A173">
        <v>1063</v>
      </c>
      <c r="B173">
        <v>0</v>
      </c>
    </row>
    <row r="174" spans="1:2" x14ac:dyDescent="0.25">
      <c r="A174">
        <v>1064</v>
      </c>
      <c r="B174">
        <v>0</v>
      </c>
    </row>
    <row r="175" spans="1:2" x14ac:dyDescent="0.25">
      <c r="A175">
        <v>1065</v>
      </c>
      <c r="B175">
        <v>0</v>
      </c>
    </row>
    <row r="176" spans="1:2" x14ac:dyDescent="0.25">
      <c r="A176">
        <v>1066</v>
      </c>
      <c r="B176">
        <v>0</v>
      </c>
    </row>
    <row r="177" spans="1:2" x14ac:dyDescent="0.25">
      <c r="A177">
        <v>1067</v>
      </c>
      <c r="B177">
        <v>0</v>
      </c>
    </row>
    <row r="178" spans="1:2" x14ac:dyDescent="0.25">
      <c r="A178">
        <v>1068</v>
      </c>
      <c r="B178">
        <v>0</v>
      </c>
    </row>
    <row r="179" spans="1:2" x14ac:dyDescent="0.25">
      <c r="A179">
        <v>1069</v>
      </c>
      <c r="B179">
        <v>0</v>
      </c>
    </row>
    <row r="180" spans="1:2" x14ac:dyDescent="0.25">
      <c r="A180">
        <v>1070</v>
      </c>
      <c r="B180">
        <v>1</v>
      </c>
    </row>
    <row r="181" spans="1:2" x14ac:dyDescent="0.25">
      <c r="A181">
        <v>1071</v>
      </c>
      <c r="B181">
        <v>1</v>
      </c>
    </row>
    <row r="182" spans="1:2" x14ac:dyDescent="0.25">
      <c r="A182">
        <v>1072</v>
      </c>
      <c r="B182">
        <v>0</v>
      </c>
    </row>
    <row r="183" spans="1:2" x14ac:dyDescent="0.25">
      <c r="A183">
        <v>1073</v>
      </c>
      <c r="B183">
        <v>0</v>
      </c>
    </row>
    <row r="184" spans="1:2" x14ac:dyDescent="0.25">
      <c r="A184">
        <v>1074</v>
      </c>
      <c r="B184">
        <v>1</v>
      </c>
    </row>
    <row r="185" spans="1:2" x14ac:dyDescent="0.25">
      <c r="A185">
        <v>1075</v>
      </c>
      <c r="B185">
        <v>0</v>
      </c>
    </row>
    <row r="186" spans="1:2" x14ac:dyDescent="0.25">
      <c r="A186">
        <v>1076</v>
      </c>
      <c r="B186">
        <v>1</v>
      </c>
    </row>
    <row r="187" spans="1:2" x14ac:dyDescent="0.25">
      <c r="A187">
        <v>1077</v>
      </c>
      <c r="B187">
        <v>0</v>
      </c>
    </row>
    <row r="188" spans="1:2" x14ac:dyDescent="0.25">
      <c r="A188">
        <v>1078</v>
      </c>
      <c r="B188">
        <v>0</v>
      </c>
    </row>
    <row r="189" spans="1:2" x14ac:dyDescent="0.25">
      <c r="A189">
        <v>1079</v>
      </c>
      <c r="B189">
        <v>0</v>
      </c>
    </row>
    <row r="190" spans="1:2" x14ac:dyDescent="0.25">
      <c r="A190">
        <v>1080</v>
      </c>
      <c r="B190">
        <v>0</v>
      </c>
    </row>
    <row r="191" spans="1:2" x14ac:dyDescent="0.25">
      <c r="A191">
        <v>1081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1083</v>
      </c>
      <c r="B193">
        <v>0</v>
      </c>
    </row>
    <row r="194" spans="1:2" x14ac:dyDescent="0.25">
      <c r="A194">
        <v>1084</v>
      </c>
      <c r="B194">
        <v>0</v>
      </c>
    </row>
    <row r="195" spans="1:2" x14ac:dyDescent="0.25">
      <c r="A195">
        <v>1085</v>
      </c>
      <c r="B195">
        <v>0</v>
      </c>
    </row>
    <row r="196" spans="1:2" x14ac:dyDescent="0.25">
      <c r="A196">
        <v>1086</v>
      </c>
      <c r="B196">
        <v>0</v>
      </c>
    </row>
    <row r="197" spans="1:2" x14ac:dyDescent="0.25">
      <c r="A197">
        <v>1087</v>
      </c>
      <c r="B197">
        <v>0</v>
      </c>
    </row>
    <row r="198" spans="1:2" x14ac:dyDescent="0.25">
      <c r="A198">
        <v>1088</v>
      </c>
      <c r="B198">
        <v>1</v>
      </c>
    </row>
    <row r="199" spans="1:2" x14ac:dyDescent="0.25">
      <c r="A199">
        <v>1089</v>
      </c>
      <c r="B199">
        <v>0</v>
      </c>
    </row>
    <row r="200" spans="1:2" x14ac:dyDescent="0.25">
      <c r="A200">
        <v>1090</v>
      </c>
      <c r="B200">
        <v>0</v>
      </c>
    </row>
    <row r="201" spans="1:2" x14ac:dyDescent="0.25">
      <c r="A201">
        <v>1091</v>
      </c>
      <c r="B201">
        <v>1</v>
      </c>
    </row>
    <row r="202" spans="1:2" x14ac:dyDescent="0.25">
      <c r="A202">
        <v>1092</v>
      </c>
      <c r="B202">
        <v>0</v>
      </c>
    </row>
    <row r="203" spans="1:2" x14ac:dyDescent="0.25">
      <c r="A203">
        <v>1093</v>
      </c>
      <c r="B203">
        <v>0</v>
      </c>
    </row>
    <row r="204" spans="1:2" x14ac:dyDescent="0.25">
      <c r="A204">
        <v>1094</v>
      </c>
      <c r="B204">
        <v>0</v>
      </c>
    </row>
    <row r="205" spans="1:2" x14ac:dyDescent="0.25">
      <c r="A205">
        <v>1095</v>
      </c>
      <c r="B205">
        <v>0</v>
      </c>
    </row>
    <row r="206" spans="1:2" x14ac:dyDescent="0.25">
      <c r="A206">
        <v>1096</v>
      </c>
      <c r="B206">
        <v>0</v>
      </c>
    </row>
    <row r="207" spans="1:2" x14ac:dyDescent="0.25">
      <c r="A207">
        <v>1097</v>
      </c>
      <c r="B207">
        <v>0</v>
      </c>
    </row>
    <row r="208" spans="1:2" x14ac:dyDescent="0.25">
      <c r="A208">
        <v>1098</v>
      </c>
      <c r="B208">
        <v>0</v>
      </c>
    </row>
    <row r="209" spans="1:2" x14ac:dyDescent="0.25">
      <c r="A209">
        <v>1099</v>
      </c>
      <c r="B209">
        <v>0</v>
      </c>
    </row>
    <row r="210" spans="1:2" x14ac:dyDescent="0.25">
      <c r="A210">
        <v>1100</v>
      </c>
      <c r="B210">
        <v>1</v>
      </c>
    </row>
    <row r="211" spans="1:2" x14ac:dyDescent="0.25">
      <c r="A211">
        <v>1101</v>
      </c>
      <c r="B211">
        <v>0</v>
      </c>
    </row>
    <row r="212" spans="1:2" x14ac:dyDescent="0.25">
      <c r="A212">
        <v>1102</v>
      </c>
      <c r="B212">
        <v>0</v>
      </c>
    </row>
    <row r="213" spans="1:2" x14ac:dyDescent="0.25">
      <c r="A213">
        <v>1103</v>
      </c>
      <c r="B213">
        <v>0</v>
      </c>
    </row>
    <row r="214" spans="1:2" x14ac:dyDescent="0.25">
      <c r="A214">
        <v>1104</v>
      </c>
      <c r="B214">
        <v>0</v>
      </c>
    </row>
    <row r="215" spans="1:2" x14ac:dyDescent="0.25">
      <c r="A215">
        <v>1105</v>
      </c>
      <c r="B215">
        <v>1</v>
      </c>
    </row>
    <row r="216" spans="1:2" x14ac:dyDescent="0.25">
      <c r="A216">
        <v>1106</v>
      </c>
      <c r="B216">
        <v>0</v>
      </c>
    </row>
    <row r="217" spans="1:2" x14ac:dyDescent="0.25">
      <c r="A217">
        <v>1107</v>
      </c>
      <c r="B217">
        <v>0</v>
      </c>
    </row>
    <row r="218" spans="1:2" x14ac:dyDescent="0.25">
      <c r="A218">
        <v>1108</v>
      </c>
      <c r="B218">
        <v>0</v>
      </c>
    </row>
    <row r="219" spans="1:2" x14ac:dyDescent="0.25">
      <c r="A219">
        <v>1109</v>
      </c>
      <c r="B219">
        <v>0</v>
      </c>
    </row>
    <row r="220" spans="1:2" x14ac:dyDescent="0.25">
      <c r="A220">
        <v>1110</v>
      </c>
      <c r="B220">
        <v>1</v>
      </c>
    </row>
    <row r="221" spans="1:2" x14ac:dyDescent="0.25">
      <c r="A221">
        <v>1111</v>
      </c>
      <c r="B221">
        <v>0</v>
      </c>
    </row>
    <row r="222" spans="1:2" x14ac:dyDescent="0.25">
      <c r="A222">
        <v>1112</v>
      </c>
      <c r="B222">
        <v>0</v>
      </c>
    </row>
    <row r="223" spans="1:2" x14ac:dyDescent="0.25">
      <c r="A223">
        <v>1113</v>
      </c>
      <c r="B223">
        <v>0</v>
      </c>
    </row>
    <row r="224" spans="1:2" x14ac:dyDescent="0.25">
      <c r="A224">
        <v>1114</v>
      </c>
      <c r="B224">
        <v>1</v>
      </c>
    </row>
    <row r="225" spans="1:2" x14ac:dyDescent="0.25">
      <c r="A225">
        <v>1115</v>
      </c>
      <c r="B225">
        <v>0</v>
      </c>
    </row>
    <row r="226" spans="1:2" x14ac:dyDescent="0.25">
      <c r="A226">
        <v>1116</v>
      </c>
      <c r="B226">
        <v>1</v>
      </c>
    </row>
    <row r="227" spans="1:2" x14ac:dyDescent="0.25">
      <c r="A227">
        <v>1117</v>
      </c>
      <c r="B227">
        <v>0</v>
      </c>
    </row>
    <row r="228" spans="1:2" x14ac:dyDescent="0.25">
      <c r="A228">
        <v>1118</v>
      </c>
      <c r="B228">
        <v>0</v>
      </c>
    </row>
    <row r="229" spans="1:2" x14ac:dyDescent="0.25">
      <c r="A229">
        <v>1119</v>
      </c>
      <c r="B229">
        <v>0</v>
      </c>
    </row>
    <row r="230" spans="1:2" x14ac:dyDescent="0.25">
      <c r="A230">
        <v>1120</v>
      </c>
      <c r="B230">
        <v>0</v>
      </c>
    </row>
    <row r="231" spans="1:2" x14ac:dyDescent="0.25">
      <c r="A231">
        <v>1121</v>
      </c>
      <c r="B231">
        <v>0</v>
      </c>
    </row>
    <row r="232" spans="1:2" x14ac:dyDescent="0.25">
      <c r="A232">
        <v>1122</v>
      </c>
      <c r="B232">
        <v>0</v>
      </c>
    </row>
    <row r="233" spans="1:2" x14ac:dyDescent="0.25">
      <c r="A233">
        <v>1123</v>
      </c>
      <c r="B233">
        <v>0</v>
      </c>
    </row>
    <row r="234" spans="1:2" x14ac:dyDescent="0.25">
      <c r="A234">
        <v>1124</v>
      </c>
      <c r="B234">
        <v>0</v>
      </c>
    </row>
    <row r="235" spans="1:2" x14ac:dyDescent="0.25">
      <c r="A235">
        <v>1125</v>
      </c>
      <c r="B235">
        <v>0</v>
      </c>
    </row>
    <row r="236" spans="1:2" x14ac:dyDescent="0.25">
      <c r="A236">
        <v>1126</v>
      </c>
      <c r="B236">
        <v>0</v>
      </c>
    </row>
    <row r="237" spans="1:2" x14ac:dyDescent="0.25">
      <c r="A237">
        <v>1127</v>
      </c>
      <c r="B237">
        <v>0</v>
      </c>
    </row>
    <row r="238" spans="1:2" x14ac:dyDescent="0.25">
      <c r="A238">
        <v>1128</v>
      </c>
      <c r="B238">
        <v>0</v>
      </c>
    </row>
    <row r="239" spans="1:2" x14ac:dyDescent="0.25">
      <c r="A239">
        <v>1129</v>
      </c>
      <c r="B239">
        <v>0</v>
      </c>
    </row>
    <row r="240" spans="1:2" x14ac:dyDescent="0.25">
      <c r="A240">
        <v>1130</v>
      </c>
      <c r="B240">
        <v>0</v>
      </c>
    </row>
    <row r="241" spans="1:2" x14ac:dyDescent="0.25">
      <c r="A241">
        <v>1131</v>
      </c>
      <c r="B241">
        <v>1</v>
      </c>
    </row>
    <row r="242" spans="1:2" x14ac:dyDescent="0.25">
      <c r="A242">
        <v>1132</v>
      </c>
      <c r="B242">
        <v>1</v>
      </c>
    </row>
    <row r="243" spans="1:2" x14ac:dyDescent="0.25">
      <c r="A243">
        <v>1133</v>
      </c>
      <c r="B243">
        <v>1</v>
      </c>
    </row>
    <row r="244" spans="1:2" x14ac:dyDescent="0.25">
      <c r="A244">
        <v>1134</v>
      </c>
      <c r="B244">
        <v>0</v>
      </c>
    </row>
    <row r="245" spans="1:2" x14ac:dyDescent="0.25">
      <c r="A245">
        <v>1135</v>
      </c>
      <c r="B245">
        <v>0</v>
      </c>
    </row>
    <row r="246" spans="1:2" x14ac:dyDescent="0.25">
      <c r="A246">
        <v>1136</v>
      </c>
      <c r="B246">
        <v>0</v>
      </c>
    </row>
    <row r="247" spans="1:2" x14ac:dyDescent="0.25">
      <c r="A247">
        <v>1137</v>
      </c>
      <c r="B247">
        <v>0</v>
      </c>
    </row>
    <row r="248" spans="1:2" x14ac:dyDescent="0.25">
      <c r="A248">
        <v>1138</v>
      </c>
      <c r="B248">
        <v>1</v>
      </c>
    </row>
    <row r="249" spans="1:2" x14ac:dyDescent="0.25">
      <c r="A249">
        <v>1139</v>
      </c>
      <c r="B249">
        <v>0</v>
      </c>
    </row>
    <row r="250" spans="1:2" x14ac:dyDescent="0.25">
      <c r="A250">
        <v>1140</v>
      </c>
      <c r="B250">
        <v>1</v>
      </c>
    </row>
    <row r="251" spans="1:2" x14ac:dyDescent="0.25">
      <c r="A251">
        <v>1141</v>
      </c>
      <c r="B251">
        <v>0</v>
      </c>
    </row>
    <row r="252" spans="1:2" x14ac:dyDescent="0.25">
      <c r="A252">
        <v>1142</v>
      </c>
      <c r="B252">
        <v>1</v>
      </c>
    </row>
    <row r="253" spans="1:2" x14ac:dyDescent="0.25">
      <c r="A253">
        <v>1143</v>
      </c>
      <c r="B253">
        <v>0</v>
      </c>
    </row>
    <row r="254" spans="1:2" x14ac:dyDescent="0.25">
      <c r="A254">
        <v>1144</v>
      </c>
      <c r="B254">
        <v>0</v>
      </c>
    </row>
    <row r="255" spans="1:2" x14ac:dyDescent="0.25">
      <c r="A255">
        <v>1145</v>
      </c>
      <c r="B255">
        <v>0</v>
      </c>
    </row>
    <row r="256" spans="1:2" x14ac:dyDescent="0.25">
      <c r="A256">
        <v>1146</v>
      </c>
      <c r="B256">
        <v>0</v>
      </c>
    </row>
    <row r="257" spans="1:2" x14ac:dyDescent="0.25">
      <c r="A257">
        <v>1147</v>
      </c>
      <c r="B257">
        <v>0</v>
      </c>
    </row>
    <row r="258" spans="1:2" x14ac:dyDescent="0.25">
      <c r="A258">
        <v>1148</v>
      </c>
      <c r="B258">
        <v>0</v>
      </c>
    </row>
    <row r="259" spans="1:2" x14ac:dyDescent="0.25">
      <c r="A259">
        <v>1149</v>
      </c>
      <c r="B259">
        <v>0</v>
      </c>
    </row>
    <row r="260" spans="1:2" x14ac:dyDescent="0.25">
      <c r="A260">
        <v>1150</v>
      </c>
      <c r="B260">
        <v>0</v>
      </c>
    </row>
    <row r="261" spans="1:2" x14ac:dyDescent="0.25">
      <c r="A261">
        <v>1151</v>
      </c>
      <c r="B261">
        <v>0</v>
      </c>
    </row>
    <row r="262" spans="1:2" x14ac:dyDescent="0.25">
      <c r="A262">
        <v>1152</v>
      </c>
      <c r="B262">
        <v>0</v>
      </c>
    </row>
    <row r="263" spans="1:2" x14ac:dyDescent="0.25">
      <c r="A263">
        <v>1153</v>
      </c>
      <c r="B263">
        <v>0</v>
      </c>
    </row>
    <row r="264" spans="1:2" x14ac:dyDescent="0.25">
      <c r="A264">
        <v>1154</v>
      </c>
      <c r="B264">
        <v>1</v>
      </c>
    </row>
    <row r="265" spans="1:2" x14ac:dyDescent="0.25">
      <c r="A265">
        <v>1155</v>
      </c>
      <c r="B265">
        <v>0</v>
      </c>
    </row>
    <row r="266" spans="1:2" x14ac:dyDescent="0.25">
      <c r="A266">
        <v>1156</v>
      </c>
      <c r="B266">
        <v>0</v>
      </c>
    </row>
    <row r="267" spans="1:2" x14ac:dyDescent="0.25">
      <c r="A267">
        <v>1157</v>
      </c>
      <c r="B267">
        <v>0</v>
      </c>
    </row>
    <row r="268" spans="1:2" x14ac:dyDescent="0.25">
      <c r="A268">
        <v>1158</v>
      </c>
      <c r="B268">
        <v>0</v>
      </c>
    </row>
    <row r="269" spans="1:2" x14ac:dyDescent="0.25">
      <c r="A269">
        <v>1159</v>
      </c>
      <c r="B269">
        <v>0</v>
      </c>
    </row>
    <row r="270" spans="1:2" x14ac:dyDescent="0.25">
      <c r="A270">
        <v>1160</v>
      </c>
      <c r="B270">
        <v>0</v>
      </c>
    </row>
    <row r="271" spans="1:2" x14ac:dyDescent="0.25">
      <c r="A271">
        <v>1161</v>
      </c>
      <c r="B271">
        <v>0</v>
      </c>
    </row>
    <row r="272" spans="1:2" x14ac:dyDescent="0.25">
      <c r="A272">
        <v>1162</v>
      </c>
      <c r="B272">
        <v>0</v>
      </c>
    </row>
    <row r="273" spans="1:2" x14ac:dyDescent="0.25">
      <c r="A273">
        <v>1163</v>
      </c>
      <c r="B273">
        <v>0</v>
      </c>
    </row>
    <row r="274" spans="1:2" x14ac:dyDescent="0.25">
      <c r="A274">
        <v>1164</v>
      </c>
      <c r="B274">
        <v>1</v>
      </c>
    </row>
    <row r="275" spans="1:2" x14ac:dyDescent="0.25">
      <c r="A275">
        <v>1165</v>
      </c>
      <c r="B275">
        <v>0</v>
      </c>
    </row>
    <row r="276" spans="1:2" x14ac:dyDescent="0.25">
      <c r="A276">
        <v>1166</v>
      </c>
      <c r="B276">
        <v>0</v>
      </c>
    </row>
    <row r="277" spans="1:2" x14ac:dyDescent="0.25">
      <c r="A277">
        <v>1167</v>
      </c>
      <c r="B277">
        <v>0</v>
      </c>
    </row>
    <row r="278" spans="1:2" x14ac:dyDescent="0.25">
      <c r="A278">
        <v>1168</v>
      </c>
      <c r="B278">
        <v>0</v>
      </c>
    </row>
    <row r="279" spans="1:2" x14ac:dyDescent="0.25">
      <c r="A279">
        <v>1169</v>
      </c>
      <c r="B279">
        <v>0</v>
      </c>
    </row>
    <row r="280" spans="1:2" x14ac:dyDescent="0.25">
      <c r="A280">
        <v>1170</v>
      </c>
      <c r="B280">
        <v>0</v>
      </c>
    </row>
    <row r="281" spans="1:2" x14ac:dyDescent="0.25">
      <c r="A281">
        <v>1171</v>
      </c>
      <c r="B281">
        <v>0</v>
      </c>
    </row>
    <row r="282" spans="1:2" x14ac:dyDescent="0.25">
      <c r="A282">
        <v>1172</v>
      </c>
      <c r="B282">
        <v>0</v>
      </c>
    </row>
    <row r="283" spans="1:2" x14ac:dyDescent="0.25">
      <c r="A283">
        <v>1173</v>
      </c>
      <c r="B283">
        <v>0</v>
      </c>
    </row>
    <row r="284" spans="1:2" x14ac:dyDescent="0.25">
      <c r="A284">
        <v>1174</v>
      </c>
      <c r="B284">
        <v>0</v>
      </c>
    </row>
    <row r="285" spans="1:2" x14ac:dyDescent="0.25">
      <c r="A285">
        <v>1175</v>
      </c>
      <c r="B285">
        <v>0</v>
      </c>
    </row>
    <row r="286" spans="1:2" x14ac:dyDescent="0.25">
      <c r="A286">
        <v>1176</v>
      </c>
      <c r="B286">
        <v>0</v>
      </c>
    </row>
    <row r="287" spans="1:2" x14ac:dyDescent="0.25">
      <c r="A287">
        <v>1177</v>
      </c>
      <c r="B287">
        <v>0</v>
      </c>
    </row>
    <row r="288" spans="1:2" x14ac:dyDescent="0.25">
      <c r="A288">
        <v>1178</v>
      </c>
      <c r="B288">
        <v>0</v>
      </c>
    </row>
    <row r="289" spans="1:2" x14ac:dyDescent="0.25">
      <c r="A289">
        <v>1179</v>
      </c>
      <c r="B289">
        <v>0</v>
      </c>
    </row>
    <row r="290" spans="1:2" x14ac:dyDescent="0.25">
      <c r="A290">
        <v>1180</v>
      </c>
      <c r="B290">
        <v>0</v>
      </c>
    </row>
    <row r="291" spans="1:2" x14ac:dyDescent="0.25">
      <c r="A291">
        <v>1181</v>
      </c>
      <c r="B291">
        <v>0</v>
      </c>
    </row>
    <row r="292" spans="1:2" x14ac:dyDescent="0.25">
      <c r="A292">
        <v>1182</v>
      </c>
      <c r="B292">
        <v>0</v>
      </c>
    </row>
    <row r="293" spans="1:2" x14ac:dyDescent="0.25">
      <c r="A293">
        <v>1183</v>
      </c>
      <c r="B293">
        <v>0</v>
      </c>
    </row>
    <row r="294" spans="1:2" x14ac:dyDescent="0.25">
      <c r="A294">
        <v>1184</v>
      </c>
      <c r="B294">
        <v>0</v>
      </c>
    </row>
    <row r="295" spans="1:2" x14ac:dyDescent="0.25">
      <c r="A295">
        <v>1185</v>
      </c>
      <c r="B295">
        <v>0</v>
      </c>
    </row>
    <row r="296" spans="1:2" x14ac:dyDescent="0.25">
      <c r="A296">
        <v>1186</v>
      </c>
      <c r="B296">
        <v>0</v>
      </c>
    </row>
    <row r="297" spans="1:2" x14ac:dyDescent="0.25">
      <c r="A297">
        <v>1187</v>
      </c>
      <c r="B297">
        <v>0</v>
      </c>
    </row>
    <row r="298" spans="1:2" x14ac:dyDescent="0.25">
      <c r="A298">
        <v>1188</v>
      </c>
      <c r="B298">
        <v>0</v>
      </c>
    </row>
    <row r="299" spans="1:2" x14ac:dyDescent="0.25">
      <c r="A299">
        <v>1189</v>
      </c>
      <c r="B299">
        <v>0</v>
      </c>
    </row>
    <row r="300" spans="1:2" x14ac:dyDescent="0.25">
      <c r="A300">
        <v>1190</v>
      </c>
      <c r="B300">
        <v>0</v>
      </c>
    </row>
    <row r="301" spans="1:2" x14ac:dyDescent="0.25">
      <c r="A301">
        <v>1191</v>
      </c>
      <c r="B301">
        <v>0</v>
      </c>
    </row>
    <row r="302" spans="1:2" x14ac:dyDescent="0.25">
      <c r="A302">
        <v>1192</v>
      </c>
      <c r="B302">
        <v>0</v>
      </c>
    </row>
    <row r="303" spans="1:2" x14ac:dyDescent="0.25">
      <c r="A303">
        <v>1193</v>
      </c>
      <c r="B303">
        <v>0</v>
      </c>
    </row>
    <row r="304" spans="1:2" x14ac:dyDescent="0.25">
      <c r="A304">
        <v>1194</v>
      </c>
      <c r="B304">
        <v>0</v>
      </c>
    </row>
    <row r="305" spans="1:2" x14ac:dyDescent="0.25">
      <c r="A305">
        <v>1195</v>
      </c>
      <c r="B305">
        <v>0</v>
      </c>
    </row>
    <row r="306" spans="1:2" x14ac:dyDescent="0.25">
      <c r="A306">
        <v>1196</v>
      </c>
      <c r="B306">
        <v>0</v>
      </c>
    </row>
    <row r="307" spans="1:2" x14ac:dyDescent="0.25">
      <c r="A307">
        <v>1197</v>
      </c>
      <c r="B307">
        <v>1</v>
      </c>
    </row>
    <row r="308" spans="1:2" x14ac:dyDescent="0.25">
      <c r="A308">
        <v>1198</v>
      </c>
      <c r="B308">
        <v>0</v>
      </c>
    </row>
    <row r="309" spans="1:2" x14ac:dyDescent="0.25">
      <c r="A309">
        <v>1199</v>
      </c>
      <c r="B309">
        <v>0</v>
      </c>
    </row>
    <row r="310" spans="1:2" x14ac:dyDescent="0.25">
      <c r="A310">
        <v>1200</v>
      </c>
      <c r="B310">
        <v>0</v>
      </c>
    </row>
    <row r="311" spans="1:2" x14ac:dyDescent="0.25">
      <c r="A311">
        <v>1201</v>
      </c>
      <c r="B311">
        <v>0</v>
      </c>
    </row>
    <row r="312" spans="1:2" x14ac:dyDescent="0.25">
      <c r="A312">
        <v>1202</v>
      </c>
      <c r="B312">
        <v>0</v>
      </c>
    </row>
    <row r="313" spans="1:2" x14ac:dyDescent="0.25">
      <c r="A313">
        <v>1203</v>
      </c>
      <c r="B313">
        <v>0</v>
      </c>
    </row>
    <row r="314" spans="1:2" x14ac:dyDescent="0.25">
      <c r="A314">
        <v>1204</v>
      </c>
      <c r="B314">
        <v>0</v>
      </c>
    </row>
    <row r="315" spans="1:2" x14ac:dyDescent="0.25">
      <c r="A315">
        <v>1205</v>
      </c>
      <c r="B315">
        <v>0</v>
      </c>
    </row>
    <row r="316" spans="1:2" x14ac:dyDescent="0.25">
      <c r="A316">
        <v>1206</v>
      </c>
      <c r="B316">
        <v>1</v>
      </c>
    </row>
    <row r="317" spans="1:2" x14ac:dyDescent="0.25">
      <c r="A317">
        <v>1207</v>
      </c>
      <c r="B317">
        <v>0</v>
      </c>
    </row>
    <row r="318" spans="1:2" x14ac:dyDescent="0.25">
      <c r="A318">
        <v>1208</v>
      </c>
      <c r="B318">
        <v>0</v>
      </c>
    </row>
    <row r="319" spans="1:2" x14ac:dyDescent="0.25">
      <c r="A319">
        <v>1209</v>
      </c>
      <c r="B319">
        <v>0</v>
      </c>
    </row>
    <row r="320" spans="1:2" x14ac:dyDescent="0.25">
      <c r="A320">
        <v>1210</v>
      </c>
      <c r="B320">
        <v>0</v>
      </c>
    </row>
    <row r="321" spans="1:2" x14ac:dyDescent="0.25">
      <c r="A321">
        <v>1211</v>
      </c>
      <c r="B321">
        <v>0</v>
      </c>
    </row>
    <row r="322" spans="1:2" x14ac:dyDescent="0.25">
      <c r="A322">
        <v>1212</v>
      </c>
      <c r="B322">
        <v>0</v>
      </c>
    </row>
    <row r="323" spans="1:2" x14ac:dyDescent="0.25">
      <c r="A323">
        <v>1213</v>
      </c>
      <c r="B323">
        <v>0</v>
      </c>
    </row>
    <row r="324" spans="1:2" x14ac:dyDescent="0.25">
      <c r="A324">
        <v>1214</v>
      </c>
      <c r="B324">
        <v>0</v>
      </c>
    </row>
    <row r="325" spans="1:2" x14ac:dyDescent="0.25">
      <c r="A325">
        <v>1215</v>
      </c>
      <c r="B325">
        <v>0</v>
      </c>
    </row>
    <row r="326" spans="1:2" x14ac:dyDescent="0.25">
      <c r="A326">
        <v>1216</v>
      </c>
      <c r="B326">
        <v>1</v>
      </c>
    </row>
    <row r="327" spans="1:2" x14ac:dyDescent="0.25">
      <c r="A327">
        <v>1217</v>
      </c>
      <c r="B327">
        <v>0</v>
      </c>
    </row>
    <row r="328" spans="1:2" x14ac:dyDescent="0.25">
      <c r="A328">
        <v>1218</v>
      </c>
      <c r="B328">
        <v>1</v>
      </c>
    </row>
    <row r="329" spans="1:2" x14ac:dyDescent="0.25">
      <c r="A329">
        <v>1219</v>
      </c>
      <c r="B329">
        <v>0</v>
      </c>
    </row>
    <row r="330" spans="1:2" x14ac:dyDescent="0.25">
      <c r="A330">
        <v>1220</v>
      </c>
      <c r="B330">
        <v>0</v>
      </c>
    </row>
    <row r="331" spans="1:2" x14ac:dyDescent="0.25">
      <c r="A331">
        <v>1221</v>
      </c>
      <c r="B331">
        <v>0</v>
      </c>
    </row>
    <row r="332" spans="1:2" x14ac:dyDescent="0.25">
      <c r="A332">
        <v>1222</v>
      </c>
      <c r="B332">
        <v>1</v>
      </c>
    </row>
    <row r="333" spans="1:2" x14ac:dyDescent="0.25">
      <c r="A333">
        <v>1223</v>
      </c>
      <c r="B333">
        <v>0</v>
      </c>
    </row>
    <row r="334" spans="1:2" x14ac:dyDescent="0.25">
      <c r="A334">
        <v>1224</v>
      </c>
      <c r="B334">
        <v>0</v>
      </c>
    </row>
    <row r="335" spans="1:2" x14ac:dyDescent="0.25">
      <c r="A335">
        <v>1225</v>
      </c>
      <c r="B335">
        <v>0</v>
      </c>
    </row>
    <row r="336" spans="1:2" x14ac:dyDescent="0.25">
      <c r="A336">
        <v>1226</v>
      </c>
      <c r="B336">
        <v>0</v>
      </c>
    </row>
    <row r="337" spans="1:2" x14ac:dyDescent="0.25">
      <c r="A337">
        <v>1227</v>
      </c>
      <c r="B337">
        <v>0</v>
      </c>
    </row>
    <row r="338" spans="1:2" x14ac:dyDescent="0.25">
      <c r="A338">
        <v>1228</v>
      </c>
      <c r="B338">
        <v>0</v>
      </c>
    </row>
    <row r="339" spans="1:2" x14ac:dyDescent="0.25">
      <c r="A339">
        <v>1229</v>
      </c>
      <c r="B339">
        <v>0</v>
      </c>
    </row>
    <row r="340" spans="1:2" x14ac:dyDescent="0.25">
      <c r="A340">
        <v>1230</v>
      </c>
      <c r="B340">
        <v>0</v>
      </c>
    </row>
    <row r="341" spans="1:2" x14ac:dyDescent="0.25">
      <c r="A341">
        <v>1231</v>
      </c>
      <c r="B341">
        <v>0</v>
      </c>
    </row>
    <row r="342" spans="1:2" x14ac:dyDescent="0.25">
      <c r="A342">
        <v>1232</v>
      </c>
      <c r="B342">
        <v>0</v>
      </c>
    </row>
    <row r="343" spans="1:2" x14ac:dyDescent="0.25">
      <c r="A343">
        <v>1233</v>
      </c>
      <c r="B343">
        <v>0</v>
      </c>
    </row>
    <row r="344" spans="1:2" x14ac:dyDescent="0.25">
      <c r="A344">
        <v>1234</v>
      </c>
      <c r="B344">
        <v>0</v>
      </c>
    </row>
    <row r="345" spans="1:2" x14ac:dyDescent="0.25">
      <c r="A345">
        <v>1235</v>
      </c>
      <c r="B345">
        <v>1</v>
      </c>
    </row>
    <row r="346" spans="1:2" x14ac:dyDescent="0.25">
      <c r="A346">
        <v>1236</v>
      </c>
      <c r="B346">
        <v>0</v>
      </c>
    </row>
    <row r="347" spans="1:2" x14ac:dyDescent="0.25">
      <c r="A347">
        <v>1237</v>
      </c>
      <c r="B347">
        <v>0</v>
      </c>
    </row>
    <row r="348" spans="1:2" x14ac:dyDescent="0.25">
      <c r="A348">
        <v>1238</v>
      </c>
      <c r="B348">
        <v>0</v>
      </c>
    </row>
    <row r="349" spans="1:2" x14ac:dyDescent="0.25">
      <c r="A349">
        <v>1239</v>
      </c>
      <c r="B349">
        <v>0</v>
      </c>
    </row>
    <row r="350" spans="1:2" x14ac:dyDescent="0.25">
      <c r="A350">
        <v>1240</v>
      </c>
      <c r="B350">
        <v>0</v>
      </c>
    </row>
    <row r="351" spans="1:2" x14ac:dyDescent="0.25">
      <c r="A351">
        <v>1241</v>
      </c>
      <c r="B351">
        <v>1</v>
      </c>
    </row>
    <row r="352" spans="1:2" x14ac:dyDescent="0.25">
      <c r="A352">
        <v>1242</v>
      </c>
      <c r="B352">
        <v>1</v>
      </c>
    </row>
    <row r="353" spans="1:2" x14ac:dyDescent="0.25">
      <c r="A353">
        <v>1243</v>
      </c>
      <c r="B353">
        <v>0</v>
      </c>
    </row>
    <row r="354" spans="1:2" x14ac:dyDescent="0.25">
      <c r="A354">
        <v>1244</v>
      </c>
      <c r="B354">
        <v>0</v>
      </c>
    </row>
    <row r="355" spans="1:2" x14ac:dyDescent="0.25">
      <c r="A355">
        <v>1245</v>
      </c>
      <c r="B355">
        <v>0</v>
      </c>
    </row>
    <row r="356" spans="1:2" x14ac:dyDescent="0.25">
      <c r="A356">
        <v>1246</v>
      </c>
      <c r="B356">
        <v>0</v>
      </c>
    </row>
    <row r="357" spans="1:2" x14ac:dyDescent="0.25">
      <c r="A357">
        <v>1247</v>
      </c>
      <c r="B357">
        <v>0</v>
      </c>
    </row>
    <row r="358" spans="1:2" x14ac:dyDescent="0.25">
      <c r="A358">
        <v>1248</v>
      </c>
      <c r="B358">
        <v>1</v>
      </c>
    </row>
    <row r="359" spans="1:2" x14ac:dyDescent="0.25">
      <c r="A359">
        <v>1249</v>
      </c>
      <c r="B359">
        <v>0</v>
      </c>
    </row>
    <row r="360" spans="1:2" x14ac:dyDescent="0.25">
      <c r="A360">
        <v>1250</v>
      </c>
      <c r="B360">
        <v>0</v>
      </c>
    </row>
    <row r="361" spans="1:2" x14ac:dyDescent="0.25">
      <c r="A361">
        <v>1251</v>
      </c>
      <c r="B361">
        <v>0</v>
      </c>
    </row>
    <row r="362" spans="1:2" x14ac:dyDescent="0.25">
      <c r="A362">
        <v>1252</v>
      </c>
      <c r="B362">
        <v>0</v>
      </c>
    </row>
    <row r="363" spans="1:2" x14ac:dyDescent="0.25">
      <c r="A363">
        <v>1253</v>
      </c>
      <c r="B363">
        <v>0</v>
      </c>
    </row>
    <row r="364" spans="1:2" x14ac:dyDescent="0.25">
      <c r="A364">
        <v>1254</v>
      </c>
      <c r="B364">
        <v>1</v>
      </c>
    </row>
    <row r="365" spans="1:2" x14ac:dyDescent="0.25">
      <c r="A365">
        <v>1255</v>
      </c>
      <c r="B365">
        <v>0</v>
      </c>
    </row>
    <row r="366" spans="1:2" x14ac:dyDescent="0.25">
      <c r="A366">
        <v>1256</v>
      </c>
      <c r="B366">
        <v>1</v>
      </c>
    </row>
    <row r="367" spans="1:2" x14ac:dyDescent="0.25">
      <c r="A367">
        <v>1257</v>
      </c>
      <c r="B367">
        <v>0</v>
      </c>
    </row>
    <row r="368" spans="1:2" x14ac:dyDescent="0.25">
      <c r="A368">
        <v>1258</v>
      </c>
      <c r="B368">
        <v>0</v>
      </c>
    </row>
    <row r="369" spans="1:2" x14ac:dyDescent="0.25">
      <c r="A369">
        <v>1259</v>
      </c>
      <c r="B369">
        <v>0</v>
      </c>
    </row>
    <row r="370" spans="1:2" x14ac:dyDescent="0.25">
      <c r="A370">
        <v>1260</v>
      </c>
      <c r="B370">
        <v>1</v>
      </c>
    </row>
    <row r="371" spans="1:2" x14ac:dyDescent="0.25">
      <c r="A371">
        <v>1261</v>
      </c>
      <c r="B371">
        <v>0</v>
      </c>
    </row>
    <row r="372" spans="1:2" x14ac:dyDescent="0.25">
      <c r="A372">
        <v>1262</v>
      </c>
      <c r="B372">
        <v>0</v>
      </c>
    </row>
    <row r="373" spans="1:2" x14ac:dyDescent="0.25">
      <c r="A373">
        <v>1263</v>
      </c>
      <c r="B373">
        <v>1</v>
      </c>
    </row>
    <row r="374" spans="1:2" x14ac:dyDescent="0.25">
      <c r="A374">
        <v>1264</v>
      </c>
      <c r="B374">
        <v>0</v>
      </c>
    </row>
    <row r="375" spans="1:2" x14ac:dyDescent="0.25">
      <c r="A375">
        <v>1265</v>
      </c>
      <c r="B375">
        <v>0</v>
      </c>
    </row>
    <row r="376" spans="1:2" x14ac:dyDescent="0.25">
      <c r="A376">
        <v>1266</v>
      </c>
      <c r="B376">
        <v>1</v>
      </c>
    </row>
    <row r="377" spans="1:2" x14ac:dyDescent="0.25">
      <c r="A377">
        <v>1267</v>
      </c>
      <c r="B377">
        <v>1</v>
      </c>
    </row>
    <row r="378" spans="1:2" x14ac:dyDescent="0.25">
      <c r="A378">
        <v>1268</v>
      </c>
      <c r="B378">
        <v>0</v>
      </c>
    </row>
    <row r="379" spans="1:2" x14ac:dyDescent="0.25">
      <c r="A379">
        <v>1269</v>
      </c>
      <c r="B379">
        <v>0</v>
      </c>
    </row>
    <row r="380" spans="1:2" x14ac:dyDescent="0.25">
      <c r="A380">
        <v>1270</v>
      </c>
      <c r="B380">
        <v>0</v>
      </c>
    </row>
    <row r="381" spans="1:2" x14ac:dyDescent="0.25">
      <c r="A381">
        <v>1271</v>
      </c>
      <c r="B381">
        <v>0</v>
      </c>
    </row>
    <row r="382" spans="1:2" x14ac:dyDescent="0.25">
      <c r="A382">
        <v>1272</v>
      </c>
      <c r="B382">
        <v>0</v>
      </c>
    </row>
    <row r="383" spans="1:2" x14ac:dyDescent="0.25">
      <c r="A383">
        <v>1273</v>
      </c>
      <c r="B383">
        <v>0</v>
      </c>
    </row>
    <row r="384" spans="1:2" x14ac:dyDescent="0.25">
      <c r="A384">
        <v>1274</v>
      </c>
      <c r="B384">
        <v>0</v>
      </c>
    </row>
    <row r="385" spans="1:2" x14ac:dyDescent="0.25">
      <c r="A385">
        <v>1275</v>
      </c>
      <c r="B385">
        <v>0</v>
      </c>
    </row>
    <row r="386" spans="1:2" x14ac:dyDescent="0.25">
      <c r="A386">
        <v>1276</v>
      </c>
      <c r="B386">
        <v>0</v>
      </c>
    </row>
    <row r="387" spans="1:2" x14ac:dyDescent="0.25">
      <c r="A387">
        <v>1277</v>
      </c>
      <c r="B387">
        <v>0</v>
      </c>
    </row>
    <row r="388" spans="1:2" x14ac:dyDescent="0.25">
      <c r="A388">
        <v>1278</v>
      </c>
      <c r="B388">
        <v>0</v>
      </c>
    </row>
    <row r="389" spans="1:2" x14ac:dyDescent="0.25">
      <c r="A389">
        <v>1279</v>
      </c>
      <c r="B389">
        <v>0</v>
      </c>
    </row>
    <row r="390" spans="1:2" x14ac:dyDescent="0.25">
      <c r="A390">
        <v>1280</v>
      </c>
      <c r="B390">
        <v>0</v>
      </c>
    </row>
    <row r="391" spans="1:2" x14ac:dyDescent="0.25">
      <c r="A391">
        <v>1281</v>
      </c>
      <c r="B391">
        <v>0</v>
      </c>
    </row>
    <row r="392" spans="1:2" x14ac:dyDescent="0.25">
      <c r="A392">
        <v>1282</v>
      </c>
      <c r="B392">
        <v>0</v>
      </c>
    </row>
    <row r="393" spans="1:2" x14ac:dyDescent="0.25">
      <c r="A393">
        <v>1283</v>
      </c>
      <c r="B393">
        <v>1</v>
      </c>
    </row>
    <row r="394" spans="1:2" x14ac:dyDescent="0.25">
      <c r="A394">
        <v>1284</v>
      </c>
      <c r="B394">
        <v>0</v>
      </c>
    </row>
    <row r="395" spans="1:2" x14ac:dyDescent="0.25">
      <c r="A395">
        <v>1285</v>
      </c>
      <c r="B395">
        <v>0</v>
      </c>
    </row>
    <row r="396" spans="1:2" x14ac:dyDescent="0.25">
      <c r="A396">
        <v>1286</v>
      </c>
      <c r="B396">
        <v>0</v>
      </c>
    </row>
    <row r="397" spans="1:2" x14ac:dyDescent="0.25">
      <c r="A397">
        <v>1287</v>
      </c>
      <c r="B397">
        <v>1</v>
      </c>
    </row>
    <row r="398" spans="1:2" x14ac:dyDescent="0.25">
      <c r="A398">
        <v>1288</v>
      </c>
      <c r="B398">
        <v>0</v>
      </c>
    </row>
    <row r="399" spans="1:2" x14ac:dyDescent="0.25">
      <c r="A399">
        <v>1289</v>
      </c>
      <c r="B399">
        <v>1</v>
      </c>
    </row>
    <row r="400" spans="1:2" x14ac:dyDescent="0.25">
      <c r="A400">
        <v>1290</v>
      </c>
      <c r="B400">
        <v>0</v>
      </c>
    </row>
    <row r="401" spans="1:2" x14ac:dyDescent="0.25">
      <c r="A401">
        <v>1291</v>
      </c>
      <c r="B401">
        <v>0</v>
      </c>
    </row>
    <row r="402" spans="1:2" x14ac:dyDescent="0.25">
      <c r="A402">
        <v>1292</v>
      </c>
      <c r="B402">
        <v>1</v>
      </c>
    </row>
    <row r="403" spans="1:2" x14ac:dyDescent="0.25">
      <c r="A403">
        <v>1293</v>
      </c>
      <c r="B403">
        <v>0</v>
      </c>
    </row>
    <row r="404" spans="1:2" x14ac:dyDescent="0.25">
      <c r="A404">
        <v>1294</v>
      </c>
      <c r="B404">
        <v>0</v>
      </c>
    </row>
    <row r="405" spans="1:2" x14ac:dyDescent="0.25">
      <c r="A405">
        <v>1295</v>
      </c>
      <c r="B405">
        <v>0</v>
      </c>
    </row>
    <row r="406" spans="1:2" x14ac:dyDescent="0.25">
      <c r="A406">
        <v>1296</v>
      </c>
      <c r="B406">
        <v>0</v>
      </c>
    </row>
    <row r="407" spans="1:2" x14ac:dyDescent="0.25">
      <c r="A407">
        <v>1297</v>
      </c>
      <c r="B407">
        <v>0</v>
      </c>
    </row>
    <row r="408" spans="1:2" x14ac:dyDescent="0.25">
      <c r="A408">
        <v>1298</v>
      </c>
      <c r="B408">
        <v>0</v>
      </c>
    </row>
    <row r="409" spans="1:2" x14ac:dyDescent="0.25">
      <c r="A409">
        <v>1299</v>
      </c>
      <c r="B409">
        <v>0</v>
      </c>
    </row>
    <row r="410" spans="1:2" x14ac:dyDescent="0.25">
      <c r="A410">
        <v>1300</v>
      </c>
      <c r="B410">
        <v>0</v>
      </c>
    </row>
    <row r="411" spans="1:2" x14ac:dyDescent="0.25">
      <c r="A411">
        <v>1301</v>
      </c>
      <c r="B411">
        <v>0</v>
      </c>
    </row>
    <row r="412" spans="1:2" x14ac:dyDescent="0.25">
      <c r="A412">
        <v>1302</v>
      </c>
      <c r="B412">
        <v>0</v>
      </c>
    </row>
    <row r="413" spans="1:2" x14ac:dyDescent="0.25">
      <c r="A413">
        <v>1303</v>
      </c>
      <c r="B413">
        <v>1</v>
      </c>
    </row>
    <row r="414" spans="1:2" x14ac:dyDescent="0.25">
      <c r="A414">
        <v>1304</v>
      </c>
      <c r="B414">
        <v>0</v>
      </c>
    </row>
    <row r="415" spans="1:2" x14ac:dyDescent="0.25">
      <c r="A415">
        <v>1305</v>
      </c>
      <c r="B415">
        <v>0</v>
      </c>
    </row>
    <row r="416" spans="1:2" x14ac:dyDescent="0.25">
      <c r="A416">
        <v>1306</v>
      </c>
      <c r="B416">
        <v>1</v>
      </c>
    </row>
    <row r="417" spans="1:2" x14ac:dyDescent="0.25">
      <c r="A417">
        <v>1307</v>
      </c>
      <c r="B417">
        <v>0</v>
      </c>
    </row>
    <row r="418" spans="1:2" x14ac:dyDescent="0.25">
      <c r="A418">
        <v>1308</v>
      </c>
      <c r="B418">
        <v>0</v>
      </c>
    </row>
    <row r="419" spans="1:2" x14ac:dyDescent="0.25">
      <c r="A419">
        <v>1309</v>
      </c>
      <c r="B419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Scorecard</vt:lpstr>
      <vt:lpstr>Deployment</vt:lpstr>
      <vt:lpstr>Scaling Calculation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Li</cp:lastModifiedBy>
  <cp:lastPrinted>2019-11-19T06:34:19Z</cp:lastPrinted>
  <dcterms:created xsi:type="dcterms:W3CDTF">2019-11-19T06:22:38Z</dcterms:created>
  <dcterms:modified xsi:type="dcterms:W3CDTF">2019-11-19T09:57:58Z</dcterms:modified>
</cp:coreProperties>
</file>